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4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S:\RATE_SETTING\PAU Growth Support + Memo\"/>
    </mc:Choice>
  </mc:AlternateContent>
  <xr:revisionPtr revIDLastSave="0" documentId="13_ncr:1_{731A004C-B29B-4F7D-A796-FEECB8F07026}" xr6:coauthVersionLast="47" xr6:coauthVersionMax="47" xr10:uidLastSave="{00000000-0000-0000-0000-000000000000}"/>
  <bookViews>
    <workbookView xWindow="-96" yWindow="-96" windowWidth="23232" windowHeight="12552" xr2:uid="{F1D72374-A890-496A-8011-B0BE31CD03AE}"/>
  </bookViews>
  <sheets>
    <sheet name="CY19-CY18 MSA &amp; Q4 WO" sheetId="5" r:id="rId1"/>
    <sheet name="Hospital Allocation" sheetId="9" r:id="rId2"/>
    <sheet name="CY19-CY18 MSA" sheetId="2" r:id="rId3"/>
    <sheet name="q4 MSA" sheetId="4" r:id="rId4"/>
    <sheet name="Individual Jurisdiction Proof" sheetId="3" state="hidden" r:id="rId5"/>
    <sheet name="MSA_regular_12M_2019v2018_pau_g" sheetId="1" state="hidden" r:id="rId6"/>
  </sheets>
  <definedNames>
    <definedName name="_xlnm._FilterDatabase" localSheetId="1" hidden="1">'Hospital Allocation'!$D$4:$F$4</definedName>
  </definedNames>
  <calcPr calcId="191029"/>
  <pivotCaches>
    <pivotCache cacheId="0" r:id="rId7"/>
    <pivotCache cacheId="1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1" i="9" l="1"/>
  <c r="O15" i="5"/>
  <c r="N15" i="5"/>
  <c r="M15" i="5"/>
  <c r="Q62" i="5"/>
  <c r="AH15" i="5" l="1"/>
  <c r="AH18" i="5" s="1"/>
  <c r="AH20" i="5" s="1"/>
  <c r="AI14" i="5"/>
  <c r="AF14" i="5"/>
  <c r="AE15" i="5"/>
  <c r="P15" i="3"/>
  <c r="AE19" i="5" l="1"/>
  <c r="AE18" i="5"/>
  <c r="AE20" i="5" s="1"/>
  <c r="AE22" i="5" s="1"/>
  <c r="AE23" i="5" s="1"/>
  <c r="AF15" i="5"/>
  <c r="AF13" i="5"/>
  <c r="AH19" i="5"/>
  <c r="AI15" i="5"/>
  <c r="AI18" i="5" s="1"/>
  <c r="AF19" i="5" l="1"/>
  <c r="AF18" i="5"/>
  <c r="AF20" i="5" s="1"/>
  <c r="AF22" i="5" s="1"/>
  <c r="AF23" i="5" s="1"/>
  <c r="AI19" i="5"/>
  <c r="AI20" i="5"/>
  <c r="AI13" i="5"/>
  <c r="AI2" i="1"/>
  <c r="Q15" i="3"/>
  <c r="AC16" i="3" l="1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15" i="3"/>
  <c r="U15" i="5"/>
  <c r="I63" i="5"/>
  <c r="M5" i="5"/>
  <c r="J62" i="5" s="1"/>
  <c r="P28" i="2"/>
  <c r="H62" i="5"/>
  <c r="H63" i="5" s="1"/>
  <c r="G62" i="5"/>
  <c r="G63" i="5" s="1"/>
  <c r="F62" i="5"/>
  <c r="F63" i="5" s="1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15" i="3"/>
  <c r="S23" i="3"/>
  <c r="S16" i="3"/>
  <c r="S17" i="3"/>
  <c r="S18" i="3"/>
  <c r="S19" i="3"/>
  <c r="S20" i="3"/>
  <c r="S21" i="3"/>
  <c r="S22" i="3"/>
  <c r="S24" i="3"/>
  <c r="S25" i="3"/>
  <c r="S26" i="3"/>
  <c r="S27" i="3"/>
  <c r="S28" i="3"/>
  <c r="S29" i="3"/>
  <c r="S30" i="3"/>
  <c r="S15" i="3"/>
  <c r="P16" i="3"/>
  <c r="Q16" i="3" s="1"/>
  <c r="P17" i="3"/>
  <c r="Q17" i="3" s="1"/>
  <c r="P18" i="3"/>
  <c r="Q18" i="3" s="1"/>
  <c r="P19" i="3"/>
  <c r="Q19" i="3" s="1"/>
  <c r="P20" i="3"/>
  <c r="Q20" i="3" s="1"/>
  <c r="P21" i="3"/>
  <c r="Q21" i="3" s="1"/>
  <c r="P22" i="3"/>
  <c r="Q22" i="3" s="1"/>
  <c r="P23" i="3"/>
  <c r="Q23" i="3" s="1"/>
  <c r="P24" i="3"/>
  <c r="Q24" i="3" s="1"/>
  <c r="P25" i="3"/>
  <c r="Q25" i="3" s="1"/>
  <c r="P26" i="3"/>
  <c r="Q26" i="3" s="1"/>
  <c r="P27" i="3"/>
  <c r="Q27" i="3" s="1"/>
  <c r="P28" i="3"/>
  <c r="Q28" i="3" s="1"/>
  <c r="P29" i="3"/>
  <c r="Q29" i="3" s="1"/>
  <c r="P30" i="3"/>
  <c r="Q30" i="3" s="1"/>
  <c r="P31" i="3"/>
  <c r="J63" i="5" l="1"/>
  <c r="M59" i="5" s="1"/>
  <c r="N59" i="5" s="1"/>
  <c r="S59" i="5" s="1"/>
  <c r="K62" i="5"/>
  <c r="S15" i="5" l="1"/>
  <c r="V15" i="5" s="1"/>
  <c r="Q15" i="5"/>
  <c r="M62" i="5"/>
  <c r="M16" i="5"/>
  <c r="U16" i="5" s="1"/>
  <c r="W16" i="5" s="1"/>
  <c r="W15" i="5"/>
  <c r="R15" i="5"/>
  <c r="M24" i="5"/>
  <c r="U24" i="5" s="1"/>
  <c r="M25" i="5"/>
  <c r="U25" i="5" s="1"/>
  <c r="M26" i="5"/>
  <c r="U26" i="5" s="1"/>
  <c r="M27" i="5"/>
  <c r="U27" i="5" s="1"/>
  <c r="M28" i="5"/>
  <c r="U28" i="5" s="1"/>
  <c r="M29" i="5"/>
  <c r="U29" i="5" s="1"/>
  <c r="M30" i="5"/>
  <c r="U30" i="5" s="1"/>
  <c r="M31" i="5"/>
  <c r="U31" i="5" s="1"/>
  <c r="M32" i="5"/>
  <c r="U32" i="5" s="1"/>
  <c r="M33" i="5"/>
  <c r="U33" i="5" s="1"/>
  <c r="M34" i="5"/>
  <c r="U34" i="5" s="1"/>
  <c r="M35" i="5"/>
  <c r="U35" i="5" s="1"/>
  <c r="M36" i="5"/>
  <c r="U36" i="5" s="1"/>
  <c r="M37" i="5"/>
  <c r="U37" i="5" s="1"/>
  <c r="M38" i="5"/>
  <c r="U38" i="5" s="1"/>
  <c r="M39" i="5"/>
  <c r="U39" i="5" s="1"/>
  <c r="M40" i="5"/>
  <c r="U40" i="5" s="1"/>
  <c r="M41" i="5"/>
  <c r="U41" i="5" s="1"/>
  <c r="M42" i="5"/>
  <c r="U42" i="5" s="1"/>
  <c r="M43" i="5"/>
  <c r="U43" i="5" s="1"/>
  <c r="M44" i="5"/>
  <c r="U44" i="5" s="1"/>
  <c r="M45" i="5"/>
  <c r="U45" i="5" s="1"/>
  <c r="M46" i="5"/>
  <c r="U46" i="5" s="1"/>
  <c r="M47" i="5"/>
  <c r="U47" i="5" s="1"/>
  <c r="M48" i="5"/>
  <c r="U48" i="5" s="1"/>
  <c r="M49" i="5"/>
  <c r="U49" i="5" s="1"/>
  <c r="M50" i="5"/>
  <c r="U50" i="5" s="1"/>
  <c r="M51" i="5"/>
  <c r="U51" i="5" s="1"/>
  <c r="M52" i="5"/>
  <c r="U52" i="5" s="1"/>
  <c r="M53" i="5"/>
  <c r="U53" i="5" s="1"/>
  <c r="M54" i="5"/>
  <c r="U54" i="5" s="1"/>
  <c r="M55" i="5"/>
  <c r="U55" i="5" s="1"/>
  <c r="M56" i="5"/>
  <c r="U56" i="5" s="1"/>
  <c r="M57" i="5"/>
  <c r="U57" i="5" s="1"/>
  <c r="M58" i="5"/>
  <c r="U58" i="5" s="1"/>
  <c r="U59" i="5"/>
  <c r="M21" i="5"/>
  <c r="U21" i="5" s="1"/>
  <c r="M22" i="5"/>
  <c r="U22" i="5" s="1"/>
  <c r="M23" i="5"/>
  <c r="U23" i="5" s="1"/>
  <c r="M17" i="5"/>
  <c r="U17" i="5" s="1"/>
  <c r="M18" i="5"/>
  <c r="U18" i="5" s="1"/>
  <c r="M19" i="5"/>
  <c r="U19" i="5" s="1"/>
  <c r="M20" i="5"/>
  <c r="U20" i="5" s="1"/>
  <c r="T15" i="5" l="1"/>
  <c r="U62" i="5"/>
  <c r="W62" i="5" s="1"/>
  <c r="N62" i="5"/>
  <c r="N16" i="5"/>
  <c r="S16" i="5" s="1"/>
  <c r="W20" i="5"/>
  <c r="W19" i="5"/>
  <c r="W18" i="5"/>
  <c r="W17" i="5"/>
  <c r="W23" i="5"/>
  <c r="W22" i="5"/>
  <c r="W21" i="5"/>
  <c r="W59" i="5"/>
  <c r="W58" i="5"/>
  <c r="W57" i="5"/>
  <c r="W56" i="5"/>
  <c r="W55" i="5"/>
  <c r="W54" i="5"/>
  <c r="W53" i="5"/>
  <c r="W52" i="5"/>
  <c r="W51" i="5"/>
  <c r="W50" i="5"/>
  <c r="W49" i="5"/>
  <c r="W48" i="5"/>
  <c r="W47" i="5"/>
  <c r="W46" i="5"/>
  <c r="W45" i="5"/>
  <c r="W44" i="5"/>
  <c r="W43" i="5"/>
  <c r="W42" i="5"/>
  <c r="W41" i="5"/>
  <c r="W40" i="5"/>
  <c r="W39" i="5"/>
  <c r="W38" i="5"/>
  <c r="W37" i="5"/>
  <c r="W36" i="5"/>
  <c r="W35" i="5"/>
  <c r="W34" i="5"/>
  <c r="W33" i="5"/>
  <c r="W32" i="5"/>
  <c r="W31" i="5"/>
  <c r="W30" i="5"/>
  <c r="W29" i="5"/>
  <c r="W28" i="5"/>
  <c r="W27" i="5"/>
  <c r="W26" i="5"/>
  <c r="W25" i="5"/>
  <c r="W24" i="5"/>
  <c r="X15" i="5"/>
  <c r="V16" i="5"/>
  <c r="Q16" i="5"/>
  <c r="R16" i="5" s="1"/>
  <c r="T16" i="5" s="1"/>
  <c r="N17" i="5"/>
  <c r="S17" i="5" s="1"/>
  <c r="N55" i="5"/>
  <c r="N47" i="5"/>
  <c r="N39" i="5"/>
  <c r="N31" i="5"/>
  <c r="N54" i="5"/>
  <c r="N30" i="5"/>
  <c r="N21" i="5"/>
  <c r="S21" i="5" s="1"/>
  <c r="V21" i="5" s="1"/>
  <c r="N52" i="5"/>
  <c r="N44" i="5"/>
  <c r="N36" i="5"/>
  <c r="N28" i="5"/>
  <c r="N46" i="5"/>
  <c r="N38" i="5"/>
  <c r="N22" i="5"/>
  <c r="N53" i="5"/>
  <c r="N45" i="5"/>
  <c r="N37" i="5"/>
  <c r="N29" i="5"/>
  <c r="V59" i="5"/>
  <c r="N51" i="5"/>
  <c r="N43" i="5"/>
  <c r="N35" i="5"/>
  <c r="N27" i="5"/>
  <c r="N34" i="5"/>
  <c r="N26" i="5"/>
  <c r="N23" i="5"/>
  <c r="N20" i="5"/>
  <c r="N58" i="5"/>
  <c r="N50" i="5"/>
  <c r="N42" i="5"/>
  <c r="N19" i="5"/>
  <c r="N57" i="5"/>
  <c r="N49" i="5"/>
  <c r="N41" i="5"/>
  <c r="N33" i="5"/>
  <c r="N25" i="5"/>
  <c r="N18" i="5"/>
  <c r="N56" i="5"/>
  <c r="N48" i="5"/>
  <c r="N40" i="5"/>
  <c r="N32" i="5"/>
  <c r="N24" i="5"/>
  <c r="V39" i="5" l="1"/>
  <c r="S39" i="5"/>
  <c r="S19" i="5"/>
  <c r="V19" i="5" s="1"/>
  <c r="S31" i="5"/>
  <c r="V31" i="5" s="1"/>
  <c r="S56" i="5"/>
  <c r="V56" i="5" s="1"/>
  <c r="S22" i="5"/>
  <c r="V22" i="5" s="1"/>
  <c r="S47" i="5"/>
  <c r="V47" i="5" s="1"/>
  <c r="V54" i="5"/>
  <c r="S54" i="5"/>
  <c r="S38" i="5"/>
  <c r="V38" i="5" s="1"/>
  <c r="S55" i="5"/>
  <c r="V55" i="5" s="1"/>
  <c r="S32" i="5"/>
  <c r="V32" i="5" s="1"/>
  <c r="S58" i="5"/>
  <c r="V58" i="5" s="1"/>
  <c r="S53" i="5"/>
  <c r="V53" i="5" s="1"/>
  <c r="V46" i="5"/>
  <c r="S46" i="5"/>
  <c r="S42" i="5"/>
  <c r="V42" i="5" s="1"/>
  <c r="S37" i="5"/>
  <c r="V37" i="5" s="1"/>
  <c r="S20" i="5"/>
  <c r="S34" i="5"/>
  <c r="V34" i="5" s="1"/>
  <c r="S33" i="5"/>
  <c r="V33" i="5" s="1"/>
  <c r="V27" i="5"/>
  <c r="S27" i="5"/>
  <c r="S28" i="5"/>
  <c r="V28" i="5" s="1"/>
  <c r="S24" i="5"/>
  <c r="V24" i="5" s="1"/>
  <c r="S40" i="5"/>
  <c r="V40" i="5" s="1"/>
  <c r="S26" i="5"/>
  <c r="V26" i="5" s="1"/>
  <c r="S36" i="5"/>
  <c r="V36" i="5" s="1"/>
  <c r="S30" i="5"/>
  <c r="V30" i="5" s="1"/>
  <c r="S50" i="5"/>
  <c r="V50" i="5" s="1"/>
  <c r="S23" i="5"/>
  <c r="V23" i="5" s="1"/>
  <c r="S29" i="5"/>
  <c r="V29" i="5" s="1"/>
  <c r="S45" i="5"/>
  <c r="V45" i="5" s="1"/>
  <c r="V48" i="5"/>
  <c r="S48" i="5"/>
  <c r="S18" i="5"/>
  <c r="V18" i="5" s="1"/>
  <c r="S25" i="5"/>
  <c r="V25" i="5" s="1"/>
  <c r="S41" i="5"/>
  <c r="V41" i="5" s="1"/>
  <c r="S35" i="5"/>
  <c r="V35" i="5" s="1"/>
  <c r="S49" i="5"/>
  <c r="V49" i="5" s="1"/>
  <c r="V43" i="5"/>
  <c r="S43" i="5"/>
  <c r="S44" i="5"/>
  <c r="V44" i="5" s="1"/>
  <c r="S57" i="5"/>
  <c r="V57" i="5" s="1"/>
  <c r="S51" i="5"/>
  <c r="V51" i="5" s="1"/>
  <c r="S52" i="5"/>
  <c r="V52" i="5" s="1"/>
  <c r="O62" i="5"/>
  <c r="S62" i="5"/>
  <c r="V62" i="5" s="1"/>
  <c r="R62" i="5"/>
  <c r="T62" i="5" s="1"/>
  <c r="V17" i="5"/>
  <c r="O27" i="5"/>
  <c r="Q27" i="5"/>
  <c r="R27" i="5" s="1"/>
  <c r="O35" i="5"/>
  <c r="Q35" i="5"/>
  <c r="R35" i="5" s="1"/>
  <c r="O30" i="5"/>
  <c r="Q30" i="5"/>
  <c r="R30" i="5" s="1"/>
  <c r="O43" i="5"/>
  <c r="Q43" i="5"/>
  <c r="R43" i="5" s="1"/>
  <c r="O59" i="5"/>
  <c r="Q59" i="5"/>
  <c r="O53" i="5"/>
  <c r="Q53" i="5"/>
  <c r="R53" i="5" s="1"/>
  <c r="O56" i="5"/>
  <c r="Q56" i="5"/>
  <c r="R56" i="5" s="1"/>
  <c r="O22" i="5"/>
  <c r="Q22" i="5"/>
  <c r="R22" i="5" s="1"/>
  <c r="O50" i="5"/>
  <c r="Q50" i="5"/>
  <c r="R50" i="5" s="1"/>
  <c r="O38" i="5"/>
  <c r="Q38" i="5"/>
  <c r="R38" i="5" s="1"/>
  <c r="O25" i="5"/>
  <c r="Q25" i="5"/>
  <c r="R25" i="5" s="1"/>
  <c r="O51" i="5"/>
  <c r="Q51" i="5"/>
  <c r="R51" i="5" s="1"/>
  <c r="O31" i="5"/>
  <c r="Q31" i="5"/>
  <c r="R31" i="5" s="1"/>
  <c r="O20" i="5"/>
  <c r="Q20" i="5"/>
  <c r="R20" i="5" s="1"/>
  <c r="O24" i="5"/>
  <c r="Q24" i="5"/>
  <c r="R24" i="5" s="1"/>
  <c r="O29" i="5"/>
  <c r="Q29" i="5"/>
  <c r="R29" i="5" s="1"/>
  <c r="O36" i="5"/>
  <c r="Q36" i="5"/>
  <c r="R36" i="5" s="1"/>
  <c r="O47" i="5"/>
  <c r="Q47" i="5"/>
  <c r="R47" i="5" s="1"/>
  <c r="O19" i="5"/>
  <c r="Q19" i="5"/>
  <c r="R19" i="5" s="1"/>
  <c r="O42" i="5"/>
  <c r="Q42" i="5"/>
  <c r="R42" i="5" s="1"/>
  <c r="O39" i="5"/>
  <c r="Q39" i="5"/>
  <c r="R39" i="5" s="1"/>
  <c r="O41" i="5"/>
  <c r="Q41" i="5"/>
  <c r="R41" i="5" s="1"/>
  <c r="O32" i="5"/>
  <c r="Q32" i="5"/>
  <c r="R32" i="5" s="1"/>
  <c r="O49" i="5"/>
  <c r="Q49" i="5"/>
  <c r="R49" i="5" s="1"/>
  <c r="O26" i="5"/>
  <c r="Q26" i="5"/>
  <c r="R26" i="5" s="1"/>
  <c r="O37" i="5"/>
  <c r="Q37" i="5"/>
  <c r="R37" i="5" s="1"/>
  <c r="O44" i="5"/>
  <c r="Q44" i="5"/>
  <c r="R44" i="5" s="1"/>
  <c r="O55" i="5"/>
  <c r="Q55" i="5"/>
  <c r="R55" i="5" s="1"/>
  <c r="O48" i="5"/>
  <c r="Q48" i="5"/>
  <c r="R48" i="5" s="1"/>
  <c r="O21" i="5"/>
  <c r="Q21" i="5"/>
  <c r="R21" i="5" s="1"/>
  <c r="T21" i="5" s="1"/>
  <c r="X21" i="5" s="1"/>
  <c r="O18" i="5"/>
  <c r="Q18" i="5"/>
  <c r="R18" i="5" s="1"/>
  <c r="O54" i="5"/>
  <c r="Q54" i="5"/>
  <c r="R54" i="5" s="1"/>
  <c r="O58" i="5"/>
  <c r="Q58" i="5"/>
  <c r="R58" i="5" s="1"/>
  <c r="O46" i="5"/>
  <c r="Q46" i="5"/>
  <c r="R46" i="5" s="1"/>
  <c r="O33" i="5"/>
  <c r="Q33" i="5"/>
  <c r="R33" i="5" s="1"/>
  <c r="O28" i="5"/>
  <c r="Q28" i="5"/>
  <c r="R28" i="5" s="1"/>
  <c r="O23" i="5"/>
  <c r="Q23" i="5"/>
  <c r="R23" i="5" s="1"/>
  <c r="O40" i="5"/>
  <c r="Q40" i="5"/>
  <c r="R40" i="5" s="1"/>
  <c r="O57" i="5"/>
  <c r="Q57" i="5"/>
  <c r="R57" i="5" s="1"/>
  <c r="O34" i="5"/>
  <c r="Q34" i="5"/>
  <c r="R34" i="5" s="1"/>
  <c r="O45" i="5"/>
  <c r="Q45" i="5"/>
  <c r="R45" i="5" s="1"/>
  <c r="O52" i="5"/>
  <c r="Q52" i="5"/>
  <c r="R52" i="5" s="1"/>
  <c r="O17" i="5"/>
  <c r="Q17" i="5"/>
  <c r="O16" i="5"/>
  <c r="T34" i="5" l="1"/>
  <c r="X34" i="5" s="1"/>
  <c r="T29" i="5"/>
  <c r="X29" i="5" s="1"/>
  <c r="T44" i="5"/>
  <c r="X44" i="5" s="1"/>
  <c r="T30" i="5"/>
  <c r="X30" i="5" s="1"/>
  <c r="T41" i="5"/>
  <c r="X41" i="5" s="1"/>
  <c r="X39" i="5"/>
  <c r="T39" i="5"/>
  <c r="T42" i="5"/>
  <c r="X42" i="5" s="1"/>
  <c r="T35" i="5"/>
  <c r="X35" i="5" s="1"/>
  <c r="V20" i="5"/>
  <c r="X46" i="5"/>
  <c r="T46" i="5"/>
  <c r="T43" i="5"/>
  <c r="X43" i="5" s="1"/>
  <c r="T57" i="5"/>
  <c r="X57" i="5" s="1"/>
  <c r="T24" i="5"/>
  <c r="X24" i="5" s="1"/>
  <c r="T37" i="5"/>
  <c r="X37" i="5" s="1"/>
  <c r="T20" i="5"/>
  <c r="X20" i="5" s="1"/>
  <c r="T18" i="5"/>
  <c r="X18" i="5" s="1"/>
  <c r="T26" i="5"/>
  <c r="X26" i="5" s="1"/>
  <c r="T19" i="5"/>
  <c r="X19" i="5" s="1"/>
  <c r="T31" i="5"/>
  <c r="X31" i="5" s="1"/>
  <c r="T56" i="5"/>
  <c r="X56" i="5" s="1"/>
  <c r="T27" i="5"/>
  <c r="X27" i="5" s="1"/>
  <c r="T55" i="5"/>
  <c r="X55" i="5" s="1"/>
  <c r="T38" i="5"/>
  <c r="X38" i="5" s="1"/>
  <c r="T50" i="5"/>
  <c r="X50" i="5" s="1"/>
  <c r="T54" i="5"/>
  <c r="X54" i="5" s="1"/>
  <c r="T22" i="5"/>
  <c r="X22" i="5" s="1"/>
  <c r="T23" i="5"/>
  <c r="X23" i="5" s="1"/>
  <c r="T47" i="5"/>
  <c r="X47" i="5" s="1"/>
  <c r="T51" i="5"/>
  <c r="X51" i="5" s="1"/>
  <c r="T53" i="5"/>
  <c r="X53" i="5" s="1"/>
  <c r="T58" i="5"/>
  <c r="X58" i="5" s="1"/>
  <c r="T40" i="5"/>
  <c r="X40" i="5" s="1"/>
  <c r="T52" i="5"/>
  <c r="X52" i="5" s="1"/>
  <c r="T28" i="5"/>
  <c r="X28" i="5" s="1"/>
  <c r="T49" i="5"/>
  <c r="X49" i="5" s="1"/>
  <c r="T45" i="5"/>
  <c r="X45" i="5" s="1"/>
  <c r="T33" i="5"/>
  <c r="X33" i="5" s="1"/>
  <c r="T48" i="5"/>
  <c r="X48" i="5" s="1"/>
  <c r="T32" i="5"/>
  <c r="X32" i="5" s="1"/>
  <c r="T36" i="5"/>
  <c r="X36" i="5" s="1"/>
  <c r="T25" i="5"/>
  <c r="X25" i="5" s="1"/>
  <c r="R59" i="5"/>
  <c r="X16" i="5"/>
  <c r="R17" i="5"/>
  <c r="T17" i="5" s="1"/>
  <c r="T59" i="5" l="1"/>
  <c r="X17" i="5"/>
  <c r="X59" i="5" l="1"/>
</calcChain>
</file>

<file path=xl/sharedStrings.xml><?xml version="1.0" encoding="utf-8"?>
<sst xmlns="http://schemas.openxmlformats.org/spreadsheetml/2006/main" count="20153" uniqueCount="588">
  <si>
    <t>AVCOST_CY18</t>
  </si>
  <si>
    <t>AVCOST_CY19</t>
  </si>
  <si>
    <t>PROD_CAT</t>
  </si>
  <si>
    <t>ZIPCODE</t>
  </si>
  <si>
    <t>HOSPID</t>
  </si>
  <si>
    <t>HOSPITALNAME</t>
  </si>
  <si>
    <t>RESIDENT_STATUS</t>
  </si>
  <si>
    <t>SAS_COUNTY</t>
  </si>
  <si>
    <t>SASSTATE</t>
  </si>
  <si>
    <t>_FREQ_</t>
  </si>
  <si>
    <t>ECMAD_CY18</t>
  </si>
  <si>
    <t>COUNT_CY18</t>
  </si>
  <si>
    <t>TOT_CHG_CY18</t>
  </si>
  <si>
    <t>ECMAD_CY19</t>
  </si>
  <si>
    <t>COUNT_CY19</t>
  </si>
  <si>
    <t>TOT_CHG_CY19</t>
  </si>
  <si>
    <t>COUNTCY1819</t>
  </si>
  <si>
    <t>ECMADCY1819</t>
  </si>
  <si>
    <t>TOTCHGCY1819</t>
  </si>
  <si>
    <t>ZIPCITY</t>
  </si>
  <si>
    <t>ZIPNAME</t>
  </si>
  <si>
    <t>PAU</t>
  </si>
  <si>
    <t>ONC_DRUG</t>
  </si>
  <si>
    <t>ZIPUPECMADCY1819</t>
  </si>
  <si>
    <t>ZIPDOWNECMADCY1819</t>
  </si>
  <si>
    <t>ZIPSHIFT</t>
  </si>
  <si>
    <t>ZIPSHIFT2</t>
  </si>
  <si>
    <t>HOSPSHIFT</t>
  </si>
  <si>
    <t>POSITIVE_MS</t>
  </si>
  <si>
    <t>NEGATIVE_MS</t>
  </si>
  <si>
    <t>MSA</t>
  </si>
  <si>
    <t>UNRECOG_ECMADS</t>
  </si>
  <si>
    <t>UNRECOG_FUNDS</t>
  </si>
  <si>
    <t>TYPE</t>
  </si>
  <si>
    <t>Meritus</t>
  </si>
  <si>
    <t>MD Resident</t>
  </si>
  <si>
    <t>Baltimore</t>
  </si>
  <si>
    <t>MD</t>
  </si>
  <si>
    <t>Cockeysville</t>
  </si>
  <si>
    <t>21030,Cockeysville</t>
  </si>
  <si>
    <t>IP</t>
  </si>
  <si>
    <t>Prince Georges</t>
  </si>
  <si>
    <t>Fort Washington</t>
  </si>
  <si>
    <t>20744,Fort Washington</t>
  </si>
  <si>
    <t>Cecil</t>
  </si>
  <si>
    <t>Cecil,</t>
  </si>
  <si>
    <t>Montgomery</t>
  </si>
  <si>
    <t>Gaithersburg</t>
  </si>
  <si>
    <t>20878,Gaithersburg</t>
  </si>
  <si>
    <t>Hyattsville</t>
  </si>
  <si>
    <t>20783,Hyattsville</t>
  </si>
  <si>
    <t>Monkton</t>
  </si>
  <si>
    <t>21111,Monkton</t>
  </si>
  <si>
    <t>Saint Marys</t>
  </si>
  <si>
    <t>Saint Marys,</t>
  </si>
  <si>
    <t>Frederick</t>
  </si>
  <si>
    <t>Emmitsburg</t>
  </si>
  <si>
    <t>21727,Emmitsburg</t>
  </si>
  <si>
    <t>Woodsboro</t>
  </si>
  <si>
    <t>21798,Woodsboro</t>
  </si>
  <si>
    <t>Adamstown</t>
  </si>
  <si>
    <t>21710,Adamstown</t>
  </si>
  <si>
    <t>Charles</t>
  </si>
  <si>
    <t>Charles,</t>
  </si>
  <si>
    <t>Anne Arundel</t>
  </si>
  <si>
    <t>Pasadena</t>
  </si>
  <si>
    <t>21122,Pasadena</t>
  </si>
  <si>
    <t>Randallstown</t>
  </si>
  <si>
    <t>21133,Randallstown</t>
  </si>
  <si>
    <t>Knoxville</t>
  </si>
  <si>
    <t>21758,Knoxville</t>
  </si>
  <si>
    <t>Baltimore,</t>
  </si>
  <si>
    <t>Tuscarora</t>
  </si>
  <si>
    <t>21790,Tuscarora</t>
  </si>
  <si>
    <t>Germantown</t>
  </si>
  <si>
    <t>20876,Germantown</t>
  </si>
  <si>
    <t>21701,Frederick</t>
  </si>
  <si>
    <t>Mount Airy</t>
  </si>
  <si>
    <t>21771,Mount Airy</t>
  </si>
  <si>
    <t>Howard</t>
  </si>
  <si>
    <t>Columbia</t>
  </si>
  <si>
    <t>21044,Columbia</t>
  </si>
  <si>
    <t>Sabillasville</t>
  </si>
  <si>
    <t>21780,Sabillasville</t>
  </si>
  <si>
    <t>Brunswick</t>
  </si>
  <si>
    <t>21716,Brunswick</t>
  </si>
  <si>
    <t>Baltimore City</t>
  </si>
  <si>
    <t>21229,Baltimore</t>
  </si>
  <si>
    <t>Owings Mills</t>
  </si>
  <si>
    <t>21117,Owings Mills</t>
  </si>
  <si>
    <t>Jefferson</t>
  </si>
  <si>
    <t>21755,Jefferson</t>
  </si>
  <si>
    <t>21702,Frederick</t>
  </si>
  <si>
    <t>Montgomery Village</t>
  </si>
  <si>
    <t>20886,Montgomery Village</t>
  </si>
  <si>
    <t>UMMS- UMMC</t>
  </si>
  <si>
    <t>Dayton</t>
  </si>
  <si>
    <t>21036,Dayton</t>
  </si>
  <si>
    <t>Silver Spring</t>
  </si>
  <si>
    <t>20906,Silver Spring</t>
  </si>
  <si>
    <t>Fort George G Meade</t>
  </si>
  <si>
    <t>20755,Fort George G Meade</t>
  </si>
  <si>
    <t>Walkersville</t>
  </si>
  <si>
    <t>21793,Walkersville</t>
  </si>
  <si>
    <t>Annapolis</t>
  </si>
  <si>
    <t>21409,Annapolis</t>
  </si>
  <si>
    <t>District Heights</t>
  </si>
  <si>
    <t>20747,District Heights</t>
  </si>
  <si>
    <t>21206,Baltimore</t>
  </si>
  <si>
    <t>21239,Baltimore</t>
  </si>
  <si>
    <t>21202,Baltimore</t>
  </si>
  <si>
    <t>Prince Georges,</t>
  </si>
  <si>
    <t>Bladensburg</t>
  </si>
  <si>
    <t>20710,Bladensburg</t>
  </si>
  <si>
    <t>Parkton</t>
  </si>
  <si>
    <t>21120,Parkton</t>
  </si>
  <si>
    <t>Derwood</t>
  </si>
  <si>
    <t>20855,Derwood</t>
  </si>
  <si>
    <t>New Market</t>
  </si>
  <si>
    <t>21774,New Market</t>
  </si>
  <si>
    <t>20882,Gaithersburg</t>
  </si>
  <si>
    <t>Woodstock</t>
  </si>
  <si>
    <t>21163,Woodstock</t>
  </si>
  <si>
    <t>Carroll</t>
  </si>
  <si>
    <t>Keymar</t>
  </si>
  <si>
    <t>21757,Keymar</t>
  </si>
  <si>
    <t>Harford</t>
  </si>
  <si>
    <t>Darlington</t>
  </si>
  <si>
    <t>21034,Darlington</t>
  </si>
  <si>
    <t>Laurel</t>
  </si>
  <si>
    <t>20724,Laurel</t>
  </si>
  <si>
    <t>Lothian</t>
  </si>
  <si>
    <t>20711,Lothian</t>
  </si>
  <si>
    <t>Middletown</t>
  </si>
  <si>
    <t>21769,Middletown</t>
  </si>
  <si>
    <t>Forest Hill</t>
  </si>
  <si>
    <t>21050,Forest Hill</t>
  </si>
  <si>
    <t>Garrison</t>
  </si>
  <si>
    <t>21055,Garrison</t>
  </si>
  <si>
    <t>20782,Hyattsville</t>
  </si>
  <si>
    <t>Bowie</t>
  </si>
  <si>
    <t>20715,Bowie</t>
  </si>
  <si>
    <t>Upperco</t>
  </si>
  <si>
    <t>21155,Upperco</t>
  </si>
  <si>
    <t>Westminster</t>
  </si>
  <si>
    <t>21157,Westminster</t>
  </si>
  <si>
    <t>Lutherville Timonium</t>
  </si>
  <si>
    <t>21093,Lutherville Timonium</t>
  </si>
  <si>
    <t>Washington</t>
  </si>
  <si>
    <t>Washington,</t>
  </si>
  <si>
    <t>20785,Hyattsville</t>
  </si>
  <si>
    <t>Perry Hall</t>
  </si>
  <si>
    <t>21128,Perry Hall</t>
  </si>
  <si>
    <t>Windsor Mill</t>
  </si>
  <si>
    <t>21244,Windsor Mill</t>
  </si>
  <si>
    <t>Towson</t>
  </si>
  <si>
    <t>21286,Towson</t>
  </si>
  <si>
    <t>20721,Bowie</t>
  </si>
  <si>
    <t>Elkridge</t>
  </si>
  <si>
    <t>21075,Elkridge</t>
  </si>
  <si>
    <t>Bethesda</t>
  </si>
  <si>
    <t>20817,Bethesda</t>
  </si>
  <si>
    <t>Upper Marlboro</t>
  </si>
  <si>
    <t>20772,Upper Marlboro</t>
  </si>
  <si>
    <t>Glen Burnie</t>
  </si>
  <si>
    <t>21060,Glen Burnie</t>
  </si>
  <si>
    <t>21703,Frederick</t>
  </si>
  <si>
    <t>Brentwood</t>
  </si>
  <si>
    <t>20722,Brentwood</t>
  </si>
  <si>
    <t>Linthicum Heights</t>
  </si>
  <si>
    <t>21090,Linthicum Heights</t>
  </si>
  <si>
    <t>20901,Silver Spring</t>
  </si>
  <si>
    <t>White Marsh</t>
  </si>
  <si>
    <t>21162,White Marsh</t>
  </si>
  <si>
    <t>Gambrills</t>
  </si>
  <si>
    <t>21054,Gambrills</t>
  </si>
  <si>
    <t>20874,Germantown</t>
  </si>
  <si>
    <t>Crownsville</t>
  </si>
  <si>
    <t>21032,Crownsville</t>
  </si>
  <si>
    <t>Taneytown</t>
  </si>
  <si>
    <t>21787,Taneytown</t>
  </si>
  <si>
    <t>Churchville</t>
  </si>
  <si>
    <t>21028,Churchville</t>
  </si>
  <si>
    <t>Baldwin</t>
  </si>
  <si>
    <t>21013,Baldwin</t>
  </si>
  <si>
    <t>21212,Baltimore</t>
  </si>
  <si>
    <t>Brandywine</t>
  </si>
  <si>
    <t>20613,Brandywine</t>
  </si>
  <si>
    <t>Riverdale</t>
  </si>
  <si>
    <t>20737,Riverdale</t>
  </si>
  <si>
    <t>Clarksville</t>
  </si>
  <si>
    <t>21029,Clarksville</t>
  </si>
  <si>
    <t>Cooksville</t>
  </si>
  <si>
    <t>21723,Cooksville</t>
  </si>
  <si>
    <t>Aberdeen Proving Ground</t>
  </si>
  <si>
    <t>21005,Aberdeen Proving Ground</t>
  </si>
  <si>
    <t>Hampstead</t>
  </si>
  <si>
    <t>21074,Hampstead</t>
  </si>
  <si>
    <t>20720,Bowie</t>
  </si>
  <si>
    <t>20784,Hyattsville</t>
  </si>
  <si>
    <t>21230,Baltimore</t>
  </si>
  <si>
    <t>20774,Upper Marlboro</t>
  </si>
  <si>
    <t>Millersville</t>
  </si>
  <si>
    <t>21108,Millersville</t>
  </si>
  <si>
    <t>Hanover</t>
  </si>
  <si>
    <t>21076,Hanover</t>
  </si>
  <si>
    <t>Somerset</t>
  </si>
  <si>
    <t>Somerset,</t>
  </si>
  <si>
    <t>Jessup</t>
  </si>
  <si>
    <t>20794,Jessup</t>
  </si>
  <si>
    <t>21211,Baltimore</t>
  </si>
  <si>
    <t>Shady Side</t>
  </si>
  <si>
    <t>20764,Shady Side</t>
  </si>
  <si>
    <t>21231,Baltimore</t>
  </si>
  <si>
    <t>Oxon Hill</t>
  </si>
  <si>
    <t>20745,Oxon Hill</t>
  </si>
  <si>
    <t>Glenn Dale</t>
  </si>
  <si>
    <t>20769,Glenn Dale</t>
  </si>
  <si>
    <t>Fulton</t>
  </si>
  <si>
    <t>20759,Fulton</t>
  </si>
  <si>
    <t>21216,Baltimore</t>
  </si>
  <si>
    <t>Sparrows Point</t>
  </si>
  <si>
    <t>21219,Sparrows Point</t>
  </si>
  <si>
    <t>Deale</t>
  </si>
  <si>
    <t>20751,Deale</t>
  </si>
  <si>
    <t>New Windsor</t>
  </si>
  <si>
    <t>21776,New Windsor</t>
  </si>
  <si>
    <t>Davidsonville</t>
  </si>
  <si>
    <t>21035,Davidsonville</t>
  </si>
  <si>
    <t>Monrovia</t>
  </si>
  <si>
    <t>21770,Monrovia</t>
  </si>
  <si>
    <t>20910,Silver Spring</t>
  </si>
  <si>
    <t>21201,Baltimore</t>
  </si>
  <si>
    <t>20904,Silver Spring</t>
  </si>
  <si>
    <t>Severna Park</t>
  </si>
  <si>
    <t>21146,Severna Park</t>
  </si>
  <si>
    <t>Parkville</t>
  </si>
  <si>
    <t>21234,Parkville</t>
  </si>
  <si>
    <t>Middle River</t>
  </si>
  <si>
    <t>21220,Middle River</t>
  </si>
  <si>
    <t>Edgewood</t>
  </si>
  <si>
    <t>21040,Edgewood</t>
  </si>
  <si>
    <t>21045,Columbia</t>
  </si>
  <si>
    <t>Potomac</t>
  </si>
  <si>
    <t>20854,Potomac</t>
  </si>
  <si>
    <t>Talbot</t>
  </si>
  <si>
    <t>Talbot,</t>
  </si>
  <si>
    <t>Bel Air</t>
  </si>
  <si>
    <t>21014,Bel Air</t>
  </si>
  <si>
    <t>Dorchester</t>
  </si>
  <si>
    <t>Dorchester,</t>
  </si>
  <si>
    <t>Burtonsville</t>
  </si>
  <si>
    <t>20866,Burtonsville</t>
  </si>
  <si>
    <t>Jarrettsville</t>
  </si>
  <si>
    <t>21084,Jarrettsville</t>
  </si>
  <si>
    <t>20723,Laurel</t>
  </si>
  <si>
    <t>Sparks Glencoe</t>
  </si>
  <si>
    <t>21152,Sparks Glencoe</t>
  </si>
  <si>
    <t>21218,Baltimore</t>
  </si>
  <si>
    <t>Garrett</t>
  </si>
  <si>
    <t>Garrett,</t>
  </si>
  <si>
    <t>Cheltenham</t>
  </si>
  <si>
    <t>20623,Cheltenham</t>
  </si>
  <si>
    <t>Frederick,</t>
  </si>
  <si>
    <t>21209,Baltimore</t>
  </si>
  <si>
    <t>Capitol Heights</t>
  </si>
  <si>
    <t>20743,Capitol Heights</t>
  </si>
  <si>
    <t>20707,Laurel</t>
  </si>
  <si>
    <t>Savage</t>
  </si>
  <si>
    <t>20763,Savage</t>
  </si>
  <si>
    <t>Highland</t>
  </si>
  <si>
    <t>20777,Highland</t>
  </si>
  <si>
    <t>Clinton</t>
  </si>
  <si>
    <t>20735,Clinton</t>
  </si>
  <si>
    <t>UMMS- Capital Region</t>
  </si>
  <si>
    <t>CR</t>
  </si>
  <si>
    <t>20716,Bowie</t>
  </si>
  <si>
    <t>21215,Baltimore</t>
  </si>
  <si>
    <t>Aberdeen</t>
  </si>
  <si>
    <t>21001,Aberdeen</t>
  </si>
  <si>
    <t>20708,Laurel</t>
  </si>
  <si>
    <t>Mount Rainier</t>
  </si>
  <si>
    <t>20712,Mount Rainier</t>
  </si>
  <si>
    <t>20905,Silver Spring</t>
  </si>
  <si>
    <t>Crofton</t>
  </si>
  <si>
    <t>21114,Crofton</t>
  </si>
  <si>
    <t>Calvert</t>
  </si>
  <si>
    <t>Calvert,</t>
  </si>
  <si>
    <t>20903,Silver Spring</t>
  </si>
  <si>
    <t>21046,Columbia</t>
  </si>
  <si>
    <t>Clarksburg</t>
  </si>
  <si>
    <t>20871,Clarksburg</t>
  </si>
  <si>
    <t>Brooklyn</t>
  </si>
  <si>
    <t>21225,Brooklyn</t>
  </si>
  <si>
    <t>Rosedale</t>
  </si>
  <si>
    <t>21237,Rosedale</t>
  </si>
  <si>
    <t>Odenton</t>
  </si>
  <si>
    <t>21113,Odenton</t>
  </si>
  <si>
    <t>Beltsville</t>
  </si>
  <si>
    <t>20705,Beltsville</t>
  </si>
  <si>
    <t>Severn</t>
  </si>
  <si>
    <t>21144,Severn</t>
  </si>
  <si>
    <t>21214,Baltimore</t>
  </si>
  <si>
    <t>Takoma Park</t>
  </si>
  <si>
    <t>20912,Takoma Park</t>
  </si>
  <si>
    <t>Montgomery,</t>
  </si>
  <si>
    <t>Gwynn Oak</t>
  </si>
  <si>
    <t>21207,Gwynn Oak</t>
  </si>
  <si>
    <t>21223,Baltimore</t>
  </si>
  <si>
    <t>Trinity - Holy Cross</t>
  </si>
  <si>
    <t>Rockville</t>
  </si>
  <si>
    <t>20851,Rockville</t>
  </si>
  <si>
    <t>Ijamsville</t>
  </si>
  <si>
    <t>21754,Ijamsville</t>
  </si>
  <si>
    <t>20852,Rockville</t>
  </si>
  <si>
    <t>Dickerson</t>
  </si>
  <si>
    <t>20842,Dickerson</t>
  </si>
  <si>
    <t>20781,Hyattsville</t>
  </si>
  <si>
    <t>Temple Hills</t>
  </si>
  <si>
    <t>20748,Temple Hills</t>
  </si>
  <si>
    <t>20850,Rockville</t>
  </si>
  <si>
    <t>20902,Silver Spring</t>
  </si>
  <si>
    <t>Kensington</t>
  </si>
  <si>
    <t>20895,Kensington</t>
  </si>
  <si>
    <t>21704,Frederick</t>
  </si>
  <si>
    <t>21401,Annapolis</t>
  </si>
  <si>
    <t>Woodbine</t>
  </si>
  <si>
    <t>21797,Woodbine</t>
  </si>
  <si>
    <t>Damascus</t>
  </si>
  <si>
    <t>20872,Damascus</t>
  </si>
  <si>
    <t>Spencerville</t>
  </si>
  <si>
    <t>20868,Spencerville</t>
  </si>
  <si>
    <t>Ashton</t>
  </si>
  <si>
    <t>20861,Ashton</t>
  </si>
  <si>
    <t>Barnesville</t>
  </si>
  <si>
    <t>20838,Barnesville</t>
  </si>
  <si>
    <t>21015,Bel Air</t>
  </si>
  <si>
    <t>Poolesville</t>
  </si>
  <si>
    <t>20837,Poolesville</t>
  </si>
  <si>
    <t>21213,Baltimore</t>
  </si>
  <si>
    <t>20853,Rockville</t>
  </si>
  <si>
    <t>Arnold</t>
  </si>
  <si>
    <t>21012,Arnold</t>
  </si>
  <si>
    <t>Lanham</t>
  </si>
  <si>
    <t>20706,Lanham</t>
  </si>
  <si>
    <t>Union Bridge</t>
  </si>
  <si>
    <t>21791,Union Bridge</t>
  </si>
  <si>
    <t>Queen Annes</t>
  </si>
  <si>
    <t>Queen Annes,</t>
  </si>
  <si>
    <t>Boyds</t>
  </si>
  <si>
    <t>20841,Boyds</t>
  </si>
  <si>
    <t>Accokeek</t>
  </si>
  <si>
    <t>20607,Accokeek</t>
  </si>
  <si>
    <t>Howard,</t>
  </si>
  <si>
    <t>21158,Westminster</t>
  </si>
  <si>
    <t>Finksburg</t>
  </si>
  <si>
    <t>21048,Finksburg</t>
  </si>
  <si>
    <t>Dundalk</t>
  </si>
  <si>
    <t>21222,Dundalk</t>
  </si>
  <si>
    <t>20877,Gaithersburg</t>
  </si>
  <si>
    <t>Curtis Bay</t>
  </si>
  <si>
    <t>21226,Curtis Bay</t>
  </si>
  <si>
    <t>Glenwood</t>
  </si>
  <si>
    <t>21738,Glenwood</t>
  </si>
  <si>
    <t>21217,Baltimore</t>
  </si>
  <si>
    <t>Ellicott City</t>
  </si>
  <si>
    <t>21042,Ellicott City</t>
  </si>
  <si>
    <t>Nottingham</t>
  </si>
  <si>
    <t>21236,Nottingham</t>
  </si>
  <si>
    <t>Kingsville</t>
  </si>
  <si>
    <t>21087,Kingsville</t>
  </si>
  <si>
    <t>Rocky Ridge</t>
  </si>
  <si>
    <t>21778,Rocky Ridge</t>
  </si>
  <si>
    <t>Wicomico</t>
  </si>
  <si>
    <t>Wicomico,</t>
  </si>
  <si>
    <t>Kent</t>
  </si>
  <si>
    <t>Kent,</t>
  </si>
  <si>
    <t>Myersville</t>
  </si>
  <si>
    <t>21773,Myersville</t>
  </si>
  <si>
    <t>UMMS- Aberdeen</t>
  </si>
  <si>
    <t>Whiteford</t>
  </si>
  <si>
    <t>21160,Whiteford</t>
  </si>
  <si>
    <t>Gunpowder</t>
  </si>
  <si>
    <t>21010,Gunpowder</t>
  </si>
  <si>
    <t>White Hall</t>
  </si>
  <si>
    <t>21161,White Hall</t>
  </si>
  <si>
    <t>Havre de Grace</t>
  </si>
  <si>
    <t>21078,Havre de Grace</t>
  </si>
  <si>
    <t>Essex</t>
  </si>
  <si>
    <t>21221,Essex</t>
  </si>
  <si>
    <t>Caroline</t>
  </si>
  <si>
    <t>Caroline,</t>
  </si>
  <si>
    <t>21043,Ellicott City</t>
  </si>
  <si>
    <t>Mercy</t>
  </si>
  <si>
    <t>Harwood</t>
  </si>
  <si>
    <t>20776,Harwood</t>
  </si>
  <si>
    <t>Abingdon</t>
  </si>
  <si>
    <t>21009,Abingdon</t>
  </si>
  <si>
    <t>Reisterstown</t>
  </si>
  <si>
    <t>21136,Reisterstown</t>
  </si>
  <si>
    <t>21224,Baltimore</t>
  </si>
  <si>
    <t>Worcester</t>
  </si>
  <si>
    <t>Worcester,</t>
  </si>
  <si>
    <t>Olney</t>
  </si>
  <si>
    <t>20832,Olney</t>
  </si>
  <si>
    <t>Fallston</t>
  </si>
  <si>
    <t>21047,Fallston</t>
  </si>
  <si>
    <t>Freeland</t>
  </si>
  <si>
    <t>21053,Freeland</t>
  </si>
  <si>
    <t>21210,Baltimore</t>
  </si>
  <si>
    <t>Sykesville</t>
  </si>
  <si>
    <t>21784,Sykesville</t>
  </si>
  <si>
    <t>Belcamp</t>
  </si>
  <si>
    <t>21017,Belcamp</t>
  </si>
  <si>
    <t>Upper Falls</t>
  </si>
  <si>
    <t>21156,Upper Falls</t>
  </si>
  <si>
    <t>Thurmont</t>
  </si>
  <si>
    <t>21788,Thurmont</t>
  </si>
  <si>
    <t>Joppa</t>
  </si>
  <si>
    <t>21085,Joppa</t>
  </si>
  <si>
    <t>21205,Baltimore</t>
  </si>
  <si>
    <t>21061,Glen Burnie</t>
  </si>
  <si>
    <t>JHH- Johns Hopkins</t>
  </si>
  <si>
    <t>21260,Baltimore</t>
  </si>
  <si>
    <t>Brookeville</t>
  </si>
  <si>
    <t>20833,Brookeville</t>
  </si>
  <si>
    <t>20814,Bethesda</t>
  </si>
  <si>
    <t>Glenelg</t>
  </si>
  <si>
    <t>21737,Glenelg</t>
  </si>
  <si>
    <t>Cabin John</t>
  </si>
  <si>
    <t>20818,Cabin John</t>
  </si>
  <si>
    <t>20879,Gaithersburg</t>
  </si>
  <si>
    <t>21204,Towson</t>
  </si>
  <si>
    <t>College Park</t>
  </si>
  <si>
    <t>20740,College Park</t>
  </si>
  <si>
    <t>Greenbelt</t>
  </si>
  <si>
    <t>20770,Greenbelt</t>
  </si>
  <si>
    <t>Andrews Air Force Base</t>
  </si>
  <si>
    <t>20762,Andrews Air Force Base</t>
  </si>
  <si>
    <t>21233,Baltimore</t>
  </si>
  <si>
    <t>Chevy Chase</t>
  </si>
  <si>
    <t>20815,Chevy Chase</t>
  </si>
  <si>
    <t>Manchester</t>
  </si>
  <si>
    <t>21102,Manchester</t>
  </si>
  <si>
    <t>Pikesville</t>
  </si>
  <si>
    <t>21208,Pikesville</t>
  </si>
  <si>
    <t>UMMS- Cambridge</t>
  </si>
  <si>
    <t>Allegany</t>
  </si>
  <si>
    <t>Allegany,</t>
  </si>
  <si>
    <t>Saint Agnes</t>
  </si>
  <si>
    <t>Anne Arundel,</t>
  </si>
  <si>
    <t>Baltimore City,</t>
  </si>
  <si>
    <t>Glen Arm</t>
  </si>
  <si>
    <t>21057,Glen Arm</t>
  </si>
  <si>
    <t>West Friendship</t>
  </si>
  <si>
    <t>21794,West Friendship</t>
  </si>
  <si>
    <t>Lifebridge- Sinai</t>
  </si>
  <si>
    <t>21403,Annapolis</t>
  </si>
  <si>
    <t>Halethorpe</t>
  </si>
  <si>
    <t>21227,Halethorpe</t>
  </si>
  <si>
    <t>Phoenix</t>
  </si>
  <si>
    <t>21131,Phoenix</t>
  </si>
  <si>
    <t>Lifebridge- Grace</t>
  </si>
  <si>
    <t>Catonsville</t>
  </si>
  <si>
    <t>21228,Catonsville</t>
  </si>
  <si>
    <t>MedStar- Franklin Square</t>
  </si>
  <si>
    <t>Pylesville</t>
  </si>
  <si>
    <t>21132,Pylesville</t>
  </si>
  <si>
    <t>Harford,</t>
  </si>
  <si>
    <t>Street</t>
  </si>
  <si>
    <t>21154,Street</t>
  </si>
  <si>
    <t>Adventist- White Oak</t>
  </si>
  <si>
    <t>20816,Bethesda</t>
  </si>
  <si>
    <t>Glen Echo</t>
  </si>
  <si>
    <t>20812,Glen Echo</t>
  </si>
  <si>
    <t>MedStar- Montgomery</t>
  </si>
  <si>
    <t>Suitland</t>
  </si>
  <si>
    <t>20746,Suitland</t>
  </si>
  <si>
    <t>Sandy Spring</t>
  </si>
  <si>
    <t>20860,Sandy Spring</t>
  </si>
  <si>
    <t>Edgewater</t>
  </si>
  <si>
    <t>21037,Edgewater</t>
  </si>
  <si>
    <t>Tidal- Peninsula</t>
  </si>
  <si>
    <t>JHH- Suburban</t>
  </si>
  <si>
    <t>Luminis- Anne Arundel</t>
  </si>
  <si>
    <t>21402,Annapolis</t>
  </si>
  <si>
    <t>West River</t>
  </si>
  <si>
    <t>20778,West River</t>
  </si>
  <si>
    <t>Friendship</t>
  </si>
  <si>
    <t>20758,Friendship</t>
  </si>
  <si>
    <t>Churchton</t>
  </si>
  <si>
    <t>20733,Churchton</t>
  </si>
  <si>
    <t>Tracys Landing</t>
  </si>
  <si>
    <t>20779,Tracys Landing</t>
  </si>
  <si>
    <t>MedStar- Union Mem</t>
  </si>
  <si>
    <t>Hydes</t>
  </si>
  <si>
    <t>21082,Hydes</t>
  </si>
  <si>
    <t>Western Maryland</t>
  </si>
  <si>
    <t>MedStar- St. Mary's</t>
  </si>
  <si>
    <t>JHH- Bayview</t>
  </si>
  <si>
    <t>Riva</t>
  </si>
  <si>
    <t>21140,Riva</t>
  </si>
  <si>
    <t>Marriottsville</t>
  </si>
  <si>
    <t>21104,Marriottsville</t>
  </si>
  <si>
    <t>UMMS- Chestertown</t>
  </si>
  <si>
    <t>ChristianaCare, Union</t>
  </si>
  <si>
    <t>Lifebridge- Carroll</t>
  </si>
  <si>
    <t>MedStar- Harbor</t>
  </si>
  <si>
    <t>UMMS- Charles</t>
  </si>
  <si>
    <t>Aquasco</t>
  </si>
  <si>
    <t>20608,Aquasco</t>
  </si>
  <si>
    <t>UMMS- Easton</t>
  </si>
  <si>
    <t>UMMS- Midtown</t>
  </si>
  <si>
    <t>Lifebridge- Northwest</t>
  </si>
  <si>
    <t>UMMS- BWMC</t>
  </si>
  <si>
    <t>GBMC</t>
  </si>
  <si>
    <t>Fork</t>
  </si>
  <si>
    <t>21051,Fork</t>
  </si>
  <si>
    <t>Tidal- McCready</t>
  </si>
  <si>
    <t>JHH- Howard County</t>
  </si>
  <si>
    <t>Annapolis Junction</t>
  </si>
  <si>
    <t>20701,Annapolis Junction</t>
  </si>
  <si>
    <t>UMMS-Upper Chesapeake</t>
  </si>
  <si>
    <t>Luminis- Doctors</t>
  </si>
  <si>
    <t>UMMS- Laurel</t>
  </si>
  <si>
    <t>MedStar- Good Sam</t>
  </si>
  <si>
    <t>Adventist- Shady Grove</t>
  </si>
  <si>
    <t>Beallsville</t>
  </si>
  <si>
    <t>20839,Beallsville</t>
  </si>
  <si>
    <t>UMMS- UMROI</t>
  </si>
  <si>
    <t>Adventist-Ft. Washington</t>
  </si>
  <si>
    <t>Atlantic General</t>
  </si>
  <si>
    <t>MedStar- Southern MD</t>
  </si>
  <si>
    <t>UMMS- St. Joe</t>
  </si>
  <si>
    <t>Lifebridge- Levindale</t>
  </si>
  <si>
    <t>Trinity - Holy Cross Germantown</t>
  </si>
  <si>
    <t>Categorical Exclusions_IP</t>
  </si>
  <si>
    <t>bayview categorical burns lumped in with innovation product category</t>
  </si>
  <si>
    <t>(All)</t>
  </si>
  <si>
    <t>CY18</t>
  </si>
  <si>
    <t>CY19</t>
  </si>
  <si>
    <t xml:space="preserve"> Disch/visit Diff</t>
  </si>
  <si>
    <t>Sum of Dsich/visit CHG</t>
  </si>
  <si>
    <t>Sum of ECMAD_CY18</t>
  </si>
  <si>
    <t>Sum of ECMAD_CY19</t>
  </si>
  <si>
    <t>Sum of Ecmad Diff</t>
  </si>
  <si>
    <t>Sum of Ecmad chg</t>
  </si>
  <si>
    <t>Market Shift</t>
  </si>
  <si>
    <t>Sum of MSA</t>
  </si>
  <si>
    <t>Total ChargeCY18</t>
  </si>
  <si>
    <t>Total Charge CY19</t>
  </si>
  <si>
    <t>Grand Total</t>
  </si>
  <si>
    <t>Charles Total</t>
  </si>
  <si>
    <t>Sum of AVCOST_CY18</t>
  </si>
  <si>
    <t>Variance</t>
  </si>
  <si>
    <t>ECMAD Change from Org MS</t>
  </si>
  <si>
    <t>Laurel - 20707</t>
  </si>
  <si>
    <t>(Multiple Items)</t>
  </si>
  <si>
    <t>Laurel Q4 Shifted ECMADS</t>
  </si>
  <si>
    <t>Average of AVCOST_CY18</t>
  </si>
  <si>
    <t>Laurel CY19 Shifted ECMADS</t>
  </si>
  <si>
    <t>4th Quarter Shift Share</t>
  </si>
  <si>
    <t>New Grand Total</t>
  </si>
  <si>
    <t>Revised MS</t>
  </si>
  <si>
    <t>Revised MSA</t>
  </si>
  <si>
    <t>Revised MSA with Inflation</t>
  </si>
  <si>
    <t>CY18 ECMADS from Org MS</t>
  </si>
  <si>
    <t>CY19 ECMADS from Org MS</t>
  </si>
  <si>
    <t>CY18 Discharges from Org MS</t>
  </si>
  <si>
    <t>CY19 Discharges from Org MS</t>
  </si>
  <si>
    <t>Discharge Change from Org MS</t>
  </si>
  <si>
    <t xml:space="preserve"> </t>
  </si>
  <si>
    <t>Revised with 57% VCF</t>
  </si>
  <si>
    <t>IP Medical 57%</t>
  </si>
  <si>
    <t>Inflation Added</t>
  </si>
  <si>
    <t xml:space="preserve">Revised with 57% VCF </t>
  </si>
  <si>
    <t>Revenue</t>
  </si>
  <si>
    <t>Units</t>
  </si>
  <si>
    <t>Charge</t>
  </si>
  <si>
    <t>Shifted Revenue</t>
  </si>
  <si>
    <t>Shifted Revenue w VCF</t>
  </si>
  <si>
    <t>2019 MS</t>
  </si>
  <si>
    <t>Check</t>
  </si>
  <si>
    <t>Hospital</t>
  </si>
  <si>
    <t>PAU Revenue Adjsutment</t>
  </si>
  <si>
    <t>Total Net Adjustment</t>
  </si>
  <si>
    <t xml:space="preserve">Hospital Input </t>
  </si>
  <si>
    <t>Reduction at Laurel was already scored as part of conversion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</si>
</sst>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&quot;$&quot;#,##0"/>
    <numFmt numFmtId="167" formatCode="&quot;$&quot;#,##0.00"/>
  </numFmts>
  <fonts count="2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i/>
      <sz val="11"/>
      <color theme="1"/>
      <name val="Aptos Narrow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3" tint="0.49998474074526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7">
    <xf numFmtId="0" fontId="0" fillId="0" borderId="0" xfId="0"/>
    <xf numFmtId="0" fontId="18" fillId="0" borderId="0" xfId="0" applyFont="1"/>
    <xf numFmtId="0" fontId="16" fillId="0" borderId="0" xfId="0" applyFont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165" fontId="0" fillId="0" borderId="0" xfId="0" applyNumberFormat="1" applyAlignment="1">
      <alignment wrapText="1"/>
    </xf>
    <xf numFmtId="3" fontId="0" fillId="0" borderId="0" xfId="0" applyNumberFormat="1"/>
    <xf numFmtId="10" fontId="0" fillId="0" borderId="0" xfId="0" applyNumberFormat="1"/>
    <xf numFmtId="165" fontId="0" fillId="0" borderId="0" xfId="0" applyNumberFormat="1"/>
    <xf numFmtId="0" fontId="0" fillId="0" borderId="0" xfId="0" pivotButton="1"/>
    <xf numFmtId="43" fontId="0" fillId="0" borderId="0" xfId="42" applyFont="1"/>
    <xf numFmtId="164" fontId="0" fillId="0" borderId="0" xfId="42" applyNumberFormat="1" applyFont="1"/>
    <xf numFmtId="43" fontId="0" fillId="0" borderId="0" xfId="0" applyNumberFormat="1"/>
    <xf numFmtId="166" fontId="0" fillId="0" borderId="0" xfId="42" applyNumberFormat="1" applyFont="1"/>
    <xf numFmtId="166" fontId="0" fillId="0" borderId="0" xfId="0" applyNumberFormat="1"/>
    <xf numFmtId="10" fontId="0" fillId="0" borderId="0" xfId="43" applyNumberFormat="1" applyFont="1"/>
    <xf numFmtId="0" fontId="16" fillId="0" borderId="0" xfId="0" applyFont="1" applyAlignment="1">
      <alignment horizontal="center"/>
    </xf>
    <xf numFmtId="44" fontId="0" fillId="0" borderId="0" xfId="0" applyNumberFormat="1"/>
    <xf numFmtId="0" fontId="0" fillId="0" borderId="0" xfId="0" applyAlignment="1">
      <alignment horizontal="right"/>
    </xf>
    <xf numFmtId="167" fontId="0" fillId="0" borderId="0" xfId="0" applyNumberFormat="1"/>
    <xf numFmtId="167" fontId="0" fillId="0" borderId="0" xfId="42" applyNumberFormat="1" applyFont="1"/>
    <xf numFmtId="164" fontId="21" fillId="0" borderId="0" xfId="42" applyNumberFormat="1" applyFont="1"/>
    <xf numFmtId="166" fontId="21" fillId="0" borderId="0" xfId="0" applyNumberFormat="1" applyFont="1"/>
    <xf numFmtId="43" fontId="21" fillId="0" borderId="0" xfId="42" applyFont="1"/>
    <xf numFmtId="166" fontId="21" fillId="0" borderId="0" xfId="42" applyNumberFormat="1" applyFont="1"/>
    <xf numFmtId="0" fontId="16" fillId="0" borderId="11" xfId="0" applyFont="1" applyBorder="1" applyAlignment="1">
      <alignment horizontal="center"/>
    </xf>
    <xf numFmtId="0" fontId="16" fillId="0" borderId="11" xfId="0" applyFont="1" applyBorder="1" applyAlignment="1">
      <alignment horizontal="center" wrapText="1"/>
    </xf>
    <xf numFmtId="165" fontId="1" fillId="0" borderId="0" xfId="52" applyNumberFormat="1" applyFont="1" applyFill="1"/>
    <xf numFmtId="164" fontId="1" fillId="0" borderId="0" xfId="42" applyNumberFormat="1" applyFont="1" applyFill="1"/>
    <xf numFmtId="0" fontId="0" fillId="0" borderId="10" xfId="0" applyBorder="1"/>
    <xf numFmtId="0" fontId="16" fillId="33" borderId="0" xfId="0" applyFont="1" applyFill="1"/>
    <xf numFmtId="166" fontId="16" fillId="33" borderId="12" xfId="0" applyNumberFormat="1" applyFont="1" applyFill="1" applyBorder="1"/>
    <xf numFmtId="164" fontId="1" fillId="0" borderId="0" xfId="42" applyNumberFormat="1" applyFont="1" applyFill="1" applyBorder="1"/>
    <xf numFmtId="164" fontId="1" fillId="0" borderId="10" xfId="42" applyNumberFormat="1" applyFont="1" applyFill="1" applyBorder="1"/>
    <xf numFmtId="166" fontId="0" fillId="0" borderId="13" xfId="0" applyNumberFormat="1" applyBorder="1"/>
    <xf numFmtId="166" fontId="0" fillId="0" borderId="13" xfId="42" applyNumberFormat="1" applyFont="1" applyBorder="1"/>
    <xf numFmtId="0" fontId="0" fillId="0" borderId="13" xfId="0" applyBorder="1" applyAlignment="1">
      <alignment horizontal="center"/>
    </xf>
    <xf numFmtId="0" fontId="0" fillId="0" borderId="13" xfId="0" applyBorder="1" applyAlignment="1">
      <alignment horizontal="center" wrapText="1"/>
    </xf>
    <xf numFmtId="164" fontId="0" fillId="0" borderId="13" xfId="0" applyNumberFormat="1" applyBorder="1"/>
    <xf numFmtId="43" fontId="0" fillId="0" borderId="13" xfId="0" applyNumberFormat="1" applyBorder="1"/>
    <xf numFmtId="0" fontId="16" fillId="35" borderId="13" xfId="0" applyFont="1" applyFill="1" applyBorder="1" applyAlignment="1">
      <alignment horizontal="center" wrapText="1"/>
    </xf>
    <xf numFmtId="0" fontId="16" fillId="34" borderId="13" xfId="0" applyFont="1" applyFill="1" applyBorder="1" applyAlignment="1">
      <alignment horizontal="center"/>
    </xf>
    <xf numFmtId="0" fontId="0" fillId="34" borderId="13" xfId="0" applyFill="1" applyBorder="1" applyAlignment="1">
      <alignment horizontal="center" vertical="center"/>
    </xf>
    <xf numFmtId="0" fontId="0" fillId="35" borderId="13" xfId="0" applyFill="1" applyBorder="1" applyAlignment="1">
      <alignment horizontal="center" vertical="center"/>
    </xf>
    <xf numFmtId="0" fontId="21" fillId="0" borderId="0" xfId="0" applyFont="1" applyAlignment="1">
      <alignment horizontal="center" wrapText="1"/>
    </xf>
  </cellXfs>
  <cellStyles count="5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omma 2" xfId="45" xr:uid="{C76ED073-9C62-4139-BD8E-4E5F8B8BA829}"/>
    <cellStyle name="Comma 3" xfId="47" xr:uid="{676D96BD-0AD1-4E7A-960D-D641864153C2}"/>
    <cellStyle name="Comma 3 2" xfId="49" xr:uid="{4AF052E2-F572-4E3F-ADA5-80B17CE5FDFF}"/>
    <cellStyle name="Currency" xfId="52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 xr:uid="{C0F3487F-79DF-475D-8AA4-2AB28A184D45}"/>
    <cellStyle name="Normal 3" xfId="46" xr:uid="{A9427DB8-D962-4D0E-966D-6242B3679AA0}"/>
    <cellStyle name="Normal 3 2" xfId="48" xr:uid="{A383A0FA-87B3-4D1C-983A-72C471A5CBF0}"/>
    <cellStyle name="Note" xfId="15" builtinId="10" customBuiltin="1"/>
    <cellStyle name="Output" xfId="10" builtinId="21" customBuiltin="1"/>
    <cellStyle name="Percent" xfId="43" builtinId="5"/>
    <cellStyle name="Percent 2" xfId="50" xr:uid="{772F6569-AA46-4EAB-B436-B6A49177EEFB}"/>
    <cellStyle name="Percent 3" xfId="51" xr:uid="{B0812E67-A5AC-4C4F-B7DB-4DEC8321CDF4}"/>
    <cellStyle name="Title" xfId="1" builtinId="15" customBuiltin="1"/>
    <cellStyle name="Total" xfId="17" builtinId="25" customBuiltin="1"/>
    <cellStyle name="Warning Text" xfId="14" builtinId="11" customBuiltin="1"/>
  </cellStyles>
  <dxfs count="41">
    <dxf>
      <numFmt numFmtId="164" formatCode="_(* #,##0_);_(* \(#,##0\);_(* &quot;-&quot;??_);_(@_)"/>
    </dxf>
    <dxf>
      <numFmt numFmtId="14" formatCode="0.00%"/>
    </dxf>
    <dxf>
      <alignment wrapText="1"/>
    </dxf>
    <dxf>
      <numFmt numFmtId="14" formatCode="0.00%"/>
    </dxf>
    <dxf>
      <numFmt numFmtId="3" formatCode="#,##0"/>
    </dxf>
    <dxf>
      <numFmt numFmtId="3" formatCode="#,##0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35" formatCode="_(* #,##0.00_);_(* \(#,##0.00\);_(* &quot;-&quot;??_);_(@_)"/>
    </dxf>
    <dxf>
      <numFmt numFmtId="14" formatCode="0.00%"/>
    </dxf>
    <dxf>
      <alignment wrapText="1"/>
    </dxf>
    <dxf>
      <fill>
        <patternFill patternType="none">
          <bgColor auto="1"/>
        </patternFill>
      </fill>
    </dxf>
    <dxf>
      <numFmt numFmtId="14" formatCode="0.00%"/>
    </dxf>
    <dxf>
      <numFmt numFmtId="3" formatCode="#,##0"/>
    </dxf>
    <dxf>
      <numFmt numFmtId="3" formatCode="#,##0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35" formatCode="_(* #,##0.00_);_(* \(#,##0.00\);_(* &quot;-&quot;??_);_(@_)"/>
    </dxf>
    <dxf>
      <numFmt numFmtId="165" formatCode="_(&quot;$&quot;* #,##0_);_(&quot;$&quot;* \(#,##0\);_(&quot;$&quot;* &quot;-&quot;??_);_(@_)"/>
    </dxf>
    <dxf>
      <numFmt numFmtId="166" formatCode="&quot;$&quot;#,##0"/>
    </dxf>
    <dxf>
      <numFmt numFmtId="166" formatCode="&quot;$&quot;#,##0"/>
    </dxf>
    <dxf>
      <numFmt numFmtId="164" formatCode="_(* #,##0_);_(* \(#,##0\);_(* &quot;-&quot;??_);_(@_)"/>
    </dxf>
    <dxf>
      <numFmt numFmtId="14" formatCode="0.00%"/>
    </dxf>
    <dxf>
      <alignment wrapText="1"/>
    </dxf>
    <dxf>
      <fill>
        <patternFill patternType="none">
          <bgColor auto="1"/>
        </patternFill>
      </fill>
    </dxf>
    <dxf>
      <numFmt numFmtId="14" formatCode="0.00%"/>
    </dxf>
    <dxf>
      <numFmt numFmtId="3" formatCode="#,##0"/>
    </dxf>
    <dxf>
      <numFmt numFmtId="3" formatCode="#,##0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167" formatCode="&quot;$&quot;#,##0.00"/>
    </dxf>
    <dxf>
      <numFmt numFmtId="166" formatCode="&quot;$&quot;#,##0"/>
    </dxf>
    <dxf>
      <numFmt numFmtId="164" formatCode="_(* #,##0_);_(* \(#,##0\);_(* &quot;-&quot;??_);_(@_)"/>
    </dxf>
    <dxf>
      <numFmt numFmtId="14" formatCode="0.00%"/>
    </dxf>
    <dxf>
      <alignment wrapText="1"/>
    </dxf>
    <dxf>
      <fill>
        <patternFill patternType="none">
          <bgColor auto="1"/>
        </patternFill>
      </fill>
    </dxf>
    <dxf>
      <numFmt numFmtId="14" formatCode="0.00%"/>
    </dxf>
    <dxf>
      <numFmt numFmtId="3" formatCode="#,##0"/>
    </dxf>
    <dxf>
      <numFmt numFmtId="3" formatCode="#,##0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ToHSCRC\PostProcessing\MarketShiftReports\MSA_regular_12M_2019v2018_q4_pau_grow2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niela Tamayo" refreshedDate="46028.415275810185" createdVersion="8" refreshedVersion="8" minRefreshableVersion="3" recordCount="1478" xr:uid="{AF325AEF-4E05-4E60-8A48-3B7A8252DD05}">
  <cacheSource type="worksheet">
    <worksheetSource ref="A1:AH1479" sheet="MSA_regular_12M_2019v2018_q4_pa" r:id="rId2"/>
  </cacheSource>
  <cacheFields count="43">
    <cacheField name="AVCOST_CY18" numFmtId="0">
      <sharedItems containsSemiMixedTypes="0" containsString="0" containsNumber="1" minValue="0" maxValue="43908.27822"/>
    </cacheField>
    <cacheField name="AVCOST_CY19" numFmtId="0">
      <sharedItems containsSemiMixedTypes="0" containsString="0" containsNumber="1" minValue="2599.8674415" maxValue="41568.212497"/>
    </cacheField>
    <cacheField name="PROD_CAT" numFmtId="0">
      <sharedItems count="1">
        <s v="PAU"/>
      </sharedItems>
    </cacheField>
    <cacheField name="ZIPCODE" numFmtId="0">
      <sharedItems containsMixedTypes="1" containsNumber="1" containsInteger="1" minValue="20607" maxValue="21798" count="245">
        <n v="21701"/>
        <n v="21030"/>
        <n v="20744"/>
        <n v="21755"/>
        <n v="21727"/>
        <n v="21703"/>
        <n v="21758"/>
        <n v="21771"/>
        <n v="21122"/>
        <n v="21769"/>
        <s v="Washington"/>
        <n v="21133"/>
        <s v="Cecil"/>
        <n v="21774"/>
        <n v="21206"/>
        <n v="20710"/>
        <n v="20877"/>
        <n v="21128"/>
        <n v="21776"/>
        <n v="21209"/>
        <n v="20774"/>
        <n v="21102"/>
        <s v="Prince Georges"/>
        <n v="20706"/>
        <n v="21093"/>
        <n v="21793"/>
        <n v="20906"/>
        <n v="20724"/>
        <n v="20879"/>
        <n v="20794"/>
        <n v="21780"/>
        <n v="21212"/>
        <n v="21035"/>
        <n v="21028"/>
        <n v="21207"/>
        <n v="21787"/>
        <n v="21144"/>
        <n v="21050"/>
        <n v="20711"/>
        <n v="21216"/>
        <n v="21702"/>
        <s v="Dorchester"/>
        <n v="21046"/>
        <n v="21085"/>
        <n v="21204"/>
        <n v="21201"/>
        <n v="21227"/>
        <n v="21001"/>
        <n v="21036"/>
        <s v="Calvert"/>
        <n v="20735"/>
        <n v="21090"/>
        <n v="21788"/>
        <s v="Saint Marys"/>
        <n v="20737"/>
        <s v="Somerset"/>
        <n v="20901"/>
        <n v="20707"/>
        <n v="20747"/>
        <n v="21114"/>
        <n v="21770"/>
        <n v="21013"/>
        <n v="21163"/>
        <n v="21015"/>
        <n v="21074"/>
        <n v="21234"/>
        <n v="21014"/>
        <n v="21213"/>
        <s v="Frederick"/>
        <n v="21237"/>
        <n v="21042"/>
        <n v="21773"/>
        <n v="20723"/>
        <n v="20904"/>
        <n v="21009"/>
        <n v="20764"/>
        <n v="21155"/>
        <n v="20763"/>
        <n v="21146"/>
        <n v="21784"/>
        <n v="21136"/>
        <n v="20874"/>
        <n v="21244"/>
        <n v="20782"/>
        <s v="Allegany"/>
        <s v="Baltimore City"/>
        <s v="Kent"/>
        <n v="20720"/>
        <n v="21797"/>
        <n v="20910"/>
        <n v="21060"/>
        <n v="20613"/>
        <n v="20722"/>
        <n v="20716"/>
        <s v="Montgomery"/>
        <n v="20746"/>
        <n v="20903"/>
        <n v="20785"/>
        <n v="20783"/>
        <s v="Charles"/>
        <n v="21223"/>
        <n v="20905"/>
        <n v="21113"/>
        <n v="20705"/>
        <s v="Queen Annes"/>
        <n v="20781"/>
        <n v="20715"/>
        <n v="20769"/>
        <n v="21029"/>
        <n v="20902"/>
        <n v="21220"/>
        <n v="21286"/>
        <n v="21075"/>
        <n v="20838"/>
        <n v="20751"/>
        <n v="21230"/>
        <n v="21218"/>
        <n v="20876"/>
        <n v="20745"/>
        <n v="20708"/>
        <n v="20854"/>
        <n v="20872"/>
        <n v="20851"/>
        <n v="20815"/>
        <n v="20882"/>
        <n v="20850"/>
        <n v="20817"/>
        <n v="20740"/>
        <n v="20748"/>
        <n v="20853"/>
        <n v="20759"/>
        <n v="20832"/>
        <n v="21401"/>
        <n v="20837"/>
        <n v="21044"/>
        <n v="20861"/>
        <n v="20895"/>
        <n v="20912"/>
        <n v="21778"/>
        <n v="21117"/>
        <n v="21716"/>
        <n v="21158"/>
        <s v="Garrett"/>
        <n v="21798"/>
        <n v="20886"/>
        <n v="21790"/>
        <n v="21704"/>
        <s v="Howard"/>
        <n v="21217"/>
        <n v="20841"/>
        <n v="20814"/>
        <n v="21754"/>
        <n v="21214"/>
        <n v="21229"/>
        <n v="21154"/>
        <n v="21034"/>
        <n v="21017"/>
        <n v="21078"/>
        <n v="21047"/>
        <n v="21040"/>
        <s v="Talbot"/>
        <n v="21222"/>
        <n v="21221"/>
        <n v="21152"/>
        <n v="21226"/>
        <n v="20878"/>
        <n v="21231"/>
        <n v="21087"/>
        <n v="21224"/>
        <n v="20852"/>
        <s v="Worcester"/>
        <n v="21211"/>
        <n v="21045"/>
        <n v="21215"/>
        <n v="21205"/>
        <n v="21161"/>
        <n v="21084"/>
        <n v="21409"/>
        <n v="20770"/>
        <n v="20871"/>
        <n v="21076"/>
        <n v="21160"/>
        <n v="20833"/>
        <n v="21208"/>
        <n v="21131"/>
        <n v="21239"/>
        <n v="20772"/>
        <n v="20777"/>
        <n v="21228"/>
        <n v="21054"/>
        <s v="Baltimore"/>
        <s v="Wicomico"/>
        <n v="21032"/>
        <n v="21043"/>
        <n v="21202"/>
        <n v="20743"/>
        <n v="21108"/>
        <n v="21120"/>
        <n v="20607"/>
        <n v="21219"/>
        <s v="Anne Arundel"/>
        <n v="21403"/>
        <n v="21236"/>
        <n v="21210"/>
        <n v="21061"/>
        <n v="21157"/>
        <n v="21053"/>
        <n v="21791"/>
        <n v="21012"/>
        <n v="21225"/>
        <n v="21162"/>
        <n v="20816"/>
        <n v="20812"/>
        <n v="20866"/>
        <n v="20721"/>
        <n v="20862"/>
        <n v="20860"/>
        <n v="20855"/>
        <n v="21738"/>
        <n v="20818"/>
        <n v="20758"/>
        <n v="20755"/>
        <n v="20733"/>
        <n v="20778"/>
        <n v="20784"/>
        <n v="21405"/>
        <n v="20779"/>
        <n v="20776"/>
        <s v="Caroline"/>
        <n v="21037"/>
        <n v="21140"/>
        <n v="21757"/>
        <n v="20712"/>
        <n v="20608"/>
        <n v="21710"/>
        <n v="20623"/>
        <n v="21048"/>
        <n v="21104"/>
        <n v="21737"/>
        <n v="21402"/>
        <n v="21082"/>
        <n v="21723"/>
        <n v="21057"/>
        <n v="20842"/>
        <n v="21111"/>
      </sharedItems>
    </cacheField>
    <cacheField name="HOSPID" numFmtId="0">
      <sharedItems containsSemiMixedTypes="0" containsString="0" containsNumber="1" containsInteger="1" minValue="210001" maxValue="210065" count="47">
        <n v="210001"/>
        <n v="210002"/>
        <n v="210003"/>
        <n v="210004"/>
        <n v="210005"/>
        <n v="210006"/>
        <n v="210008"/>
        <n v="210009"/>
        <n v="210010"/>
        <n v="210011"/>
        <n v="210012"/>
        <n v="210013"/>
        <n v="210015"/>
        <n v="210016"/>
        <n v="210017"/>
        <n v="210018"/>
        <n v="210019"/>
        <n v="210022"/>
        <n v="210023"/>
        <n v="210024"/>
        <n v="210027"/>
        <n v="210028"/>
        <n v="210029"/>
        <n v="210030"/>
        <n v="210032"/>
        <n v="210033"/>
        <n v="210034"/>
        <n v="210035"/>
        <n v="210037"/>
        <n v="210038"/>
        <n v="210039"/>
        <n v="210040"/>
        <n v="210043"/>
        <n v="210044"/>
        <n v="210045"/>
        <n v="210048"/>
        <n v="210049"/>
        <n v="210051"/>
        <n v="210055"/>
        <n v="210056"/>
        <n v="210057"/>
        <n v="210060"/>
        <n v="210061"/>
        <n v="210062"/>
        <n v="210063"/>
        <n v="210064"/>
        <n v="210065"/>
      </sharedItems>
    </cacheField>
    <cacheField name="HOSPITALNAME" numFmtId="0">
      <sharedItems count="47">
        <s v="Meritus"/>
        <s v="UMMS- UMMC"/>
        <s v="UMMS- Capital Region"/>
        <s v="Trinity - Holy Cross"/>
        <s v="Frederick"/>
        <s v="UMMS- Aberdeen"/>
        <s v="Mercy"/>
        <s v="JHH- Johns Hopkins"/>
        <s v="UMMS- Cambridge"/>
        <s v="Saint Agnes"/>
        <s v="Lifebridge- Sinai"/>
        <s v="Lifebridge- Grace"/>
        <s v="MedStar- Franklin Square"/>
        <s v="Adventist- White Oak"/>
        <s v="Garrett"/>
        <s v="MedStar- Montgomery"/>
        <s v="Tidal- Peninsula"/>
        <s v="JHH- Suburban"/>
        <s v="Luminis- Anne Arundel"/>
        <s v="MedStar- Union Mem"/>
        <s v="Western Maryland"/>
        <s v="MedStar- St. Mary's"/>
        <s v="JHH- Bayview"/>
        <s v="UMMS- Chestertown"/>
        <s v="ChristianaCare, Union"/>
        <s v="Lifebridge- Carroll"/>
        <s v="MedStar- Harbor"/>
        <s v="UMMS- Charles"/>
        <s v="UMMS- Easton"/>
        <s v="UMMS- Midtown"/>
        <s v="Calvert"/>
        <s v="Lifebridge- Northwest"/>
        <s v="UMMS- BWMC"/>
        <s v="GBMC"/>
        <s v="Tidal- McCready"/>
        <s v="JHH- Howard County"/>
        <s v="UMMS-Upper Chesapeake"/>
        <s v="Luminis- Doctors"/>
        <s v="UMMS- Laurel"/>
        <s v="MedStar- Good Sam"/>
        <s v="Adventist- Shady Grove"/>
        <s v="Adventist-Ft. Washington"/>
        <s v="Atlantic General"/>
        <s v="MedStar- Southern MD"/>
        <s v="UMMS- St. Joe"/>
        <s v="Lifebridge- Levindale"/>
        <s v="Trinity - Holy Cross Germantown"/>
      </sharedItems>
    </cacheField>
    <cacheField name="RESIDENT_STATUS" numFmtId="0">
      <sharedItems/>
    </cacheField>
    <cacheField name="SAS_COUNTY" numFmtId="0">
      <sharedItems count="24">
        <s v="Frederick"/>
        <s v="Baltimore"/>
        <s v="Prince Georges"/>
        <s v="Anne Arundel"/>
        <s v="Washington"/>
        <s v="Cecil"/>
        <s v="Baltimore City"/>
        <s v="Montgomery"/>
        <s v="Carroll"/>
        <s v="Howard"/>
        <s v="Harford"/>
        <s v="Dorchester"/>
        <s v="Calvert"/>
        <s v="Saint Marys"/>
        <s v="Somerset"/>
        <s v="Allegany"/>
        <s v="Kent"/>
        <s v="Charles"/>
        <s v="Queen Annes"/>
        <s v="Garrett"/>
        <s v="Talbot"/>
        <s v="Worcester"/>
        <s v="Wicomico"/>
        <s v="Caroline"/>
      </sharedItems>
    </cacheField>
    <cacheField name="SASSTATE" numFmtId="0">
      <sharedItems/>
    </cacheField>
    <cacheField name="_FREQ_" numFmtId="0">
      <sharedItems containsSemiMixedTypes="0" containsString="0" containsNumber="1" containsInteger="1" minValue="1" maxValue="41"/>
    </cacheField>
    <cacheField name="ECMAD_CY18" numFmtId="0">
      <sharedItems containsSemiMixedTypes="0" containsString="0" containsNumber="1" minValue="0" maxValue="688.03021860000001"/>
    </cacheField>
    <cacheField name="COUNT_CY18" numFmtId="0">
      <sharedItems containsSemiMixedTypes="0" containsString="0" containsNumber="1" containsInteger="1" minValue="0" maxValue="792"/>
    </cacheField>
    <cacheField name="TOT_CHG_CY18" numFmtId="0">
      <sharedItems containsSemiMixedTypes="0" containsString="0" containsNumber="1" minValue="0" maxValue="9834267.6999999993"/>
    </cacheField>
    <cacheField name="ECMAD_CY19" numFmtId="0">
      <sharedItems containsSemiMixedTypes="0" containsString="0" containsNumber="1" minValue="0" maxValue="715.37200178000001"/>
    </cacheField>
    <cacheField name="COUNT_CY19" numFmtId="0">
      <sharedItems containsSemiMixedTypes="0" containsString="0" containsNumber="1" containsInteger="1" minValue="0" maxValue="823"/>
    </cacheField>
    <cacheField name="TOT_CHG_CY19" numFmtId="0">
      <sharedItems containsSemiMixedTypes="0" containsString="0" containsNumber="1" minValue="0" maxValue="10365552.859999999"/>
    </cacheField>
    <cacheField name="COUNTCY1819" numFmtId="0">
      <sharedItems containsSemiMixedTypes="0" containsString="0" containsNumber="1" containsInteger="1" minValue="-44" maxValue="53"/>
    </cacheField>
    <cacheField name="ECMADCY1819" numFmtId="0">
      <sharedItems containsSemiMixedTypes="0" containsString="0" containsNumber="1" minValue="-28.04331217" maxValue="46.243136628999999"/>
    </cacheField>
    <cacheField name="TOTCHGCY1819" numFmtId="0">
      <sharedItems containsSemiMixedTypes="0" containsString="0" containsNumber="1" minValue="-408081.03" maxValue="1113018.57"/>
    </cacheField>
    <cacheField name="ZIPCITY" numFmtId="0">
      <sharedItems containsBlank="1"/>
    </cacheField>
    <cacheField name="ZIPNAME" numFmtId="0">
      <sharedItems/>
    </cacheField>
    <cacheField name="PAU" numFmtId="0">
      <sharedItems containsSemiMixedTypes="0" containsString="0" containsNumber="1" containsInteger="1" minValue="0" maxValue="0" count="1">
        <n v="0"/>
      </sharedItems>
    </cacheField>
    <cacheField name="ONC_DRUG" numFmtId="0">
      <sharedItems containsSemiMixedTypes="0" containsString="0" containsNumber="1" containsInteger="1" minValue="0" maxValue="0" count="1">
        <n v="0"/>
      </sharedItems>
    </cacheField>
    <cacheField name="ZIPUPECMADCY1819" numFmtId="0">
      <sharedItems containsSemiMixedTypes="0" containsString="0" containsNumber="1" minValue="0.104611998" maxValue="79.816741620000002"/>
    </cacheField>
    <cacheField name="ZIPDOWNECMADCY1819" numFmtId="0">
      <sharedItems containsSemiMixedTypes="0" containsString="0" containsNumber="1" minValue="-28.04331217" maxValue="0"/>
    </cacheField>
    <cacheField name="ZIPSHIFT" numFmtId="0">
      <sharedItems containsSemiMixedTypes="0" containsString="0" containsNumber="1" minValue="0" maxValue="28.043312172"/>
    </cacheField>
    <cacheField name="ZIPSHIFT2" numFmtId="0">
      <sharedItems containsSemiMixedTypes="0" containsString="0" containsNumber="1" minValue="-28.04331217" maxValue="0.51374798499999996"/>
    </cacheField>
    <cacheField name="HOSPSHIFT" numFmtId="0">
      <sharedItems containsSemiMixedTypes="0" containsString="0" containsNumber="1" minValue="-28.04331217" maxValue="7.7146213187999999"/>
    </cacheField>
    <cacheField name="POSITIVE_MS" numFmtId="0">
      <sharedItems containsSemiMixedTypes="0" containsString="0" containsNumber="1" minValue="0" maxValue="7.7146213187999999"/>
    </cacheField>
    <cacheField name="NEGATIVE_MS" numFmtId="0">
      <sharedItems containsSemiMixedTypes="0" containsString="0" containsNumber="1" minValue="-28.04331217" maxValue="0"/>
    </cacheField>
    <cacheField name="MSA" numFmtId="0">
      <sharedItems containsSemiMixedTypes="0" containsString="0" containsNumber="1" minValue="-204014.57440000001" maxValue="69161.808137"/>
    </cacheField>
    <cacheField name="UNRECOG_ECMADS" numFmtId="0">
      <sharedItems containsSemiMixedTypes="0" containsString="0" containsNumber="1" minValue="-0.62880198099999995" maxValue="45.327629829999999"/>
    </cacheField>
    <cacheField name="UNRECOG_FUNDS" numFmtId="0">
      <sharedItems containsSemiMixedTypes="0" containsString="0" containsNumber="1" minValue="-4574.5227139999997" maxValue="400278.26467"/>
    </cacheField>
    <cacheField name="TYPE" numFmtId="0">
      <sharedItems count="2">
        <s v="IP"/>
        <s v="CR"/>
      </sharedItems>
    </cacheField>
    <cacheField name="Case Decline" numFmtId="0" formula="(#NAME?/#NAME?)-1" databaseField="0"/>
    <cacheField name="ECMAD Decline" numFmtId="0" formula="(#NAME?/#NAME?)-1" databaseField="0"/>
    <cacheField name="Ecmad PCT" numFmtId="0" formula="#NAME?/#NAME?" databaseField="0"/>
    <cacheField name="Field1" numFmtId="0" formula="#NAME?/#NAME?-1" databaseField="0"/>
    <cacheField name="Dsich/visit PCHG" numFmtId="0" formula="COUNT_CY19/COUNT_CY18-1" databaseField="0"/>
    <cacheField name="Ecmad PCHG" numFmtId="0" formula="#NAME?/#NAME?-1" databaseField="0"/>
    <cacheField name="disch/visit Diff" numFmtId="0" formula="COUNT_CY19-COUNT_CY18" databaseField="0"/>
    <cacheField name="Ecmad Diff" numFmtId="0" formula="ECMAD_CY19-ECMAD_CY18" databaseField="0"/>
    <cacheField name="Ecmad chg" numFmtId="0" formula="ECMAD_CY19/ECMAD_CY18-1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niela Tamayo" refreshedDate="46028.41527662037" createdVersion="8" refreshedVersion="8" minRefreshableVersion="3" recordCount="2489" xr:uid="{65828EB4-9625-44D8-954A-92EA39A57ED1}">
  <cacheSource type="worksheet">
    <worksheetSource ref="A1:AH2490" sheet="MSA_regular_12M_2019v2018_pau_g"/>
  </cacheSource>
  <cacheFields count="43">
    <cacheField name="AVCOST_CY18" numFmtId="0">
      <sharedItems containsSemiMixedTypes="0" containsString="0" containsNumber="1" minValue="0" maxValue="36402.424631000002"/>
    </cacheField>
    <cacheField name="AVCOST_CY19" numFmtId="0">
      <sharedItems containsSemiMixedTypes="0" containsString="0" containsNumber="1" minValue="2599.8674415" maxValue="37024.421375999998"/>
    </cacheField>
    <cacheField name="PROD_CAT" numFmtId="0">
      <sharedItems count="1">
        <s v="PAU"/>
      </sharedItems>
    </cacheField>
    <cacheField name="ZIPCODE" numFmtId="0">
      <sharedItems containsMixedTypes="1" containsNumber="1" containsInteger="1" minValue="20607" maxValue="21798" count="257">
        <n v="21030"/>
        <n v="20744"/>
        <s v="Cecil"/>
        <n v="20878"/>
        <n v="20783"/>
        <n v="21111"/>
        <s v="Saint Marys"/>
        <n v="21727"/>
        <n v="21798"/>
        <n v="21710"/>
        <s v="Charles"/>
        <n v="21122"/>
        <n v="21133"/>
        <n v="21758"/>
        <s v="Baltimore"/>
        <n v="21790"/>
        <n v="20876"/>
        <n v="21701"/>
        <n v="21771"/>
        <n v="21044"/>
        <n v="21780"/>
        <n v="21716"/>
        <n v="21229"/>
        <n v="21117"/>
        <n v="21755"/>
        <n v="21702"/>
        <n v="20886"/>
        <n v="21036"/>
        <n v="20906"/>
        <n v="20755"/>
        <n v="21793"/>
        <n v="21409"/>
        <n v="20747"/>
        <n v="21206"/>
        <n v="21239"/>
        <n v="21202"/>
        <s v="Prince Georges"/>
        <n v="20710"/>
        <n v="21120"/>
        <n v="20855"/>
        <n v="21774"/>
        <n v="20882"/>
        <n v="21163"/>
        <n v="21757"/>
        <n v="21034"/>
        <n v="20724"/>
        <n v="20711"/>
        <n v="21769"/>
        <n v="21050"/>
        <n v="21055"/>
        <n v="20782"/>
        <n v="20715"/>
        <n v="21155"/>
        <n v="21157"/>
        <n v="21093"/>
        <s v="Washington"/>
        <n v="20785"/>
        <n v="21128"/>
        <n v="21244"/>
        <n v="21286"/>
        <n v="20721"/>
        <n v="21075"/>
        <n v="20817"/>
        <n v="20772"/>
        <n v="21060"/>
        <n v="21703"/>
        <n v="20722"/>
        <n v="21090"/>
        <n v="20901"/>
        <n v="21162"/>
        <n v="21054"/>
        <n v="20874"/>
        <n v="21032"/>
        <n v="21787"/>
        <n v="21028"/>
        <n v="21013"/>
        <n v="21212"/>
        <n v="20613"/>
        <n v="20737"/>
        <n v="21029"/>
        <n v="21723"/>
        <n v="21005"/>
        <n v="21074"/>
        <n v="20720"/>
        <n v="20784"/>
        <n v="21230"/>
        <n v="20774"/>
        <n v="21108"/>
        <n v="21076"/>
        <s v="Somerset"/>
        <n v="20794"/>
        <n v="21211"/>
        <n v="20764"/>
        <n v="21231"/>
        <n v="20745"/>
        <n v="20769"/>
        <n v="20759"/>
        <n v="21216"/>
        <n v="21219"/>
        <n v="20751"/>
        <n v="21776"/>
        <n v="21035"/>
        <n v="21770"/>
        <n v="20910"/>
        <n v="21201"/>
        <n v="20904"/>
        <n v="21146"/>
        <n v="21234"/>
        <n v="21220"/>
        <n v="21040"/>
        <n v="21045"/>
        <n v="20854"/>
        <s v="Talbot"/>
        <n v="21014"/>
        <s v="Dorchester"/>
        <n v="20866"/>
        <n v="21084"/>
        <n v="20723"/>
        <n v="21152"/>
        <n v="21218"/>
        <s v="Garrett"/>
        <n v="20623"/>
        <s v="Frederick"/>
        <n v="21209"/>
        <n v="20743"/>
        <n v="20707"/>
        <n v="20763"/>
        <n v="20777"/>
        <n v="20735"/>
        <n v="20716"/>
        <n v="21215"/>
        <n v="21001"/>
        <n v="20708"/>
        <n v="20712"/>
        <n v="20905"/>
        <n v="21114"/>
        <s v="Calvert"/>
        <n v="20903"/>
        <n v="21046"/>
        <n v="20871"/>
        <n v="21225"/>
        <n v="21237"/>
        <n v="21113"/>
        <n v="20705"/>
        <n v="21144"/>
        <n v="21214"/>
        <n v="20912"/>
        <s v="Montgomery"/>
        <n v="21207"/>
        <n v="21223"/>
        <n v="20851"/>
        <n v="21754"/>
        <n v="20852"/>
        <n v="20842"/>
        <n v="20781"/>
        <n v="20748"/>
        <n v="20850"/>
        <n v="20902"/>
        <n v="20895"/>
        <n v="21704"/>
        <n v="21401"/>
        <n v="21797"/>
        <n v="20872"/>
        <n v="20868"/>
        <n v="20861"/>
        <n v="20838"/>
        <n v="21015"/>
        <n v="20837"/>
        <n v="21213"/>
        <n v="20853"/>
        <n v="21012"/>
        <n v="20706"/>
        <n v="21791"/>
        <s v="Queen Annes"/>
        <n v="20841"/>
        <n v="20607"/>
        <s v="Howard"/>
        <n v="21158"/>
        <n v="21048"/>
        <n v="21222"/>
        <n v="20877"/>
        <n v="21226"/>
        <n v="21738"/>
        <n v="21217"/>
        <n v="21042"/>
        <n v="21236"/>
        <n v="21087"/>
        <n v="21778"/>
        <s v="Wicomico"/>
        <s v="Kent"/>
        <n v="21773"/>
        <n v="21160"/>
        <n v="21010"/>
        <n v="21161"/>
        <n v="21078"/>
        <n v="21221"/>
        <s v="Caroline"/>
        <n v="21043"/>
        <n v="20776"/>
        <n v="21009"/>
        <n v="21136"/>
        <n v="21224"/>
        <s v="Worcester"/>
        <n v="20832"/>
        <n v="21047"/>
        <n v="21053"/>
        <n v="21210"/>
        <n v="21784"/>
        <n v="21017"/>
        <n v="21156"/>
        <n v="21788"/>
        <n v="21085"/>
        <n v="21205"/>
        <n v="21061"/>
        <n v="21260"/>
        <n v="20833"/>
        <n v="20814"/>
        <n v="21737"/>
        <n v="20818"/>
        <n v="20879"/>
        <n v="21204"/>
        <n v="20740"/>
        <n v="20770"/>
        <n v="20762"/>
        <n v="21233"/>
        <n v="20815"/>
        <n v="21102"/>
        <n v="21208"/>
        <s v="Allegany"/>
        <s v="Anne Arundel"/>
        <s v="Baltimore City"/>
        <n v="21057"/>
        <n v="21794"/>
        <n v="21403"/>
        <n v="21227"/>
        <n v="21131"/>
        <n v="21228"/>
        <n v="21132"/>
        <s v="Harford"/>
        <n v="21154"/>
        <n v="20816"/>
        <n v="20812"/>
        <n v="20746"/>
        <n v="20860"/>
        <n v="21037"/>
        <n v="21402"/>
        <n v="20778"/>
        <n v="20758"/>
        <n v="20733"/>
        <n v="20779"/>
        <n v="21082"/>
        <n v="21140"/>
        <n v="21104"/>
        <n v="20608"/>
        <n v="21051"/>
        <n v="20701"/>
        <n v="20839"/>
      </sharedItems>
    </cacheField>
    <cacheField name="HOSPID" numFmtId="0">
      <sharedItems containsSemiMixedTypes="0" containsString="0" containsNumber="1" containsInteger="1" minValue="210001" maxValue="210065" count="48">
        <n v="210001"/>
        <n v="210002"/>
        <n v="210003"/>
        <n v="210004"/>
        <n v="210005"/>
        <n v="210006"/>
        <n v="210008"/>
        <n v="210009"/>
        <n v="210010"/>
        <n v="210011"/>
        <n v="210012"/>
        <n v="210013"/>
        <n v="210015"/>
        <n v="210016"/>
        <n v="210017"/>
        <n v="210018"/>
        <n v="210019"/>
        <n v="210022"/>
        <n v="210023"/>
        <n v="210024"/>
        <n v="210027"/>
        <n v="210028"/>
        <n v="210029"/>
        <n v="210030"/>
        <n v="210032"/>
        <n v="210033"/>
        <n v="210034"/>
        <n v="210035"/>
        <n v="210037"/>
        <n v="210038"/>
        <n v="210039"/>
        <n v="210040"/>
        <n v="210043"/>
        <n v="210044"/>
        <n v="210045"/>
        <n v="210048"/>
        <n v="210049"/>
        <n v="210051"/>
        <n v="210055"/>
        <n v="210056"/>
        <n v="210057"/>
        <n v="210058"/>
        <n v="210060"/>
        <n v="210061"/>
        <n v="210062"/>
        <n v="210063"/>
        <n v="210064"/>
        <n v="210065"/>
      </sharedItems>
    </cacheField>
    <cacheField name="HOSPITALNAME" numFmtId="0">
      <sharedItems count="48">
        <s v="Meritus"/>
        <s v="UMMS- UMMC"/>
        <s v="UMMS- Capital Region"/>
        <s v="Trinity - Holy Cross"/>
        <s v="Frederick"/>
        <s v="UMMS- Aberdeen"/>
        <s v="Mercy"/>
        <s v="JHH- Johns Hopkins"/>
        <s v="UMMS- Cambridge"/>
        <s v="Saint Agnes"/>
        <s v="Lifebridge- Sinai"/>
        <s v="Lifebridge- Grace"/>
        <s v="MedStar- Franklin Square"/>
        <s v="Adventist- White Oak"/>
        <s v="Garrett"/>
        <s v="MedStar- Montgomery"/>
        <s v="Tidal- Peninsula"/>
        <s v="JHH- Suburban"/>
        <s v="Luminis- Anne Arundel"/>
        <s v="MedStar- Union Mem"/>
        <s v="Western Maryland"/>
        <s v="MedStar- St. Mary's"/>
        <s v="JHH- Bayview"/>
        <s v="UMMS- Chestertown"/>
        <s v="ChristianaCare, Union"/>
        <s v="Lifebridge- Carroll"/>
        <s v="MedStar- Harbor"/>
        <s v="UMMS- Charles"/>
        <s v="UMMS- Easton"/>
        <s v="UMMS- Midtown"/>
        <s v="Calvert"/>
        <s v="Lifebridge- Northwest"/>
        <s v="UMMS- BWMC"/>
        <s v="GBMC"/>
        <s v="Tidal- McCready"/>
        <s v="JHH- Howard County"/>
        <s v="UMMS-Upper Chesapeake"/>
        <s v="Luminis- Doctors"/>
        <s v="UMMS- Laurel"/>
        <s v="MedStar- Good Sam"/>
        <s v="Adventist- Shady Grove"/>
        <s v="UMMS- UMROI"/>
        <s v="Adventist-Ft. Washington"/>
        <s v="Atlantic General"/>
        <s v="MedStar- Southern MD"/>
        <s v="UMMS- St. Joe"/>
        <s v="Lifebridge- Levindale"/>
        <s v="Trinity - Holy Cross Germantown"/>
      </sharedItems>
    </cacheField>
    <cacheField name="RESIDENT_STATUS" numFmtId="0">
      <sharedItems/>
    </cacheField>
    <cacheField name="SAS_COUNTY" numFmtId="0">
      <sharedItems count="24">
        <s v="Baltimore"/>
        <s v="Prince Georges"/>
        <s v="Cecil"/>
        <s v="Montgomery"/>
        <s v="Saint Marys"/>
        <s v="Frederick"/>
        <s v="Charles"/>
        <s v="Anne Arundel"/>
        <s v="Howard"/>
        <s v="Baltimore City"/>
        <s v="Carroll"/>
        <s v="Harford"/>
        <s v="Washington"/>
        <s v="Somerset"/>
        <s v="Talbot"/>
        <s v="Dorchester"/>
        <s v="Garrett"/>
        <s v="Calvert"/>
        <s v="Queen Annes"/>
        <s v="Wicomico"/>
        <s v="Kent"/>
        <s v="Caroline"/>
        <s v="Worcester"/>
        <s v="Allegany"/>
      </sharedItems>
    </cacheField>
    <cacheField name="SASSTATE" numFmtId="0">
      <sharedItems/>
    </cacheField>
    <cacheField name="_FREQ_" numFmtId="0">
      <sharedItems containsSemiMixedTypes="0" containsString="0" containsNumber="1" containsInteger="1" minValue="1" maxValue="53"/>
    </cacheField>
    <cacheField name="ECMAD_CY18" numFmtId="0">
      <sharedItems containsSemiMixedTypes="0" containsString="0" containsNumber="1" minValue="0" maxValue="1676.3464163000001"/>
    </cacheField>
    <cacheField name="COUNT_CY18" numFmtId="0">
      <sharedItems containsSemiMixedTypes="0" containsString="0" containsNumber="1" containsInteger="1" minValue="0" maxValue="1940"/>
    </cacheField>
    <cacheField name="TOT_CHG_CY18" numFmtId="0">
      <sharedItems containsSemiMixedTypes="0" containsString="0" containsNumber="1" minValue="0" maxValue="24706986.059999999"/>
    </cacheField>
    <cacheField name="ECMAD_CY19" numFmtId="0">
      <sharedItems containsSemiMixedTypes="0" containsString="0" containsNumber="1" minValue="0" maxValue="1759.7861598"/>
    </cacheField>
    <cacheField name="COUNT_CY19" numFmtId="0">
      <sharedItems containsSemiMixedTypes="0" containsString="0" containsNumber="1" containsInteger="1" minValue="0" maxValue="2005"/>
    </cacheField>
    <cacheField name="TOT_CHG_CY19" numFmtId="0">
      <sharedItems containsSemiMixedTypes="0" containsString="0" containsNumber="1" minValue="0" maxValue="26089891.98"/>
    </cacheField>
    <cacheField name="COUNTCY1819" numFmtId="0">
      <sharedItems containsSemiMixedTypes="0" containsString="0" containsNumber="1" containsInteger="1" minValue="-235" maxValue="119"/>
    </cacheField>
    <cacheField name="ECMADCY1819" numFmtId="0">
      <sharedItems containsSemiMixedTypes="0" containsString="0" containsNumber="1" minValue="-184.9022105" maxValue="135.37289197999999"/>
    </cacheField>
    <cacheField name="TOTCHGCY1819" numFmtId="0">
      <sharedItems containsSemiMixedTypes="0" containsString="0" containsNumber="1" minValue="-2799579.21" maxValue="2938623.84"/>
    </cacheField>
    <cacheField name="ZIPCITY" numFmtId="0">
      <sharedItems containsBlank="1" count="175">
        <s v="Cockeysville"/>
        <s v="Fort Washington"/>
        <m/>
        <s v="Gaithersburg"/>
        <s v="Hyattsville"/>
        <s v="Monkton"/>
        <s v="Emmitsburg"/>
        <s v="Woodsboro"/>
        <s v="Adamstown"/>
        <s v="Pasadena"/>
        <s v="Randallstown"/>
        <s v="Knoxville"/>
        <s v="Tuscarora"/>
        <s v="Germantown"/>
        <s v="Frederick"/>
        <s v="Mount Airy"/>
        <s v="Columbia"/>
        <s v="Sabillasville"/>
        <s v="Brunswick"/>
        <s v="Baltimore"/>
        <s v="Owings Mills"/>
        <s v="Jefferson"/>
        <s v="Montgomery Village"/>
        <s v="Dayton"/>
        <s v="Silver Spring"/>
        <s v="Fort George G Meade"/>
        <s v="Walkersville"/>
        <s v="Annapolis"/>
        <s v="District Heights"/>
        <s v="Bladensburg"/>
        <s v="Parkton"/>
        <s v="Derwood"/>
        <s v="New Market"/>
        <s v="Woodstock"/>
        <s v="Keymar"/>
        <s v="Darlington"/>
        <s v="Laurel"/>
        <s v="Lothian"/>
        <s v="Middletown"/>
        <s v="Forest Hill"/>
        <s v="Garrison"/>
        <s v="Bowie"/>
        <s v="Upperco"/>
        <s v="Westminster"/>
        <s v="Lutherville Timonium"/>
        <s v="Perry Hall"/>
        <s v="Windsor Mill"/>
        <s v="Towson"/>
        <s v="Elkridge"/>
        <s v="Bethesda"/>
        <s v="Upper Marlboro"/>
        <s v="Glen Burnie"/>
        <s v="Brentwood"/>
        <s v="Linthicum Heights"/>
        <s v="White Marsh"/>
        <s v="Gambrills"/>
        <s v="Crownsville"/>
        <s v="Taneytown"/>
        <s v="Churchville"/>
        <s v="Baldwin"/>
        <s v="Brandywine"/>
        <s v="Riverdale"/>
        <s v="Clarksville"/>
        <s v="Cooksville"/>
        <s v="Aberdeen Proving Ground"/>
        <s v="Hampstead"/>
        <s v="Millersville"/>
        <s v="Hanover"/>
        <s v="Jessup"/>
        <s v="Shady Side"/>
        <s v="Oxon Hill"/>
        <s v="Glenn Dale"/>
        <s v="Fulton"/>
        <s v="Sparrows Point"/>
        <s v="Deale"/>
        <s v="New Windsor"/>
        <s v="Davidsonville"/>
        <s v="Monrovia"/>
        <s v="Severna Park"/>
        <s v="Parkville"/>
        <s v="Middle River"/>
        <s v="Edgewood"/>
        <s v="Potomac"/>
        <s v="Bel Air"/>
        <s v="Burtonsville"/>
        <s v="Jarrettsville"/>
        <s v="Sparks Glencoe"/>
        <s v="Cheltenham"/>
        <s v="Capitol Heights"/>
        <s v="Savage"/>
        <s v="Highland"/>
        <s v="Clinton"/>
        <s v="Aberdeen"/>
        <s v="Mount Rainier"/>
        <s v="Crofton"/>
        <s v="Clarksburg"/>
        <s v="Brooklyn"/>
        <s v="Rosedale"/>
        <s v="Odenton"/>
        <s v="Beltsville"/>
        <s v="Severn"/>
        <s v="Takoma Park"/>
        <s v="Gwynn Oak"/>
        <s v="Rockville"/>
        <s v="Ijamsville"/>
        <s v="Dickerson"/>
        <s v="Temple Hills"/>
        <s v="Kensington"/>
        <s v="Woodbine"/>
        <s v="Damascus"/>
        <s v="Spencerville"/>
        <s v="Ashton"/>
        <s v="Barnesville"/>
        <s v="Poolesville"/>
        <s v="Arnold"/>
        <s v="Lanham"/>
        <s v="Union Bridge"/>
        <s v="Boyds"/>
        <s v="Accokeek"/>
        <s v="Finksburg"/>
        <s v="Dundalk"/>
        <s v="Curtis Bay"/>
        <s v="Glenwood"/>
        <s v="Ellicott City"/>
        <s v="Nottingham"/>
        <s v="Kingsville"/>
        <s v="Rocky Ridge"/>
        <s v="Myersville"/>
        <s v="Whiteford"/>
        <s v="Gunpowder"/>
        <s v="White Hall"/>
        <s v="Havre de Grace"/>
        <s v="Essex"/>
        <s v="Harwood"/>
        <s v="Abingdon"/>
        <s v="Reisterstown"/>
        <s v="Olney"/>
        <s v="Fallston"/>
        <s v="Freeland"/>
        <s v="Sykesville"/>
        <s v="Belcamp"/>
        <s v="Upper Falls"/>
        <s v="Thurmont"/>
        <s v="Joppa"/>
        <s v="Brookeville"/>
        <s v="Glenelg"/>
        <s v="Cabin John"/>
        <s v="College Park"/>
        <s v="Greenbelt"/>
        <s v="Andrews Air Force Base"/>
        <s v="Chevy Chase"/>
        <s v="Manchester"/>
        <s v="Pikesville"/>
        <s v="Glen Arm"/>
        <s v="West Friendship"/>
        <s v="Halethorpe"/>
        <s v="Phoenix"/>
        <s v="Catonsville"/>
        <s v="Pylesville"/>
        <s v="Street"/>
        <s v="Glen Echo"/>
        <s v="Suitland"/>
        <s v="Sandy Spring"/>
        <s v="Edgewater"/>
        <s v="West River"/>
        <s v="Friendship"/>
        <s v="Churchton"/>
        <s v="Tracys Landing"/>
        <s v="Hydes"/>
        <s v="Riva"/>
        <s v="Marriottsville"/>
        <s v="Aquasco"/>
        <s v="Fork"/>
        <s v="Annapolis Junction"/>
        <s v="Beallsville"/>
      </sharedItems>
    </cacheField>
    <cacheField name="ZIPNAME" numFmtId="0">
      <sharedItems/>
    </cacheField>
    <cacheField name="PAU" numFmtId="0">
      <sharedItems containsSemiMixedTypes="0" containsString="0" containsNumber="1" containsInteger="1" minValue="0" maxValue="0" count="1">
        <n v="0"/>
      </sharedItems>
    </cacheField>
    <cacheField name="ONC_DRUG" numFmtId="0">
      <sharedItems containsSemiMixedTypes="0" containsString="0" containsNumber="1" containsInteger="1" minValue="0" maxValue="0" count="1">
        <n v="0"/>
      </sharedItems>
    </cacheField>
    <cacheField name="ZIPUPECMADCY1819" numFmtId="0">
      <sharedItems containsSemiMixedTypes="0" containsString="0" containsNumber="1" minValue="1.238E-3" maxValue="200.05824806000001"/>
    </cacheField>
    <cacheField name="ZIPDOWNECMADCY1819" numFmtId="0">
      <sharedItems containsSemiMixedTypes="0" containsString="0" containsNumber="1" minValue="-184.9022105" maxValue="0"/>
    </cacheField>
    <cacheField name="ZIPSHIFT" numFmtId="0">
      <sharedItems containsSemiMixedTypes="0" containsString="0" containsNumber="1" minValue="0" maxValue="135.32980598"/>
    </cacheField>
    <cacheField name="ZIPSHIFT2" numFmtId="0">
      <sharedItems containsSemiMixedTypes="0" containsString="0" containsNumber="1" minValue="-106.8178618" maxValue="135.32980598"/>
    </cacheField>
    <cacheField name="HOSPSHIFT" numFmtId="0">
      <sharedItems containsSemiMixedTypes="0" containsString="0" containsNumber="1" minValue="-135.32980599999999" maxValue="37.317563894999999"/>
    </cacheField>
    <cacheField name="POSITIVE_MS" numFmtId="0">
      <sharedItems containsSemiMixedTypes="0" containsString="0" containsNumber="1" minValue="0" maxValue="37.317563894999999"/>
    </cacheField>
    <cacheField name="NEGATIVE_MS" numFmtId="0">
      <sharedItems containsSemiMixedTypes="0" containsString="0" containsNumber="1" minValue="-135.32980599999999" maxValue="0"/>
    </cacheField>
    <cacheField name="MSA" numFmtId="0">
      <sharedItems containsSemiMixedTypes="0" containsString="0" containsNumber="1" minValue="-1005679.189" maxValue="334389.04804999998"/>
    </cacheField>
    <cacheField name="UNRECOG_ECMADS" numFmtId="0">
      <sharedItems containsSemiMixedTypes="0" containsString="0" containsNumber="1" minValue="-49.572404540000001" maxValue="135.37289197999999"/>
    </cacheField>
    <cacheField name="UNRECOG_FUNDS" numFmtId="0">
      <sharedItems containsSemiMixedTypes="0" containsString="0" containsNumber="1" minValue="-368388.4363" maxValue="1048693.0278"/>
    </cacheField>
    <cacheField name="TYPE" numFmtId="0">
      <sharedItems count="2">
        <s v="IP"/>
        <s v="CR"/>
      </sharedItems>
    </cacheField>
    <cacheField name="Case Decline" numFmtId="0" formula="(#NAME?/#NAME?)-1" databaseField="0"/>
    <cacheField name="ECMAD Decline" numFmtId="0" formula="(#NAME?/#NAME?)-1" databaseField="0"/>
    <cacheField name="Ecmad PCT" numFmtId="0" formula="#NAME?/#NAME?" databaseField="0"/>
    <cacheField name="Field1" numFmtId="0" formula="#NAME?/#NAME?-1" databaseField="0"/>
    <cacheField name="Dsich/visit PCHG" numFmtId="0" formula="COUNT_CY19/COUNT_CY18-1" databaseField="0"/>
    <cacheField name="Ecmad PCHG" numFmtId="0" formula="#NAME?/#NAME?-1" databaseField="0"/>
    <cacheField name="disch/visit Diff" numFmtId="0" formula="COUNT_CY19-COUNT_CY18" databaseField="0"/>
    <cacheField name="Ecmad Diff" numFmtId="0" formula="ECMAD_CY19-ECMAD_CY18" databaseField="0"/>
    <cacheField name="Ecmad chg" numFmtId="0" formula="ECMAD_CY19/ECMAD_CY18-1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78">
  <r>
    <n v="14296.848345"/>
    <n v="14420.789234"/>
    <x v="0"/>
    <x v="0"/>
    <x v="0"/>
    <x v="0"/>
    <s v="MD Resident"/>
    <x v="0"/>
    <s v="MD"/>
    <n v="2"/>
    <n v="0.79348897600000001"/>
    <n v="1"/>
    <n v="7076.14"/>
    <n v="1.835696945"/>
    <n v="2"/>
    <n v="27763.75"/>
    <n v="1"/>
    <n v="1.0422079689999999"/>
    <n v="20687.61"/>
    <s v="Frederick"/>
    <s v="21701,Frederick"/>
    <x v="0"/>
    <x v="0"/>
    <n v="22.047877341"/>
    <n v="0"/>
    <n v="0"/>
    <n v="0"/>
    <n v="0"/>
    <n v="0"/>
    <n v="0"/>
    <n v="0"/>
    <n v="1.0422079689999999"/>
    <n v="7622.9879941999998"/>
    <x v="0"/>
  </r>
  <r>
    <n v="14296.848345"/>
    <n v="14420.789234"/>
    <x v="0"/>
    <x v="1"/>
    <x v="0"/>
    <x v="0"/>
    <s v="MD Resident"/>
    <x v="1"/>
    <s v="MD"/>
    <n v="1"/>
    <n v="0"/>
    <n v="0"/>
    <n v="0"/>
    <n v="0.57957498299999999"/>
    <n v="1"/>
    <n v="4482.22"/>
    <n v="1"/>
    <n v="0.57957498299999999"/>
    <n v="4482.22"/>
    <s v="Cockeysville"/>
    <s v="21030,Cockeysville"/>
    <x v="0"/>
    <x v="0"/>
    <n v="18.677909447000001"/>
    <n v="-0.92701997199999997"/>
    <n v="0.92701997199999997"/>
    <n v="-0.92701997199999997"/>
    <n v="2.87654026E-2"/>
    <n v="2.87654026E-2"/>
    <n v="0"/>
    <n v="210.39785244999999"/>
    <n v="0.55080958040000005"/>
    <n v="4028.7686752999998"/>
    <x v="0"/>
  </r>
  <r>
    <n v="14296.848345"/>
    <n v="14420.789234"/>
    <x v="0"/>
    <x v="2"/>
    <x v="0"/>
    <x v="0"/>
    <s v="MD Resident"/>
    <x v="2"/>
    <s v="MD"/>
    <n v="1"/>
    <n v="0"/>
    <n v="0"/>
    <n v="0"/>
    <n v="0.75430897799999996"/>
    <n v="1"/>
    <n v="11685.05"/>
    <n v="1"/>
    <n v="0.75430897799999996"/>
    <n v="11685.05"/>
    <s v="Fort Washington"/>
    <s v="20744,Fort Washington"/>
    <x v="0"/>
    <x v="0"/>
    <n v="30.063246106000001"/>
    <n v="0"/>
    <n v="0"/>
    <n v="0"/>
    <n v="0"/>
    <n v="0"/>
    <n v="0"/>
    <n v="0"/>
    <n v="0.75430897799999996"/>
    <n v="5517.2177283000001"/>
    <x v="0"/>
  </r>
  <r>
    <n v="14296.848345"/>
    <n v="14420.789234"/>
    <x v="0"/>
    <x v="3"/>
    <x v="0"/>
    <x v="0"/>
    <s v="MD Resident"/>
    <x v="0"/>
    <s v="MD"/>
    <n v="1"/>
    <n v="0"/>
    <n v="0"/>
    <n v="0"/>
    <n v="0.92701997199999997"/>
    <n v="1"/>
    <n v="13274.49"/>
    <n v="1"/>
    <n v="0.92701997199999997"/>
    <n v="13274.49"/>
    <s v="Jefferson"/>
    <s v="21755,Jefferson"/>
    <x v="0"/>
    <x v="0"/>
    <n v="8.9962547350000008"/>
    <n v="0"/>
    <n v="0"/>
    <n v="0"/>
    <n v="0"/>
    <n v="0"/>
    <n v="0"/>
    <n v="0"/>
    <n v="0.92701997199999997"/>
    <n v="6780.4721582000002"/>
    <x v="0"/>
  </r>
  <r>
    <n v="14296.848345"/>
    <n v="14420.789234"/>
    <x v="0"/>
    <x v="4"/>
    <x v="0"/>
    <x v="0"/>
    <s v="MD Resident"/>
    <x v="0"/>
    <s v="MD"/>
    <n v="1"/>
    <n v="0"/>
    <n v="0"/>
    <n v="0"/>
    <n v="0.52161998499999995"/>
    <n v="1"/>
    <n v="4438.13"/>
    <n v="1"/>
    <n v="0.52161998499999995"/>
    <n v="4438.13"/>
    <s v="Emmitsburg"/>
    <s v="21727,Emmitsburg"/>
    <x v="0"/>
    <x v="0"/>
    <n v="6.9904337969999997"/>
    <n v="0"/>
    <n v="0"/>
    <n v="0"/>
    <n v="0"/>
    <n v="0"/>
    <n v="0"/>
    <n v="0"/>
    <n v="0.52161998499999995"/>
    <n v="3815.2681628"/>
    <x v="0"/>
  </r>
  <r>
    <n v="14296.848345"/>
    <n v="14420.789234"/>
    <x v="0"/>
    <x v="5"/>
    <x v="0"/>
    <x v="0"/>
    <s v="MD Resident"/>
    <x v="0"/>
    <s v="MD"/>
    <n v="2"/>
    <n v="1.7929629469999999"/>
    <n v="2"/>
    <n v="17374.759999999998"/>
    <n v="4.0932338789999996"/>
    <n v="4"/>
    <n v="29959.89"/>
    <n v="2"/>
    <n v="2.3002709320000001"/>
    <n v="12585.13"/>
    <s v="Frederick"/>
    <s v="21703,Frederick"/>
    <x v="0"/>
    <x v="0"/>
    <n v="10.681537682"/>
    <n v="0"/>
    <n v="0"/>
    <n v="0"/>
    <n v="0"/>
    <n v="0"/>
    <n v="0"/>
    <n v="0"/>
    <n v="2.3002709320000001"/>
    <n v="16824.797180000001"/>
    <x v="0"/>
  </r>
  <r>
    <n v="14296.848345"/>
    <n v="14420.789234"/>
    <x v="0"/>
    <x v="6"/>
    <x v="0"/>
    <x v="0"/>
    <s v="MD Resident"/>
    <x v="0"/>
    <s v="MD"/>
    <n v="2"/>
    <n v="1.453063956"/>
    <n v="2"/>
    <n v="38656.94"/>
    <n v="1.577640953"/>
    <n v="2"/>
    <n v="39338.39"/>
    <n v="0"/>
    <n v="0.12457699699999999"/>
    <n v="681.45"/>
    <s v="Knoxville"/>
    <s v="21758,Knoxville"/>
    <x v="0"/>
    <x v="0"/>
    <n v="3.0790669089999998"/>
    <n v="0"/>
    <n v="0"/>
    <n v="0"/>
    <n v="0"/>
    <n v="0"/>
    <n v="0"/>
    <n v="0"/>
    <n v="0.12457699699999999"/>
    <n v="911.18949454000006"/>
    <x v="0"/>
  </r>
  <r>
    <n v="14296.848345"/>
    <n v="14420.789234"/>
    <x v="0"/>
    <x v="7"/>
    <x v="0"/>
    <x v="0"/>
    <s v="MD Resident"/>
    <x v="0"/>
    <s v="MD"/>
    <n v="1"/>
    <n v="0"/>
    <n v="0"/>
    <n v="0"/>
    <n v="2.457526927"/>
    <n v="1"/>
    <n v="44953.48"/>
    <n v="1"/>
    <n v="2.457526927"/>
    <n v="44953.48"/>
    <s v="Mount Airy"/>
    <s v="21771,Mount Airy"/>
    <x v="0"/>
    <x v="0"/>
    <n v="40.826264780000002"/>
    <n v="0"/>
    <n v="0"/>
    <n v="0"/>
    <n v="0"/>
    <n v="0"/>
    <n v="0"/>
    <n v="0"/>
    <n v="2.457526927"/>
    <n v="17975.009611000001"/>
    <x v="0"/>
  </r>
  <r>
    <n v="14296.848345"/>
    <n v="14420.789234"/>
    <x v="0"/>
    <x v="8"/>
    <x v="0"/>
    <x v="0"/>
    <s v="MD Resident"/>
    <x v="3"/>
    <s v="MD"/>
    <n v="1"/>
    <n v="0"/>
    <n v="0"/>
    <n v="0"/>
    <n v="1.0422079689999999"/>
    <n v="1"/>
    <n v="11314.69"/>
    <n v="1"/>
    <n v="1.0422079689999999"/>
    <n v="11314.69"/>
    <s v="Pasadena"/>
    <s v="21122,Pasadena"/>
    <x v="0"/>
    <x v="0"/>
    <n v="25.593557239999999"/>
    <n v="0"/>
    <n v="0"/>
    <n v="0"/>
    <n v="0"/>
    <n v="0"/>
    <n v="0"/>
    <n v="0"/>
    <n v="1.0422079689999999"/>
    <n v="7622.9879941999998"/>
    <x v="0"/>
  </r>
  <r>
    <n v="14296.848345"/>
    <n v="14420.789234"/>
    <x v="0"/>
    <x v="9"/>
    <x v="0"/>
    <x v="0"/>
    <s v="MD Resident"/>
    <x v="0"/>
    <s v="MD"/>
    <n v="2"/>
    <n v="0.52161998499999995"/>
    <n v="1"/>
    <n v="4498.0200000000004"/>
    <n v="3.953667883"/>
    <n v="5"/>
    <n v="40773.800000000003"/>
    <n v="4"/>
    <n v="3.432047898"/>
    <n v="36275.78"/>
    <s v="Middletown"/>
    <s v="21769,Middletown"/>
    <x v="0"/>
    <x v="0"/>
    <n v="7.8975327660000003"/>
    <n v="0"/>
    <n v="0"/>
    <n v="0"/>
    <n v="0"/>
    <n v="0"/>
    <n v="0"/>
    <n v="0"/>
    <n v="3.432047898"/>
    <n v="25102.916787999999"/>
    <x v="0"/>
  </r>
  <r>
    <n v="14296.848345"/>
    <n v="14420.789234"/>
    <x v="0"/>
    <x v="10"/>
    <x v="0"/>
    <x v="0"/>
    <s v="MD Resident"/>
    <x v="4"/>
    <s v="MD"/>
    <n v="33"/>
    <n v="688.03021860000001"/>
    <n v="792"/>
    <n v="9834267.6999999993"/>
    <n v="715.37200178000001"/>
    <n v="823"/>
    <n v="10365552.859999999"/>
    <n v="31"/>
    <n v="27.341783186000001"/>
    <n v="531285.16"/>
    <m/>
    <s v="Washington,"/>
    <x v="0"/>
    <x v="0"/>
    <n v="47.749687577000003"/>
    <n v="0"/>
    <n v="0"/>
    <n v="0"/>
    <n v="0"/>
    <n v="0"/>
    <n v="0"/>
    <n v="0"/>
    <n v="27.341783186000001"/>
    <n v="199985.11924999999"/>
    <x v="0"/>
  </r>
  <r>
    <n v="14296.848345"/>
    <n v="14420.789234"/>
    <x v="0"/>
    <x v="11"/>
    <x v="0"/>
    <x v="0"/>
    <s v="MD Resident"/>
    <x v="1"/>
    <s v="MD"/>
    <n v="1"/>
    <n v="0"/>
    <n v="0"/>
    <n v="0"/>
    <n v="2.0703949380000002"/>
    <n v="1"/>
    <n v="11440.53"/>
    <n v="1"/>
    <n v="2.0703949380000002"/>
    <n v="11440.53"/>
    <s v="Randallstown"/>
    <s v="21133,Randallstown"/>
    <x v="0"/>
    <x v="0"/>
    <n v="36.344850915999999"/>
    <n v="0"/>
    <n v="0"/>
    <n v="0"/>
    <n v="0"/>
    <n v="0"/>
    <n v="0"/>
    <n v="0"/>
    <n v="2.0703949380000002"/>
    <n v="15143.422642"/>
    <x v="0"/>
  </r>
  <r>
    <n v="14296.848345"/>
    <n v="14420.789234"/>
    <x v="0"/>
    <x v="12"/>
    <x v="0"/>
    <x v="0"/>
    <s v="MD Resident"/>
    <x v="5"/>
    <s v="MD"/>
    <n v="1"/>
    <n v="0"/>
    <n v="0"/>
    <n v="0"/>
    <n v="0.52814298400000004"/>
    <n v="1"/>
    <n v="4585.38"/>
    <n v="1"/>
    <n v="0.52814298400000004"/>
    <n v="4585.38"/>
    <m/>
    <s v="Cecil,"/>
    <x v="0"/>
    <x v="0"/>
    <n v="18.604644454999999"/>
    <n v="0"/>
    <n v="0"/>
    <n v="0"/>
    <n v="0"/>
    <n v="0"/>
    <n v="0"/>
    <n v="0"/>
    <n v="0.52814298400000004"/>
    <n v="3862.9791231999998"/>
    <x v="0"/>
  </r>
  <r>
    <n v="21710.902778"/>
    <n v="25101.395635000001"/>
    <x v="0"/>
    <x v="13"/>
    <x v="1"/>
    <x v="1"/>
    <s v="MD Resident"/>
    <x v="0"/>
    <s v="MD"/>
    <n v="1"/>
    <n v="0"/>
    <n v="0"/>
    <n v="0"/>
    <n v="3.1387339070000002"/>
    <n v="2"/>
    <n v="17722.22"/>
    <n v="2"/>
    <n v="3.1387339070000002"/>
    <n v="17722.22"/>
    <s v="New Market"/>
    <s v="21774,New Market"/>
    <x v="0"/>
    <x v="0"/>
    <n v="16.674236505"/>
    <n v="0"/>
    <n v="0"/>
    <n v="0"/>
    <n v="0"/>
    <n v="0"/>
    <n v="0"/>
    <n v="0"/>
    <n v="3.1387339070000002"/>
    <n v="34862.852412"/>
    <x v="0"/>
  </r>
  <r>
    <n v="21710.902778"/>
    <n v="25101.395635000001"/>
    <x v="0"/>
    <x v="14"/>
    <x v="1"/>
    <x v="1"/>
    <s v="MD Resident"/>
    <x v="6"/>
    <s v="MD"/>
    <n v="3"/>
    <n v="3.6096388949999998"/>
    <n v="7"/>
    <n v="70475.570000000007"/>
    <n v="8.4042587510000004"/>
    <n v="10"/>
    <n v="124908.86"/>
    <n v="3"/>
    <n v="4.7946198559999997"/>
    <n v="54433.29"/>
    <s v="Baltimore"/>
    <s v="21206,Baltimore"/>
    <x v="0"/>
    <x v="0"/>
    <n v="61.924566151999997"/>
    <n v="0"/>
    <n v="0"/>
    <n v="0"/>
    <n v="0"/>
    <n v="0"/>
    <n v="0"/>
    <n v="0"/>
    <n v="4.7946198559999997"/>
    <n v="53255.270872000001"/>
    <x v="0"/>
  </r>
  <r>
    <n v="21710.902778"/>
    <n v="25101.395635000001"/>
    <x v="0"/>
    <x v="15"/>
    <x v="1"/>
    <x v="1"/>
    <s v="MD Resident"/>
    <x v="2"/>
    <s v="MD"/>
    <n v="1"/>
    <n v="0"/>
    <n v="0"/>
    <n v="0"/>
    <n v="0.43584398699999999"/>
    <n v="1"/>
    <n v="38443.06"/>
    <n v="1"/>
    <n v="0.43584398699999999"/>
    <n v="38443.06"/>
    <s v="Bladensburg"/>
    <s v="20710,Bladensburg"/>
    <x v="0"/>
    <x v="0"/>
    <n v="9.117452729"/>
    <n v="-0.94474897199999996"/>
    <n v="0.94474897199999996"/>
    <n v="-0.94474897199999996"/>
    <n v="4.5162083200000001E-2"/>
    <n v="4.5162083200000001E-2"/>
    <n v="0"/>
    <n v="501.62871008000002"/>
    <n v="0.39068190380000001"/>
    <n v="4339.4202746000001"/>
    <x v="0"/>
  </r>
  <r>
    <n v="21710.902778"/>
    <n v="25101.395635000001"/>
    <x v="0"/>
    <x v="16"/>
    <x v="1"/>
    <x v="1"/>
    <s v="MD Resident"/>
    <x v="7"/>
    <s v="MD"/>
    <n v="1"/>
    <n v="0.49835098500000002"/>
    <n v="1"/>
    <n v="6499.19"/>
    <n v="1.7511689479999999"/>
    <n v="1"/>
    <n v="57815.48"/>
    <n v="0"/>
    <n v="1.252817963"/>
    <n v="51316.29"/>
    <s v="Gaithersburg"/>
    <s v="20877,Gaithersburg"/>
    <x v="0"/>
    <x v="0"/>
    <n v="26.497674212"/>
    <n v="0"/>
    <n v="0"/>
    <n v="0"/>
    <n v="0"/>
    <n v="0"/>
    <n v="0"/>
    <n v="0"/>
    <n v="1.252817963"/>
    <n v="13915.422280999999"/>
    <x v="0"/>
  </r>
  <r>
    <n v="21710.902778"/>
    <n v="25101.395635000001"/>
    <x v="0"/>
    <x v="17"/>
    <x v="1"/>
    <x v="1"/>
    <s v="MD Resident"/>
    <x v="1"/>
    <s v="MD"/>
    <n v="1"/>
    <n v="0.80624197600000003"/>
    <n v="1"/>
    <n v="10397.15"/>
    <n v="2.2009069339999998"/>
    <n v="2"/>
    <n v="50814.74"/>
    <n v="1"/>
    <n v="1.3946649579999999"/>
    <n v="40417.589999999997"/>
    <s v="Perry Hall"/>
    <s v="21128,Perry Hall"/>
    <x v="0"/>
    <x v="0"/>
    <n v="24.628157265999999"/>
    <n v="0"/>
    <n v="0"/>
    <n v="0"/>
    <n v="0"/>
    <n v="0"/>
    <n v="0"/>
    <n v="0"/>
    <n v="1.3946649579999999"/>
    <n v="15490.959105"/>
    <x v="0"/>
  </r>
  <r>
    <n v="21710.902778"/>
    <n v="25101.395635000001"/>
    <x v="0"/>
    <x v="18"/>
    <x v="1"/>
    <x v="1"/>
    <s v="MD Resident"/>
    <x v="8"/>
    <s v="MD"/>
    <n v="2"/>
    <n v="0"/>
    <n v="0"/>
    <n v="0"/>
    <n v="2.00977994"/>
    <n v="2"/>
    <n v="33678.54"/>
    <n v="2"/>
    <n v="2.00977994"/>
    <n v="33678.54"/>
    <s v="New Windsor"/>
    <s v="21776,New Windsor"/>
    <x v="0"/>
    <x v="0"/>
    <n v="8.5366347440000006"/>
    <n v="0"/>
    <n v="0"/>
    <n v="0"/>
    <n v="0"/>
    <n v="0"/>
    <n v="0"/>
    <n v="0"/>
    <n v="2.00977994"/>
    <n v="22323.224429000002"/>
    <x v="0"/>
  </r>
  <r>
    <n v="21710.902778"/>
    <n v="25101.395635000001"/>
    <x v="0"/>
    <x v="19"/>
    <x v="1"/>
    <x v="1"/>
    <s v="MD Resident"/>
    <x v="6"/>
    <s v="MD"/>
    <n v="2"/>
    <n v="0"/>
    <n v="0"/>
    <n v="0"/>
    <n v="5.7123088299999996"/>
    <n v="4"/>
    <n v="264800.12"/>
    <n v="4"/>
    <n v="5.7123088299999996"/>
    <n v="264800.12"/>
    <s v="Baltimore"/>
    <s v="21209,Baltimore"/>
    <x v="0"/>
    <x v="0"/>
    <n v="21.234421371"/>
    <n v="0"/>
    <n v="0"/>
    <n v="0"/>
    <n v="0"/>
    <n v="0"/>
    <n v="0"/>
    <n v="0"/>
    <n v="5.7123088299999996"/>
    <n v="63448.315649999997"/>
    <x v="0"/>
  </r>
  <r>
    <n v="21710.902778"/>
    <n v="25101.395635000001"/>
    <x v="0"/>
    <x v="20"/>
    <x v="1"/>
    <x v="1"/>
    <s v="MD Resident"/>
    <x v="2"/>
    <s v="MD"/>
    <n v="1"/>
    <n v="2.5935459230000002"/>
    <n v="2"/>
    <n v="99334.09"/>
    <n v="4.2210428750000002"/>
    <n v="4"/>
    <n v="93860.39"/>
    <n v="2"/>
    <n v="1.627496952"/>
    <n v="-5473.7"/>
    <s v="Upper Marlboro"/>
    <s v="20774,Upper Marlboro"/>
    <x v="0"/>
    <x v="0"/>
    <n v="31.525031062"/>
    <n v="-6.9979998000000002E-2"/>
    <n v="6.9979998000000002E-2"/>
    <n v="-6.9979998000000002E-2"/>
    <n v="3.6127555999999998E-3"/>
    <n v="3.6127555999999998E-3"/>
    <n v="0"/>
    <n v="40.127952878999999"/>
    <n v="1.6238841963999999"/>
    <n v="18036.965461"/>
    <x v="0"/>
  </r>
  <r>
    <n v="21710.902778"/>
    <n v="25101.395635000001"/>
    <x v="0"/>
    <x v="21"/>
    <x v="1"/>
    <x v="1"/>
    <s v="MD Resident"/>
    <x v="8"/>
    <s v="MD"/>
    <n v="1"/>
    <n v="0"/>
    <n v="0"/>
    <n v="0"/>
    <n v="1.1582499660000001"/>
    <n v="2"/>
    <n v="21549.06"/>
    <n v="2"/>
    <n v="1.1582499660000001"/>
    <n v="21549.06"/>
    <s v="Manchester"/>
    <s v="21102,Manchester"/>
    <x v="0"/>
    <x v="0"/>
    <n v="7.9633797639999999"/>
    <n v="0"/>
    <n v="0"/>
    <n v="0"/>
    <n v="0"/>
    <n v="0"/>
    <n v="0"/>
    <n v="0"/>
    <n v="1.1582499660000001"/>
    <n v="12865.02737"/>
    <x v="0"/>
  </r>
  <r>
    <n v="21710.902778"/>
    <n v="25101.395635000001"/>
    <x v="0"/>
    <x v="22"/>
    <x v="1"/>
    <x v="1"/>
    <s v="MD Resident"/>
    <x v="2"/>
    <s v="MD"/>
    <n v="1"/>
    <n v="0"/>
    <n v="0"/>
    <n v="0"/>
    <n v="0.88642397399999995"/>
    <n v="1"/>
    <n v="13145.98"/>
    <n v="1"/>
    <n v="0.88642397399999995"/>
    <n v="13145.98"/>
    <m/>
    <s v="Prince Georges,"/>
    <x v="0"/>
    <x v="0"/>
    <n v="4.5598538660000001"/>
    <n v="-0.58914298300000001"/>
    <n v="0.58914298300000001"/>
    <n v="-0.58914298300000001"/>
    <n v="0.1145278949"/>
    <n v="0.1145278949"/>
    <n v="0"/>
    <n v="1272.0954419"/>
    <n v="0.77189607910000002"/>
    <n v="8573.6796687000005"/>
    <x v="0"/>
  </r>
  <r>
    <n v="21710.902778"/>
    <n v="25101.395635000001"/>
    <x v="0"/>
    <x v="23"/>
    <x v="1"/>
    <x v="1"/>
    <s v="MD Resident"/>
    <x v="2"/>
    <s v="MD"/>
    <n v="1"/>
    <n v="0"/>
    <n v="0"/>
    <n v="0"/>
    <n v="0.58304598299999999"/>
    <n v="1"/>
    <n v="19059.63"/>
    <n v="1"/>
    <n v="0.58304598299999999"/>
    <n v="19059.63"/>
    <s v="Lanham"/>
    <s v="20706,Lanham"/>
    <x v="0"/>
    <x v="0"/>
    <n v="10.506750688"/>
    <n v="-4.0617658800000003"/>
    <n v="4.0617658800000003"/>
    <n v="-4.0617658800000003"/>
    <n v="0.22539758970000001"/>
    <n v="0.22539758970000001"/>
    <n v="0"/>
    <n v="2503.5581655000001"/>
    <n v="0.35764839329999998"/>
    <n v="3972.5072344"/>
    <x v="0"/>
  </r>
  <r>
    <n v="21710.902778"/>
    <n v="25101.395635000001"/>
    <x v="0"/>
    <x v="24"/>
    <x v="1"/>
    <x v="1"/>
    <s v="MD Resident"/>
    <x v="1"/>
    <s v="MD"/>
    <n v="1"/>
    <n v="0.92279497300000002"/>
    <n v="1"/>
    <n v="19801.23"/>
    <n v="2.5387939249999998"/>
    <n v="3"/>
    <n v="63403.5"/>
    <n v="2"/>
    <n v="1.615998952"/>
    <n v="43602.27"/>
    <s v="Lutherville Timonium"/>
    <s v="21093,Lutherville Timonium"/>
    <x v="0"/>
    <x v="0"/>
    <n v="38.228951871"/>
    <n v="0"/>
    <n v="0"/>
    <n v="0"/>
    <n v="0"/>
    <n v="0"/>
    <n v="0"/>
    <n v="0"/>
    <n v="1.615998952"/>
    <n v="17949.381702999999"/>
    <x v="0"/>
  </r>
  <r>
    <n v="21710.902778"/>
    <n v="25101.395635000001"/>
    <x v="0"/>
    <x v="25"/>
    <x v="1"/>
    <x v="1"/>
    <s v="MD Resident"/>
    <x v="0"/>
    <s v="MD"/>
    <n v="1"/>
    <n v="0"/>
    <n v="0"/>
    <n v="0"/>
    <n v="10.559133686999999"/>
    <n v="3"/>
    <n v="276374.21999999997"/>
    <n v="3"/>
    <n v="10.559133686999999"/>
    <n v="276374.21999999997"/>
    <s v="Walkersville"/>
    <s v="21793,Walkersville"/>
    <x v="0"/>
    <x v="0"/>
    <n v="14.795697561000001"/>
    <n v="0"/>
    <n v="0"/>
    <n v="0"/>
    <n v="0"/>
    <n v="0"/>
    <n v="0"/>
    <n v="0"/>
    <n v="10.559133686999999"/>
    <n v="117283.44302000001"/>
    <x v="0"/>
  </r>
  <r>
    <n v="21710.902778"/>
    <n v="25101.395635000001"/>
    <x v="0"/>
    <x v="26"/>
    <x v="1"/>
    <x v="1"/>
    <s v="MD Resident"/>
    <x v="7"/>
    <s v="MD"/>
    <n v="2"/>
    <n v="0.69022897999999999"/>
    <n v="1"/>
    <n v="5704.22"/>
    <n v="2.4055709279999999"/>
    <n v="3"/>
    <n v="58434.97"/>
    <n v="2"/>
    <n v="1.7153419480000001"/>
    <n v="52730.75"/>
    <s v="Silver Spring"/>
    <s v="20906,Silver Spring"/>
    <x v="0"/>
    <x v="0"/>
    <n v="38.928270840000003"/>
    <n v="-0.94474897199999996"/>
    <n v="0.94474897199999996"/>
    <n v="-0.94474897199999996"/>
    <n v="4.1629579399999998E-2"/>
    <n v="4.1629579399999998E-2"/>
    <n v="0"/>
    <n v="462.39213827999998"/>
    <n v="1.6737123685999999"/>
    <n v="18590.421812000001"/>
    <x v="0"/>
  </r>
  <r>
    <n v="21710.902778"/>
    <n v="25101.395635000001"/>
    <x v="0"/>
    <x v="27"/>
    <x v="1"/>
    <x v="1"/>
    <s v="MD Resident"/>
    <x v="3"/>
    <s v="MD"/>
    <n v="2"/>
    <n v="0"/>
    <n v="0"/>
    <n v="0"/>
    <n v="5.7486358290000004"/>
    <n v="3"/>
    <n v="181913.04"/>
    <n v="3"/>
    <n v="5.7486358290000004"/>
    <n v="181913.04"/>
    <s v="Laurel"/>
    <s v="20724,Laurel"/>
    <x v="0"/>
    <x v="0"/>
    <n v="26.043432222"/>
    <n v="-4.9557798540000002"/>
    <n v="4.9557798540000002"/>
    <n v="-4.9557798540000002"/>
    <n v="1.0939024236999999"/>
    <n v="1.0939024236999999"/>
    <n v="0"/>
    <n v="12150.300051"/>
    <n v="4.6547334053"/>
    <n v="51701.510396999998"/>
    <x v="0"/>
  </r>
  <r>
    <n v="21710.902778"/>
    <n v="25101.395635000001"/>
    <x v="0"/>
    <x v="28"/>
    <x v="1"/>
    <x v="1"/>
    <s v="MD Resident"/>
    <x v="7"/>
    <s v="MD"/>
    <n v="1"/>
    <n v="0"/>
    <n v="0"/>
    <n v="0"/>
    <n v="1.1402359660000001"/>
    <n v="1"/>
    <n v="33008.54"/>
    <n v="1"/>
    <n v="1.1402359660000001"/>
    <n v="33008.54"/>
    <s v="Gaithersburg"/>
    <s v="20879,Gaithersburg"/>
    <x v="0"/>
    <x v="0"/>
    <n v="7.4172657800000001"/>
    <n v="0"/>
    <n v="0"/>
    <n v="0"/>
    <n v="0"/>
    <n v="0"/>
    <n v="0"/>
    <n v="0"/>
    <n v="1.1402359660000001"/>
    <n v="12664.940506000001"/>
    <x v="0"/>
  </r>
  <r>
    <n v="21710.902778"/>
    <n v="25101.395635000001"/>
    <x v="0"/>
    <x v="29"/>
    <x v="1"/>
    <x v="1"/>
    <s v="MD Resident"/>
    <x v="9"/>
    <s v="MD"/>
    <n v="1"/>
    <n v="0.58365498299999996"/>
    <n v="1"/>
    <n v="28115.9"/>
    <n v="8.6449837439999992"/>
    <n v="8"/>
    <n v="256737.62"/>
    <n v="7"/>
    <n v="8.0613287610000004"/>
    <n v="228621.72"/>
    <s v="Jessup"/>
    <s v="20794,Jessup"/>
    <x v="0"/>
    <x v="0"/>
    <n v="18.435196456"/>
    <n v="0"/>
    <n v="0"/>
    <n v="0"/>
    <n v="0"/>
    <n v="0"/>
    <n v="0"/>
    <n v="0"/>
    <n v="8.0613287610000004"/>
    <n v="89539.579706000004"/>
    <x v="0"/>
  </r>
  <r>
    <n v="21710.902778"/>
    <n v="25101.395635000001"/>
    <x v="0"/>
    <x v="30"/>
    <x v="1"/>
    <x v="1"/>
    <s v="MD Resident"/>
    <x v="0"/>
    <s v="MD"/>
    <n v="1"/>
    <n v="0"/>
    <n v="0"/>
    <n v="0"/>
    <n v="2.35903193"/>
    <n v="1"/>
    <n v="82619.490000000005"/>
    <n v="1"/>
    <n v="2.35903193"/>
    <n v="82619.490000000005"/>
    <s v="Sabillasville"/>
    <s v="21780,Sabillasville"/>
    <x v="0"/>
    <x v="0"/>
    <n v="2.35903193"/>
    <n v="0"/>
    <n v="0"/>
    <n v="0"/>
    <n v="0"/>
    <n v="0"/>
    <n v="0"/>
    <n v="0"/>
    <n v="2.35903193"/>
    <n v="26202.470311000001"/>
    <x v="0"/>
  </r>
  <r>
    <n v="21710.902778"/>
    <n v="25101.395635000001"/>
    <x v="0"/>
    <x v="9"/>
    <x v="1"/>
    <x v="1"/>
    <s v="MD Resident"/>
    <x v="0"/>
    <s v="MD"/>
    <n v="1"/>
    <n v="0"/>
    <n v="0"/>
    <n v="0"/>
    <n v="2.0703949380000002"/>
    <n v="1"/>
    <n v="64384.08"/>
    <n v="1"/>
    <n v="2.0703949380000002"/>
    <n v="64384.08"/>
    <s v="Middletown"/>
    <s v="21769,Middletown"/>
    <x v="0"/>
    <x v="0"/>
    <n v="7.8975327660000003"/>
    <n v="0"/>
    <n v="0"/>
    <n v="0"/>
    <n v="0"/>
    <n v="0"/>
    <n v="0"/>
    <n v="0"/>
    <n v="2.0703949380000002"/>
    <n v="22996.493267000002"/>
    <x v="0"/>
  </r>
  <r>
    <n v="21710.902778"/>
    <n v="25101.395635000001"/>
    <x v="0"/>
    <x v="31"/>
    <x v="1"/>
    <x v="1"/>
    <s v="MD Resident"/>
    <x v="6"/>
    <s v="MD"/>
    <n v="2"/>
    <n v="9.5389717180000009"/>
    <n v="12"/>
    <n v="251594.86"/>
    <n v="15.130127549999999"/>
    <n v="11"/>
    <n v="308851.07"/>
    <n v="-1"/>
    <n v="5.5911558320000001"/>
    <n v="57256.21"/>
    <s v="Baltimore"/>
    <s v="21212,Baltimore"/>
    <x v="0"/>
    <x v="0"/>
    <n v="38.086620861"/>
    <n v="0"/>
    <n v="0"/>
    <n v="0"/>
    <n v="0"/>
    <n v="0"/>
    <n v="0"/>
    <n v="0"/>
    <n v="5.5911558320000001"/>
    <n v="62102.633215000002"/>
    <x v="0"/>
  </r>
  <r>
    <n v="21710.902778"/>
    <n v="25101.395635000001"/>
    <x v="0"/>
    <x v="32"/>
    <x v="1"/>
    <x v="1"/>
    <s v="MD Resident"/>
    <x v="3"/>
    <s v="MD"/>
    <n v="1"/>
    <n v="0"/>
    <n v="0"/>
    <n v="0"/>
    <n v="1.381665959"/>
    <n v="2"/>
    <n v="27960.32"/>
    <n v="2"/>
    <n v="1.381665959"/>
    <n v="27960.32"/>
    <s v="Davidsonville"/>
    <s v="21035,Davidsonville"/>
    <x v="0"/>
    <x v="0"/>
    <n v="1.381665959"/>
    <n v="0"/>
    <n v="0"/>
    <n v="0"/>
    <n v="0"/>
    <n v="0"/>
    <n v="0"/>
    <n v="0"/>
    <n v="1.381665959"/>
    <n v="15346.575351"/>
    <x v="0"/>
  </r>
  <r>
    <n v="21710.902778"/>
    <n v="25101.395635000001"/>
    <x v="0"/>
    <x v="33"/>
    <x v="1"/>
    <x v="1"/>
    <s v="MD Resident"/>
    <x v="10"/>
    <s v="MD"/>
    <n v="1"/>
    <n v="0"/>
    <n v="0"/>
    <n v="0"/>
    <n v="0.80624197600000003"/>
    <n v="1"/>
    <n v="19645.02"/>
    <n v="1"/>
    <n v="0.80624197600000003"/>
    <n v="19645.02"/>
    <s v="Churchville"/>
    <s v="21028,Churchville"/>
    <x v="0"/>
    <x v="0"/>
    <n v="2.557410924"/>
    <n v="0"/>
    <n v="0"/>
    <n v="0"/>
    <n v="0"/>
    <n v="0"/>
    <n v="0"/>
    <n v="0"/>
    <n v="0.80624197600000003"/>
    <n v="8955.1697755999994"/>
    <x v="0"/>
  </r>
  <r>
    <n v="21710.902778"/>
    <n v="25101.395635000001"/>
    <x v="0"/>
    <x v="34"/>
    <x v="1"/>
    <x v="1"/>
    <s v="MD Resident"/>
    <x v="1"/>
    <s v="MD"/>
    <n v="3"/>
    <n v="17.372506485999999"/>
    <n v="18"/>
    <n v="403363.6"/>
    <n v="30.913914079000001"/>
    <n v="26"/>
    <n v="837865.28"/>
    <n v="8"/>
    <n v="13.541407593000001"/>
    <n v="434501.68"/>
    <s v="Gwynn Oak"/>
    <s v="21207,Gwynn Oak"/>
    <x v="0"/>
    <x v="0"/>
    <n v="21.251114361999999"/>
    <n v="0"/>
    <n v="0"/>
    <n v="0"/>
    <n v="0"/>
    <n v="0"/>
    <n v="0"/>
    <n v="0"/>
    <n v="13.541407593000001"/>
    <n v="150408.44760000001"/>
    <x v="0"/>
  </r>
  <r>
    <n v="21710.902778"/>
    <n v="25101.395635000001"/>
    <x v="0"/>
    <x v="35"/>
    <x v="1"/>
    <x v="1"/>
    <s v="MD Resident"/>
    <x v="8"/>
    <s v="MD"/>
    <n v="1"/>
    <n v="0"/>
    <n v="0"/>
    <n v="0"/>
    <n v="0.40787798800000002"/>
    <n v="1"/>
    <n v="8136.2"/>
    <n v="1"/>
    <n v="0.40787798800000002"/>
    <n v="8136.2"/>
    <s v="Taneytown"/>
    <s v="21787,Taneytown"/>
    <x v="0"/>
    <x v="0"/>
    <n v="7.4036147809999999"/>
    <n v="0"/>
    <n v="0"/>
    <n v="0"/>
    <n v="0"/>
    <n v="0"/>
    <n v="0"/>
    <n v="0"/>
    <n v="0.40787798800000002"/>
    <n v="4530.4223038"/>
    <x v="0"/>
  </r>
  <r>
    <n v="21710.902778"/>
    <n v="25101.395635000001"/>
    <x v="0"/>
    <x v="36"/>
    <x v="1"/>
    <x v="1"/>
    <s v="MD Resident"/>
    <x v="3"/>
    <s v="MD"/>
    <n v="2"/>
    <n v="6.0119788219999997"/>
    <n v="3"/>
    <n v="71852.11"/>
    <n v="10.646711682999999"/>
    <n v="7"/>
    <n v="272932.09000000003"/>
    <n v="4"/>
    <n v="4.6347328609999998"/>
    <n v="201079.98"/>
    <s v="Severn"/>
    <s v="21144,Severn"/>
    <x v="0"/>
    <x v="0"/>
    <n v="25.177048250999999"/>
    <n v="0"/>
    <n v="0"/>
    <n v="0"/>
    <n v="0"/>
    <n v="0"/>
    <n v="0"/>
    <n v="0"/>
    <n v="4.6347328609999998"/>
    <n v="51479.358394000003"/>
    <x v="0"/>
  </r>
  <r>
    <n v="21710.902778"/>
    <n v="25101.395635000001"/>
    <x v="0"/>
    <x v="37"/>
    <x v="1"/>
    <x v="1"/>
    <s v="MD Resident"/>
    <x v="10"/>
    <s v="MD"/>
    <n v="1"/>
    <n v="0.65922897999999996"/>
    <n v="1"/>
    <n v="14420.84"/>
    <n v="1.581948954"/>
    <n v="3"/>
    <n v="27948.34"/>
    <n v="2"/>
    <n v="0.92271997400000005"/>
    <n v="13527.5"/>
    <s v="Forest Hill"/>
    <s v="21050,Forest Hill"/>
    <x v="0"/>
    <x v="0"/>
    <n v="1.0262929709999999"/>
    <n v="0"/>
    <n v="0"/>
    <n v="0"/>
    <n v="0"/>
    <n v="0"/>
    <n v="0"/>
    <n v="0"/>
    <n v="0.92271997400000005"/>
    <n v="10248.925594"/>
    <x v="0"/>
  </r>
  <r>
    <n v="21710.902778"/>
    <n v="25101.395635000001"/>
    <x v="0"/>
    <x v="38"/>
    <x v="1"/>
    <x v="1"/>
    <s v="MD Resident"/>
    <x v="3"/>
    <s v="MD"/>
    <n v="1"/>
    <n v="0"/>
    <n v="0"/>
    <n v="0"/>
    <n v="3.7839158880000001"/>
    <n v="1"/>
    <n v="246406.49"/>
    <n v="1"/>
    <n v="3.7839158880000001"/>
    <n v="246406.49"/>
    <s v="Lothian"/>
    <s v="20711,Lothian"/>
    <x v="0"/>
    <x v="0"/>
    <n v="16.958676498999999"/>
    <n v="0"/>
    <n v="0"/>
    <n v="0"/>
    <n v="0"/>
    <n v="0"/>
    <n v="0"/>
    <n v="0"/>
    <n v="3.7839158880000001"/>
    <n v="42029.080849999998"/>
    <x v="0"/>
  </r>
  <r>
    <n v="21710.902778"/>
    <n v="25101.395635000001"/>
    <x v="0"/>
    <x v="39"/>
    <x v="1"/>
    <x v="1"/>
    <s v="MD Resident"/>
    <x v="6"/>
    <s v="MD"/>
    <n v="3"/>
    <n v="51.961121462000001"/>
    <n v="44"/>
    <n v="1327007.07"/>
    <n v="57.650068288999996"/>
    <n v="44"/>
    <n v="1893789.89"/>
    <n v="0"/>
    <n v="5.6889468269999997"/>
    <n v="566782.81999999995"/>
    <s v="Baltimore"/>
    <s v="21216,Baltimore"/>
    <x v="0"/>
    <x v="0"/>
    <n v="43.562472702000001"/>
    <n v="0"/>
    <n v="0"/>
    <n v="0"/>
    <n v="0"/>
    <n v="0"/>
    <n v="0"/>
    <n v="0"/>
    <n v="5.6889468269999997"/>
    <n v="63188.826924000001"/>
    <x v="0"/>
  </r>
  <r>
    <n v="21710.902778"/>
    <n v="25101.395635000001"/>
    <x v="0"/>
    <x v="40"/>
    <x v="1"/>
    <x v="1"/>
    <s v="MD Resident"/>
    <x v="0"/>
    <s v="MD"/>
    <n v="1"/>
    <n v="0"/>
    <n v="0"/>
    <n v="0"/>
    <n v="2.6060269219999999"/>
    <n v="2"/>
    <n v="33341.42"/>
    <n v="2"/>
    <n v="2.6060269219999999"/>
    <n v="33341.42"/>
    <s v="Frederick"/>
    <s v="21702,Frederick"/>
    <x v="0"/>
    <x v="0"/>
    <n v="20.920102375999999"/>
    <n v="0"/>
    <n v="0"/>
    <n v="0"/>
    <n v="0"/>
    <n v="0"/>
    <n v="0"/>
    <n v="0"/>
    <n v="2.6060269219999999"/>
    <n v="28945.917257000001"/>
    <x v="0"/>
  </r>
  <r>
    <n v="21710.902778"/>
    <n v="25101.395635000001"/>
    <x v="0"/>
    <x v="41"/>
    <x v="1"/>
    <x v="1"/>
    <s v="MD Resident"/>
    <x v="11"/>
    <s v="MD"/>
    <n v="3"/>
    <n v="4.5354698659999997"/>
    <n v="3"/>
    <n v="110977.76"/>
    <n v="15.079432552"/>
    <n v="4"/>
    <n v="326527.82"/>
    <n v="1"/>
    <n v="10.543962686"/>
    <n v="215550.06"/>
    <m/>
    <s v="Dorchester,"/>
    <x v="0"/>
    <x v="0"/>
    <n v="24.258977285"/>
    <n v="0"/>
    <n v="0"/>
    <n v="0"/>
    <n v="0"/>
    <n v="0"/>
    <n v="0"/>
    <n v="0"/>
    <n v="10.543962686"/>
    <n v="117114.93419"/>
    <x v="0"/>
  </r>
  <r>
    <n v="21710.902778"/>
    <n v="25101.395635000001"/>
    <x v="0"/>
    <x v="42"/>
    <x v="1"/>
    <x v="1"/>
    <s v="MD Resident"/>
    <x v="9"/>
    <s v="MD"/>
    <n v="2"/>
    <n v="0.86171097399999996"/>
    <n v="2"/>
    <n v="21312.37"/>
    <n v="1.063664969"/>
    <n v="2"/>
    <n v="12978.68"/>
    <n v="0"/>
    <n v="0.201953995"/>
    <n v="-8333.69"/>
    <s v="Columbia"/>
    <s v="21046,Columbia"/>
    <x v="0"/>
    <x v="0"/>
    <n v="20.773779378"/>
    <n v="-1.6320359520000001"/>
    <n v="1.6320359520000001"/>
    <n v="-1.6320359520000001"/>
    <n v="1.5865971E-2"/>
    <n v="1.5865971E-2"/>
    <n v="0"/>
    <n v="176.22806539000001"/>
    <n v="0.18608802399999999"/>
    <n v="2066.9351112999998"/>
    <x v="0"/>
  </r>
  <r>
    <n v="21710.902778"/>
    <n v="25101.395635000001"/>
    <x v="0"/>
    <x v="43"/>
    <x v="1"/>
    <x v="1"/>
    <s v="MD Resident"/>
    <x v="10"/>
    <s v="MD"/>
    <n v="2"/>
    <n v="1.149632966"/>
    <n v="1"/>
    <n v="4892.1099999999997"/>
    <n v="3.0100119099999998"/>
    <n v="3"/>
    <n v="48399.39"/>
    <n v="2"/>
    <n v="1.860378944"/>
    <n v="43507.28"/>
    <s v="Joppa"/>
    <s v="21085,Joppa"/>
    <x v="0"/>
    <x v="0"/>
    <n v="24.52139927"/>
    <n v="0"/>
    <n v="0"/>
    <n v="0"/>
    <n v="0"/>
    <n v="0"/>
    <n v="0"/>
    <n v="0"/>
    <n v="1.860378944"/>
    <n v="20663.783066"/>
    <x v="0"/>
  </r>
  <r>
    <n v="21710.902778"/>
    <n v="25101.395635000001"/>
    <x v="0"/>
    <x v="44"/>
    <x v="1"/>
    <x v="1"/>
    <s v="MD Resident"/>
    <x v="1"/>
    <s v="MD"/>
    <n v="1"/>
    <n v="0.35034799"/>
    <n v="1"/>
    <n v="7038.82"/>
    <n v="2.075308938"/>
    <n v="1"/>
    <n v="49442.68"/>
    <n v="0"/>
    <n v="1.7249609480000001"/>
    <n v="42403.86"/>
    <s v="Towson"/>
    <s v="21204,Towson"/>
    <x v="0"/>
    <x v="0"/>
    <n v="47.898755571999999"/>
    <n v="0"/>
    <n v="0"/>
    <n v="0"/>
    <n v="0"/>
    <n v="0"/>
    <n v="0"/>
    <n v="0"/>
    <n v="1.7249609480000001"/>
    <n v="19159.655048000001"/>
    <x v="0"/>
  </r>
  <r>
    <n v="21710.902778"/>
    <n v="25101.395635000001"/>
    <x v="0"/>
    <x v="45"/>
    <x v="1"/>
    <x v="1"/>
    <s v="MD Resident"/>
    <x v="6"/>
    <s v="MD"/>
    <n v="2"/>
    <n v="53.171629418000002"/>
    <n v="59"/>
    <n v="1042374.61"/>
    <n v="57.556953292000003"/>
    <n v="53"/>
    <n v="1150470.21"/>
    <n v="-6"/>
    <n v="4.385323874"/>
    <n v="108095.6"/>
    <s v="Baltimore"/>
    <s v="21201,Baltimore"/>
    <x v="0"/>
    <x v="0"/>
    <n v="26.981518201"/>
    <n v="0"/>
    <n v="0"/>
    <n v="0"/>
    <n v="0"/>
    <n v="0"/>
    <n v="0"/>
    <n v="0"/>
    <n v="4.385323874"/>
    <n v="48709.098486000003"/>
    <x v="0"/>
  </r>
  <r>
    <n v="21710.902778"/>
    <n v="25101.395635000001"/>
    <x v="0"/>
    <x v="46"/>
    <x v="1"/>
    <x v="1"/>
    <s v="MD Resident"/>
    <x v="1"/>
    <s v="MD"/>
    <n v="2"/>
    <n v="12.685945624"/>
    <n v="13"/>
    <n v="212870.3"/>
    <n v="13.821358590999999"/>
    <n v="16"/>
    <n v="327200.92"/>
    <n v="3"/>
    <n v="1.1354129669999999"/>
    <n v="114330.62"/>
    <s v="Halethorpe"/>
    <s v="21227,Halethorpe"/>
    <x v="0"/>
    <x v="0"/>
    <n v="8.8656967370000004"/>
    <n v="0"/>
    <n v="0"/>
    <n v="0"/>
    <n v="0"/>
    <n v="0"/>
    <n v="0"/>
    <n v="0"/>
    <n v="1.1354129669999999"/>
    <n v="12611.37002"/>
    <x v="0"/>
  </r>
  <r>
    <n v="21710.902778"/>
    <n v="25101.395635000001"/>
    <x v="0"/>
    <x v="47"/>
    <x v="1"/>
    <x v="1"/>
    <s v="MD Resident"/>
    <x v="10"/>
    <s v="MD"/>
    <n v="3"/>
    <n v="2.2695869329999998"/>
    <n v="1"/>
    <n v="49591.61"/>
    <n v="5.2625688430000004"/>
    <n v="4"/>
    <n v="95910.74"/>
    <n v="3"/>
    <n v="2.9929819100000001"/>
    <n v="46319.13"/>
    <s v="Aberdeen"/>
    <s v="21001,Aberdeen"/>
    <x v="0"/>
    <x v="0"/>
    <n v="36.193890928000002"/>
    <n v="0"/>
    <n v="0"/>
    <n v="0"/>
    <n v="0"/>
    <n v="0"/>
    <n v="0"/>
    <n v="0"/>
    <n v="2.9929819100000001"/>
    <n v="33243.941568000002"/>
    <x v="0"/>
  </r>
  <r>
    <n v="21710.902778"/>
    <n v="25101.395635000001"/>
    <x v="0"/>
    <x v="48"/>
    <x v="1"/>
    <x v="1"/>
    <s v="MD Resident"/>
    <x v="9"/>
    <s v="MD"/>
    <n v="1"/>
    <n v="0"/>
    <n v="0"/>
    <n v="0"/>
    <n v="0.797997976"/>
    <n v="1"/>
    <n v="22532.52"/>
    <n v="1"/>
    <n v="0.797997976"/>
    <n v="22532.52"/>
    <s v="Dayton"/>
    <s v="21036,Dayton"/>
    <x v="0"/>
    <x v="0"/>
    <n v="4.2837288730000003"/>
    <n v="0"/>
    <n v="0"/>
    <n v="0"/>
    <n v="0"/>
    <n v="0"/>
    <n v="0"/>
    <n v="0"/>
    <n v="0.797997976"/>
    <n v="8863.6012121000003"/>
    <x v="0"/>
  </r>
  <r>
    <n v="21710.902778"/>
    <n v="25101.395635000001"/>
    <x v="0"/>
    <x v="49"/>
    <x v="1"/>
    <x v="1"/>
    <s v="MD Resident"/>
    <x v="12"/>
    <s v="MD"/>
    <n v="3"/>
    <n v="1.486203956"/>
    <n v="1"/>
    <n v="71928.94"/>
    <n v="6.6098058030000004"/>
    <n v="5"/>
    <n v="183548.18"/>
    <n v="4"/>
    <n v="5.1236018469999998"/>
    <n v="111619.24"/>
    <m/>
    <s v="Calvert,"/>
    <x v="0"/>
    <x v="0"/>
    <n v="62.261227146000003"/>
    <n v="0"/>
    <n v="0"/>
    <n v="0"/>
    <n v="0"/>
    <n v="0"/>
    <n v="0"/>
    <n v="0"/>
    <n v="5.1236018469999998"/>
    <n v="56909.371836999999"/>
    <x v="0"/>
  </r>
  <r>
    <n v="21710.902778"/>
    <n v="25101.395635000001"/>
    <x v="0"/>
    <x v="50"/>
    <x v="1"/>
    <x v="1"/>
    <s v="MD Resident"/>
    <x v="2"/>
    <s v="MD"/>
    <n v="2"/>
    <n v="0"/>
    <n v="0"/>
    <n v="0"/>
    <n v="6.2625388129999999"/>
    <n v="4"/>
    <n v="61941.47"/>
    <n v="4"/>
    <n v="6.2625388129999999"/>
    <n v="61941.47"/>
    <s v="Clinton"/>
    <s v="20735,Clinton"/>
    <x v="0"/>
    <x v="0"/>
    <n v="22.86721532"/>
    <n v="-0.52952198399999995"/>
    <n v="0.52952198399999995"/>
    <n v="-0.52952198399999995"/>
    <n v="0.145017744"/>
    <n v="0.145017744"/>
    <n v="0"/>
    <n v="1610.7552777000001"/>
    <n v="6.1175210690000004"/>
    <n v="67949.128685999996"/>
    <x v="0"/>
  </r>
  <r>
    <n v="21710.902778"/>
    <n v="25101.395635000001"/>
    <x v="0"/>
    <x v="11"/>
    <x v="1"/>
    <x v="1"/>
    <s v="MD Resident"/>
    <x v="1"/>
    <s v="MD"/>
    <n v="2"/>
    <n v="7.739402771"/>
    <n v="7"/>
    <n v="104144.03"/>
    <n v="11.615883654999999"/>
    <n v="8"/>
    <n v="222652.5"/>
    <n v="1"/>
    <n v="3.8764808839999998"/>
    <n v="118508.47"/>
    <s v="Randallstown"/>
    <s v="21133,Randallstown"/>
    <x v="0"/>
    <x v="0"/>
    <n v="36.344850915999999"/>
    <n v="0"/>
    <n v="0"/>
    <n v="0"/>
    <n v="0"/>
    <n v="0"/>
    <n v="0"/>
    <n v="0"/>
    <n v="3.8764808839999998"/>
    <n v="43057.227831999997"/>
    <x v="0"/>
  </r>
  <r>
    <n v="21710.902778"/>
    <n v="25101.395635000001"/>
    <x v="0"/>
    <x v="51"/>
    <x v="1"/>
    <x v="1"/>
    <s v="MD Resident"/>
    <x v="3"/>
    <s v="MD"/>
    <n v="1"/>
    <n v="1.566311953"/>
    <n v="2"/>
    <n v="21647.84"/>
    <n v="2.9412469130000001"/>
    <n v="3"/>
    <n v="227766.59"/>
    <n v="1"/>
    <n v="1.37493496"/>
    <n v="206118.75"/>
    <s v="Linthicum Heights"/>
    <s v="21090,Linthicum Heights"/>
    <x v="0"/>
    <x v="0"/>
    <n v="9.5463107189999992"/>
    <n v="0"/>
    <n v="0"/>
    <n v="0"/>
    <n v="0"/>
    <n v="0"/>
    <n v="0"/>
    <n v="0"/>
    <n v="1.37493496"/>
    <n v="15271.812141"/>
    <x v="0"/>
  </r>
  <r>
    <n v="21710.902778"/>
    <n v="25101.395635000001"/>
    <x v="0"/>
    <x v="52"/>
    <x v="1"/>
    <x v="1"/>
    <s v="MD Resident"/>
    <x v="0"/>
    <s v="MD"/>
    <n v="1"/>
    <n v="0"/>
    <n v="0"/>
    <n v="0"/>
    <n v="0.37665798900000003"/>
    <n v="1"/>
    <n v="5654.25"/>
    <n v="1"/>
    <n v="0.37665798900000003"/>
    <n v="5654.25"/>
    <s v="Thurmont"/>
    <s v="21788,Thurmont"/>
    <x v="0"/>
    <x v="0"/>
    <n v="19.316190429999999"/>
    <n v="0"/>
    <n v="0"/>
    <n v="0"/>
    <n v="0"/>
    <n v="0"/>
    <n v="0"/>
    <n v="0"/>
    <n v="0.37665798900000003"/>
    <n v="4183.6524755999999"/>
    <x v="0"/>
  </r>
  <r>
    <n v="21710.902778"/>
    <n v="25101.395635000001"/>
    <x v="0"/>
    <x v="53"/>
    <x v="1"/>
    <x v="1"/>
    <s v="MD Resident"/>
    <x v="13"/>
    <s v="MD"/>
    <n v="4"/>
    <n v="3.3934628990000002"/>
    <n v="2"/>
    <n v="80954.81"/>
    <n v="10.802477680000001"/>
    <n v="5"/>
    <n v="172321"/>
    <n v="3"/>
    <n v="7.4090147809999998"/>
    <n v="91366.19"/>
    <m/>
    <s v="Saint Marys,"/>
    <x v="0"/>
    <x v="0"/>
    <n v="79.816741620000002"/>
    <n v="0"/>
    <n v="0"/>
    <n v="0"/>
    <n v="0"/>
    <n v="0"/>
    <n v="0"/>
    <n v="0"/>
    <n v="7.4090147809999998"/>
    <n v="82294.134030999994"/>
    <x v="0"/>
  </r>
  <r>
    <n v="21710.902778"/>
    <n v="25101.395635000001"/>
    <x v="0"/>
    <x v="54"/>
    <x v="1"/>
    <x v="1"/>
    <s v="MD Resident"/>
    <x v="2"/>
    <s v="MD"/>
    <n v="1"/>
    <n v="0"/>
    <n v="0"/>
    <n v="0"/>
    <n v="1.149632966"/>
    <n v="1"/>
    <n v="51799.25"/>
    <n v="1"/>
    <n v="1.149632966"/>
    <n v="51799.25"/>
    <s v="Riverdale"/>
    <s v="20737,Riverdale"/>
    <x v="0"/>
    <x v="0"/>
    <n v="6.4532668080000004"/>
    <n v="-3.4649488970000002"/>
    <n v="3.4649488970000002"/>
    <n v="-3.4649488970000002"/>
    <n v="0.61727177820000001"/>
    <n v="0.61727177820000001"/>
    <n v="0"/>
    <n v="6856.2215013000005"/>
    <n v="0.53236118779999997"/>
    <n v="5913.0942831000002"/>
    <x v="0"/>
  </r>
  <r>
    <n v="21710.902778"/>
    <n v="25101.395635000001"/>
    <x v="0"/>
    <x v="55"/>
    <x v="1"/>
    <x v="1"/>
    <s v="MD Resident"/>
    <x v="14"/>
    <s v="MD"/>
    <n v="1"/>
    <n v="1.4573659560000001"/>
    <n v="2"/>
    <n v="18738.93"/>
    <n v="2.1827579350000001"/>
    <n v="1"/>
    <n v="74905.38"/>
    <n v="-1"/>
    <n v="0.72539197899999996"/>
    <n v="56166.45"/>
    <m/>
    <s v="Somerset,"/>
    <x v="0"/>
    <x v="0"/>
    <n v="6.6892858029999998"/>
    <n v="0"/>
    <n v="0"/>
    <n v="0"/>
    <n v="0"/>
    <n v="0"/>
    <n v="0"/>
    <n v="0"/>
    <n v="0.72539197899999996"/>
    <n v="8057.1447768999997"/>
    <x v="0"/>
  </r>
  <r>
    <n v="21710.902778"/>
    <n v="25101.395635000001"/>
    <x v="0"/>
    <x v="56"/>
    <x v="1"/>
    <x v="1"/>
    <s v="MD Resident"/>
    <x v="7"/>
    <s v="MD"/>
    <n v="1"/>
    <n v="0"/>
    <n v="0"/>
    <n v="0"/>
    <n v="2.4703829270000002"/>
    <n v="1"/>
    <n v="219065.67"/>
    <n v="1"/>
    <n v="2.4703829270000002"/>
    <n v="219065.67"/>
    <s v="Silver Spring"/>
    <s v="20901,Silver Spring"/>
    <x v="0"/>
    <x v="0"/>
    <n v="15.895177523999999"/>
    <n v="-0.41563398800000001"/>
    <n v="0.41563398800000001"/>
    <n v="-0.41563398800000001"/>
    <n v="6.4596642999999995E-2"/>
    <n v="6.4596642999999995E-2"/>
    <n v="0"/>
    <n v="717.49415455999997"/>
    <n v="2.4057862839999999"/>
    <n v="26721.784846999999"/>
    <x v="0"/>
  </r>
  <r>
    <n v="21710.902778"/>
    <n v="25101.395635000001"/>
    <x v="0"/>
    <x v="57"/>
    <x v="1"/>
    <x v="1"/>
    <s v="MD Resident"/>
    <x v="2"/>
    <s v="MD"/>
    <n v="1"/>
    <n v="1.34556096"/>
    <n v="2"/>
    <n v="16854.669999999998"/>
    <n v="3.0530839090000002"/>
    <n v="1"/>
    <n v="101896.63"/>
    <n v="-1"/>
    <n v="1.7075229489999999"/>
    <n v="85041.96"/>
    <s v="Laurel"/>
    <s v="20707,Laurel"/>
    <x v="0"/>
    <x v="0"/>
    <n v="66.165554032000003"/>
    <n v="-28.04331217"/>
    <n v="28.043312172"/>
    <n v="-28.04331217"/>
    <n v="0.72370888150000001"/>
    <n v="0.72370888150000001"/>
    <n v="0"/>
    <n v="8038.4501111999998"/>
    <n v="0.9838140675"/>
    <n v="10927.515888"/>
    <x v="0"/>
  </r>
  <r>
    <n v="21710.902778"/>
    <n v="25101.395635000001"/>
    <x v="0"/>
    <x v="58"/>
    <x v="1"/>
    <x v="1"/>
    <s v="MD Resident"/>
    <x v="2"/>
    <s v="MD"/>
    <n v="1"/>
    <n v="0"/>
    <n v="0"/>
    <n v="0"/>
    <n v="8.829244739"/>
    <n v="5"/>
    <n v="235941.63"/>
    <n v="5"/>
    <n v="8.829244739"/>
    <n v="235941.63"/>
    <s v="District Heights"/>
    <s v="20747,District Heights"/>
    <x v="0"/>
    <x v="0"/>
    <n v="41.760802755"/>
    <n v="-4.3534428700000003"/>
    <n v="4.3534428700000003"/>
    <n v="-4.3534428700000003"/>
    <n v="0.92042322040000002"/>
    <n v="0.92042322040000002"/>
    <n v="0"/>
    <n v="10223.414867"/>
    <n v="7.9088215185999999"/>
    <n v="87845.636339000004"/>
    <x v="0"/>
  </r>
  <r>
    <n v="21710.902778"/>
    <n v="25101.395635000001"/>
    <x v="0"/>
    <x v="59"/>
    <x v="1"/>
    <x v="1"/>
    <s v="MD Resident"/>
    <x v="3"/>
    <s v="MD"/>
    <n v="1"/>
    <n v="0"/>
    <n v="0"/>
    <n v="0"/>
    <n v="0.51374798499999996"/>
    <n v="1"/>
    <n v="11417.37"/>
    <n v="1"/>
    <n v="0.51374798499999996"/>
    <n v="11417.37"/>
    <s v="Crofton"/>
    <s v="21114,Crofton"/>
    <x v="0"/>
    <x v="0"/>
    <n v="13.82098959"/>
    <n v="0"/>
    <n v="0"/>
    <n v="0"/>
    <n v="0"/>
    <n v="0"/>
    <n v="0"/>
    <n v="0"/>
    <n v="0.51374798499999996"/>
    <n v="5706.3518949999998"/>
    <x v="0"/>
  </r>
  <r>
    <n v="21710.902778"/>
    <n v="25101.395635000001"/>
    <x v="0"/>
    <x v="60"/>
    <x v="1"/>
    <x v="1"/>
    <s v="MD Resident"/>
    <x v="0"/>
    <s v="MD"/>
    <n v="1"/>
    <n v="0"/>
    <n v="0"/>
    <n v="0"/>
    <n v="7.8935627659999996"/>
    <n v="2"/>
    <n v="141852.42000000001"/>
    <n v="2"/>
    <n v="7.8935627659999996"/>
    <n v="141852.42000000001"/>
    <s v="Monrovia"/>
    <s v="21770,Monrovia"/>
    <x v="0"/>
    <x v="0"/>
    <n v="29.971897113000001"/>
    <n v="0"/>
    <n v="0"/>
    <n v="0"/>
    <n v="0"/>
    <n v="0"/>
    <n v="0"/>
    <n v="0"/>
    <n v="7.8935627659999996"/>
    <n v="87676.152828000006"/>
    <x v="0"/>
  </r>
  <r>
    <n v="21710.902778"/>
    <n v="25101.395635000001"/>
    <x v="0"/>
    <x v="61"/>
    <x v="1"/>
    <x v="1"/>
    <s v="MD Resident"/>
    <x v="1"/>
    <s v="MD"/>
    <n v="2"/>
    <n v="0"/>
    <n v="0"/>
    <n v="0"/>
    <n v="1.023377969"/>
    <n v="2"/>
    <n v="23463.759999999998"/>
    <n v="2"/>
    <n v="1.023377969"/>
    <n v="23463.759999999998"/>
    <s v="Baldwin"/>
    <s v="21013,Baldwin"/>
    <x v="0"/>
    <x v="0"/>
    <n v="3.2876759029999998"/>
    <n v="0"/>
    <n v="0"/>
    <n v="0"/>
    <n v="0"/>
    <n v="0"/>
    <n v="0"/>
    <n v="0"/>
    <n v="1.023377969"/>
    <n v="11366.963926"/>
    <x v="0"/>
  </r>
  <r>
    <n v="21710.902778"/>
    <n v="25101.395635000001"/>
    <x v="0"/>
    <x v="62"/>
    <x v="1"/>
    <x v="1"/>
    <s v="MD Resident"/>
    <x v="9"/>
    <s v="MD"/>
    <n v="1"/>
    <n v="2.6648119210000001"/>
    <n v="3"/>
    <n v="70009.67"/>
    <n v="5.515111836"/>
    <n v="1"/>
    <n v="178613.16"/>
    <n v="-2"/>
    <n v="2.8502999149999999"/>
    <n v="108603.49"/>
    <s v="Woodstock"/>
    <s v="21163,Woodstock"/>
    <x v="0"/>
    <x v="0"/>
    <n v="7.1630137869999997"/>
    <n v="0"/>
    <n v="0"/>
    <n v="0"/>
    <n v="0"/>
    <n v="0"/>
    <n v="0"/>
    <n v="0"/>
    <n v="2.8502999149999999"/>
    <n v="31659.130150000001"/>
    <x v="0"/>
  </r>
  <r>
    <n v="21710.902778"/>
    <n v="25101.395635000001"/>
    <x v="0"/>
    <x v="63"/>
    <x v="1"/>
    <x v="1"/>
    <s v="MD Resident"/>
    <x v="10"/>
    <s v="MD"/>
    <n v="1"/>
    <n v="1.170460965"/>
    <n v="2"/>
    <n v="16919.099999999999"/>
    <n v="6.456738809"/>
    <n v="5"/>
    <n v="245186.79"/>
    <n v="3"/>
    <n v="5.2862778439999998"/>
    <n v="228267.69"/>
    <s v="Bel Air"/>
    <s v="21015,Bel Air"/>
    <x v="0"/>
    <x v="0"/>
    <n v="12.275283636999999"/>
    <n v="0"/>
    <n v="0"/>
    <n v="0"/>
    <n v="0"/>
    <n v="0"/>
    <n v="0"/>
    <n v="0"/>
    <n v="5.2862778439999998"/>
    <n v="58716.262589999998"/>
    <x v="0"/>
  </r>
  <r>
    <n v="21710.902778"/>
    <n v="25101.395635000001"/>
    <x v="0"/>
    <x v="64"/>
    <x v="1"/>
    <x v="1"/>
    <s v="MD Resident"/>
    <x v="8"/>
    <s v="MD"/>
    <n v="2"/>
    <n v="1.509368955"/>
    <n v="1"/>
    <n v="29527.119999999999"/>
    <n v="3.7900208869999998"/>
    <n v="3"/>
    <n v="50699.48"/>
    <n v="2"/>
    <n v="2.280651932"/>
    <n v="21172.36"/>
    <s v="Hampstead"/>
    <s v="21074,Hampstead"/>
    <x v="0"/>
    <x v="0"/>
    <n v="8.6295717419999995"/>
    <n v="0"/>
    <n v="0"/>
    <n v="0"/>
    <n v="0"/>
    <n v="0"/>
    <n v="0"/>
    <n v="0"/>
    <n v="2.280651932"/>
    <n v="25331.880325999999"/>
    <x v="0"/>
  </r>
  <r>
    <n v="21710.902778"/>
    <n v="25101.395635000001"/>
    <x v="0"/>
    <x v="65"/>
    <x v="1"/>
    <x v="1"/>
    <s v="MD Resident"/>
    <x v="1"/>
    <s v="MD"/>
    <n v="2"/>
    <n v="15.253084549"/>
    <n v="14"/>
    <n v="241435.1"/>
    <n v="17.272070488000001"/>
    <n v="13"/>
    <n v="368971.18"/>
    <n v="-1"/>
    <n v="2.0189859389999998"/>
    <n v="127536.08"/>
    <s v="Parkville"/>
    <s v="21234,Parkville"/>
    <x v="0"/>
    <x v="0"/>
    <n v="28.136095163"/>
    <n v="0"/>
    <n v="0"/>
    <n v="0"/>
    <n v="0"/>
    <n v="0"/>
    <n v="0"/>
    <n v="0"/>
    <n v="2.0189859389999998"/>
    <n v="22425.478201999998"/>
    <x v="0"/>
  </r>
  <r>
    <n v="21710.902778"/>
    <n v="25101.395635000001"/>
    <x v="0"/>
    <x v="66"/>
    <x v="1"/>
    <x v="1"/>
    <s v="MD Resident"/>
    <x v="10"/>
    <s v="MD"/>
    <n v="2"/>
    <n v="6.3063858140000004"/>
    <n v="6"/>
    <n v="87046.17"/>
    <n v="6.9812357929999997"/>
    <n v="5"/>
    <n v="263394.65999999997"/>
    <n v="-1"/>
    <n v="0.67484997899999999"/>
    <n v="176348.49"/>
    <s v="Bel Air"/>
    <s v="21014,Bel Air"/>
    <x v="0"/>
    <x v="0"/>
    <n v="26.243838215"/>
    <n v="0"/>
    <n v="0"/>
    <n v="0"/>
    <n v="0"/>
    <n v="0"/>
    <n v="0"/>
    <n v="0"/>
    <n v="0.67484997899999999"/>
    <n v="7495.7597284000003"/>
    <x v="0"/>
  </r>
  <r>
    <n v="21710.902778"/>
    <n v="25101.395635000001"/>
    <x v="0"/>
    <x v="67"/>
    <x v="1"/>
    <x v="1"/>
    <s v="MD Resident"/>
    <x v="6"/>
    <s v="MD"/>
    <n v="2"/>
    <n v="22.537129330999999"/>
    <n v="21"/>
    <n v="642470.43999999994"/>
    <n v="25.363259246999998"/>
    <n v="19"/>
    <n v="576003.37"/>
    <n v="-2"/>
    <n v="2.8261299160000002"/>
    <n v="-66467.070000000007"/>
    <s v="Baltimore"/>
    <s v="21213,Baltimore"/>
    <x v="0"/>
    <x v="0"/>
    <n v="23.208944313"/>
    <n v="0"/>
    <n v="0"/>
    <n v="0"/>
    <n v="0"/>
    <n v="0"/>
    <n v="0"/>
    <n v="0"/>
    <n v="2.8261299160000002"/>
    <n v="31390.666772"/>
    <x v="0"/>
  </r>
  <r>
    <n v="21710.902778"/>
    <n v="25101.395635000001"/>
    <x v="0"/>
    <x v="68"/>
    <x v="1"/>
    <x v="1"/>
    <s v="MD Resident"/>
    <x v="0"/>
    <s v="MD"/>
    <n v="1"/>
    <n v="0"/>
    <n v="0"/>
    <n v="0"/>
    <n v="1.69834295"/>
    <n v="1"/>
    <n v="20351.34"/>
    <n v="1"/>
    <n v="1.69834295"/>
    <n v="20351.34"/>
    <m/>
    <s v="Frederick,"/>
    <x v="0"/>
    <x v="0"/>
    <n v="8.313376753"/>
    <n v="0"/>
    <n v="0"/>
    <n v="0"/>
    <n v="0"/>
    <n v="0"/>
    <n v="0"/>
    <n v="0"/>
    <n v="1.69834295"/>
    <n v="18864.001015999998"/>
    <x v="0"/>
  </r>
  <r>
    <n v="21710.902778"/>
    <n v="25101.395635000001"/>
    <x v="0"/>
    <x v="69"/>
    <x v="1"/>
    <x v="1"/>
    <s v="MD Resident"/>
    <x v="1"/>
    <s v="MD"/>
    <n v="2"/>
    <n v="5.7760288290000004"/>
    <n v="5"/>
    <n v="98428.39"/>
    <n v="8.0587977590000008"/>
    <n v="6"/>
    <n v="169257.77"/>
    <n v="1"/>
    <n v="2.28276893"/>
    <n v="70829.38"/>
    <s v="Rosedale"/>
    <s v="21237,Rosedale"/>
    <x v="0"/>
    <x v="0"/>
    <n v="26.448463212"/>
    <n v="0"/>
    <n v="0"/>
    <n v="0"/>
    <n v="0"/>
    <n v="0"/>
    <n v="0"/>
    <n v="0"/>
    <n v="2.28276893"/>
    <n v="25355.394454000001"/>
    <x v="0"/>
  </r>
  <r>
    <n v="21710.902778"/>
    <n v="25101.395635000001"/>
    <x v="0"/>
    <x v="70"/>
    <x v="1"/>
    <x v="1"/>
    <s v="MD Resident"/>
    <x v="9"/>
    <s v="MD"/>
    <n v="2"/>
    <n v="0.879869974"/>
    <n v="2"/>
    <n v="11326.24"/>
    <n v="3.05190691"/>
    <n v="2"/>
    <n v="59609.83"/>
    <n v="0"/>
    <n v="2.172036936"/>
    <n v="48283.59"/>
    <s v="Ellicott City"/>
    <s v="21042,Ellicott City"/>
    <x v="0"/>
    <x v="0"/>
    <n v="14.275399576"/>
    <n v="0"/>
    <n v="0"/>
    <n v="0"/>
    <n v="0"/>
    <n v="0"/>
    <n v="0"/>
    <n v="0"/>
    <n v="2.172036936"/>
    <n v="24125.461213999999"/>
    <x v="0"/>
  </r>
  <r>
    <n v="21710.902778"/>
    <n v="25101.395635000001"/>
    <x v="0"/>
    <x v="71"/>
    <x v="1"/>
    <x v="1"/>
    <s v="MD Resident"/>
    <x v="0"/>
    <s v="MD"/>
    <n v="1"/>
    <n v="0"/>
    <n v="0"/>
    <n v="0"/>
    <n v="1.1469189660000001"/>
    <n v="1"/>
    <n v="14952.36"/>
    <n v="1"/>
    <n v="1.1469189660000001"/>
    <n v="14952.36"/>
    <s v="Myersville"/>
    <s v="21773,Myersville"/>
    <x v="0"/>
    <x v="0"/>
    <n v="13.423270606000001"/>
    <n v="0"/>
    <n v="0"/>
    <n v="0"/>
    <n v="0"/>
    <n v="0"/>
    <n v="0"/>
    <n v="0"/>
    <n v="1.1469189660000001"/>
    <n v="12739.170577999999"/>
    <x v="0"/>
  </r>
  <r>
    <n v="21710.902778"/>
    <n v="25101.395635000001"/>
    <x v="0"/>
    <x v="72"/>
    <x v="1"/>
    <x v="1"/>
    <s v="MD Resident"/>
    <x v="9"/>
    <s v="MD"/>
    <n v="1"/>
    <n v="1.7833949469999999"/>
    <n v="2"/>
    <n v="95724.52"/>
    <n v="3.6902268899999999"/>
    <n v="3"/>
    <n v="66596.240000000005"/>
    <n v="1"/>
    <n v="1.906831943"/>
    <n v="-29128.28"/>
    <s v="Laurel"/>
    <s v="20723,Laurel"/>
    <x v="0"/>
    <x v="0"/>
    <n v="18.863859441999999"/>
    <n v="-9.179966726"/>
    <n v="9.179966726"/>
    <n v="-9.179966726"/>
    <n v="0.92794657650000001"/>
    <n v="0.92794657650000001"/>
    <n v="0"/>
    <n v="10306.979025000001"/>
    <n v="0.97888536650000002"/>
    <n v="10872.771338"/>
    <x v="0"/>
  </r>
  <r>
    <n v="21710.902778"/>
    <n v="25101.395635000001"/>
    <x v="0"/>
    <x v="73"/>
    <x v="1"/>
    <x v="1"/>
    <s v="MD Resident"/>
    <x v="7"/>
    <s v="MD"/>
    <n v="1"/>
    <n v="1.648229951"/>
    <n v="2"/>
    <n v="34859.730000000003"/>
    <n v="2.0359439400000001"/>
    <n v="1"/>
    <n v="32746.400000000001"/>
    <n v="-1"/>
    <n v="0.38771398899999998"/>
    <n v="-2113.33"/>
    <s v="Silver Spring"/>
    <s v="20904,Silver Spring"/>
    <x v="0"/>
    <x v="0"/>
    <n v="60.418427209999997"/>
    <n v="-8.4225207510000004"/>
    <n v="8.4225207510000004"/>
    <n v="-8.4225207510000004"/>
    <n v="5.4048562100000003E-2"/>
    <n v="5.4048562100000003E-2"/>
    <n v="0"/>
    <n v="600.33347872000002"/>
    <n v="0.33366542690000001"/>
    <n v="3706.1212820999999"/>
    <x v="0"/>
  </r>
  <r>
    <n v="21710.902778"/>
    <n v="25101.395635000001"/>
    <x v="0"/>
    <x v="74"/>
    <x v="1"/>
    <x v="1"/>
    <s v="MD Resident"/>
    <x v="10"/>
    <s v="MD"/>
    <n v="1"/>
    <n v="1.7657959480000001"/>
    <n v="4"/>
    <n v="37794.81"/>
    <n v="15.805282532"/>
    <n v="8"/>
    <n v="341310.76"/>
    <n v="4"/>
    <n v="14.039486584"/>
    <n v="303515.95"/>
    <s v="Abingdon"/>
    <s v="21009,Abingdon"/>
    <x v="0"/>
    <x v="0"/>
    <n v="20.165558401999998"/>
    <n v="0"/>
    <n v="0"/>
    <n v="0"/>
    <n v="0"/>
    <n v="0"/>
    <n v="0"/>
    <n v="0"/>
    <n v="14.039486584"/>
    <n v="155940.75930999999"/>
    <x v="0"/>
  </r>
  <r>
    <n v="21710.902778"/>
    <n v="25101.395635000001"/>
    <x v="0"/>
    <x v="75"/>
    <x v="1"/>
    <x v="1"/>
    <s v="MD Resident"/>
    <x v="3"/>
    <s v="MD"/>
    <n v="1"/>
    <n v="0"/>
    <n v="0"/>
    <n v="0"/>
    <n v="4.4227928690000002"/>
    <n v="2"/>
    <n v="120933.05"/>
    <n v="2"/>
    <n v="4.4227928690000002"/>
    <n v="120933.05"/>
    <s v="Shady Side"/>
    <s v="20764,Shady Side"/>
    <x v="0"/>
    <x v="0"/>
    <n v="8.8179657389999999"/>
    <n v="0"/>
    <n v="0"/>
    <n v="0"/>
    <n v="0"/>
    <n v="0"/>
    <n v="0"/>
    <n v="0"/>
    <n v="4.4227928690000002"/>
    <n v="49125.277774000002"/>
    <x v="0"/>
  </r>
  <r>
    <n v="21710.902778"/>
    <n v="25101.395635000001"/>
    <x v="0"/>
    <x v="76"/>
    <x v="1"/>
    <x v="1"/>
    <s v="MD Resident"/>
    <x v="1"/>
    <s v="MD"/>
    <n v="1"/>
    <n v="0"/>
    <n v="0"/>
    <n v="0"/>
    <n v="0.68228997999999996"/>
    <n v="1"/>
    <n v="17607.189999999999"/>
    <n v="1"/>
    <n v="0.68228997999999996"/>
    <n v="17607.189999999999"/>
    <s v="Upperco"/>
    <s v="21155,Upperco"/>
    <x v="0"/>
    <x v="0"/>
    <n v="2.242934934"/>
    <n v="-0.51374798499999996"/>
    <n v="0.51374798499999996"/>
    <n v="-0.51374798499999996"/>
    <n v="0.1562796571"/>
    <n v="0.1562796571"/>
    <n v="0"/>
    <n v="1735.8447011999999"/>
    <n v="0.52601032290000005"/>
    <n v="5842.5533343999996"/>
    <x v="0"/>
  </r>
  <r>
    <n v="21710.902778"/>
    <n v="25101.395635000001"/>
    <x v="0"/>
    <x v="77"/>
    <x v="1"/>
    <x v="1"/>
    <s v="MD Resident"/>
    <x v="9"/>
    <s v="MD"/>
    <n v="1"/>
    <n v="0"/>
    <n v="0"/>
    <n v="0"/>
    <n v="5.3044888429999997"/>
    <n v="2"/>
    <n v="52695.82"/>
    <n v="2"/>
    <n v="5.3044888429999997"/>
    <n v="52695.82"/>
    <s v="Savage"/>
    <s v="20763,Savage"/>
    <x v="0"/>
    <x v="0"/>
    <n v="13.472217602000001"/>
    <n v="-6.1425768170000001"/>
    <n v="6.1425768170000001"/>
    <n v="-6.1425768170000001"/>
    <n v="2.4185498747"/>
    <n v="2.4185498747"/>
    <n v="0"/>
    <n v="26863.55385"/>
    <n v="2.8859389683000001"/>
    <n v="32054.98373"/>
    <x v="0"/>
  </r>
  <r>
    <n v="21710.902778"/>
    <n v="25101.395635000001"/>
    <x v="0"/>
    <x v="78"/>
    <x v="1"/>
    <x v="1"/>
    <s v="MD Resident"/>
    <x v="3"/>
    <s v="MD"/>
    <n v="2"/>
    <n v="2.1175579369999999"/>
    <n v="2"/>
    <n v="39440.75"/>
    <n v="3.1256569070000002"/>
    <n v="3"/>
    <n v="89918.54"/>
    <n v="1"/>
    <n v="1.00809897"/>
    <n v="50477.79"/>
    <s v="Severna Park"/>
    <s v="21146,Severna Park"/>
    <x v="0"/>
    <x v="0"/>
    <n v="27.545472172"/>
    <n v="0"/>
    <n v="0"/>
    <n v="0"/>
    <n v="0"/>
    <n v="0"/>
    <n v="0"/>
    <n v="0"/>
    <n v="1.00809897"/>
    <n v="11197.255533"/>
    <x v="0"/>
  </r>
  <r>
    <n v="21710.902778"/>
    <n v="25101.395635000001"/>
    <x v="0"/>
    <x v="79"/>
    <x v="1"/>
    <x v="1"/>
    <s v="MD Resident"/>
    <x v="8"/>
    <s v="MD"/>
    <n v="1"/>
    <n v="6.3793548109999998"/>
    <n v="2"/>
    <n v="91801.78"/>
    <n v="6.7648107990000002"/>
    <n v="2"/>
    <n v="138212.82999999999"/>
    <n v="0"/>
    <n v="0.38545598800000003"/>
    <n v="46411.05"/>
    <s v="Sykesville"/>
    <s v="21784,Sykesville"/>
    <x v="0"/>
    <x v="0"/>
    <n v="25.532847236999999"/>
    <n v="0"/>
    <n v="0"/>
    <n v="0"/>
    <n v="0"/>
    <n v="0"/>
    <n v="0"/>
    <n v="0"/>
    <n v="0.38545598800000003"/>
    <n v="4281.3744710999999"/>
    <x v="0"/>
  </r>
  <r>
    <n v="21710.902778"/>
    <n v="25101.395635000001"/>
    <x v="0"/>
    <x v="80"/>
    <x v="1"/>
    <x v="1"/>
    <s v="MD Resident"/>
    <x v="1"/>
    <s v="MD"/>
    <n v="2"/>
    <n v="4.0453388810000002"/>
    <n v="6"/>
    <n v="127047.42"/>
    <n v="7.4247207780000002"/>
    <n v="5"/>
    <n v="135773.23000000001"/>
    <n v="-1"/>
    <n v="3.379381897"/>
    <n v="8725.81"/>
    <s v="Reisterstown"/>
    <s v="21136,Reisterstown"/>
    <x v="0"/>
    <x v="0"/>
    <n v="40.397958799999998"/>
    <n v="0"/>
    <n v="0"/>
    <n v="0"/>
    <n v="0"/>
    <n v="0"/>
    <n v="0"/>
    <n v="0"/>
    <n v="3.379381897"/>
    <n v="37535.801316999998"/>
    <x v="0"/>
  </r>
  <r>
    <n v="21710.902778"/>
    <n v="25101.395635000001"/>
    <x v="0"/>
    <x v="0"/>
    <x v="1"/>
    <x v="1"/>
    <s v="MD Resident"/>
    <x v="0"/>
    <s v="MD"/>
    <n v="1"/>
    <n v="1.5079129550000001"/>
    <n v="1"/>
    <n v="49844.71"/>
    <n v="1.9090659430000001"/>
    <n v="1"/>
    <n v="33213.67"/>
    <n v="0"/>
    <n v="0.40115298799999999"/>
    <n v="-16631.04"/>
    <s v="Frederick"/>
    <s v="21701,Frederick"/>
    <x v="0"/>
    <x v="0"/>
    <n v="22.047877341"/>
    <n v="0"/>
    <n v="0"/>
    <n v="0"/>
    <n v="0"/>
    <n v="0"/>
    <n v="0"/>
    <n v="0"/>
    <n v="0.40115298799999999"/>
    <n v="4455.7257256000003"/>
    <x v="0"/>
  </r>
  <r>
    <n v="21710.902778"/>
    <n v="25101.395635000001"/>
    <x v="0"/>
    <x v="81"/>
    <x v="1"/>
    <x v="1"/>
    <s v="MD Resident"/>
    <x v="7"/>
    <s v="MD"/>
    <n v="1"/>
    <n v="0"/>
    <n v="0"/>
    <n v="0"/>
    <n v="2.9767939129999998"/>
    <n v="4"/>
    <n v="58046.36"/>
    <n v="4"/>
    <n v="2.9767939129999998"/>
    <n v="58046.36"/>
    <s v="Germantown"/>
    <s v="20874,Germantown"/>
    <x v="0"/>
    <x v="0"/>
    <n v="45.174795660999997"/>
    <n v="-2.2124489340000002"/>
    <n v="2.2124489340000002"/>
    <n v="-2.2124489340000002"/>
    <n v="0.14578935940000001"/>
    <n v="0.14578935940000001"/>
    <n v="0"/>
    <n v="1619.3258396000001"/>
    <n v="2.8310045536000001"/>
    <n v="31444.810824"/>
    <x v="0"/>
  </r>
  <r>
    <n v="21710.902778"/>
    <n v="25101.395635000001"/>
    <x v="0"/>
    <x v="82"/>
    <x v="1"/>
    <x v="1"/>
    <s v="MD Resident"/>
    <x v="1"/>
    <s v="MD"/>
    <n v="2"/>
    <n v="7.1680947890000004"/>
    <n v="7"/>
    <n v="119363.34"/>
    <n v="14.574494566"/>
    <n v="11"/>
    <n v="276390.59999999998"/>
    <n v="4"/>
    <n v="7.4063997769999999"/>
    <n v="157027.26"/>
    <s v="Windsor Mill"/>
    <s v="21244,Windsor Mill"/>
    <x v="0"/>
    <x v="0"/>
    <n v="36.897335900999998"/>
    <n v="0"/>
    <n v="0"/>
    <n v="0"/>
    <n v="0"/>
    <n v="0"/>
    <n v="0"/>
    <n v="0"/>
    <n v="7.4063997769999999"/>
    <n v="82265.088401999994"/>
    <x v="0"/>
  </r>
  <r>
    <n v="21710.902778"/>
    <n v="25101.395635000001"/>
    <x v="0"/>
    <x v="83"/>
    <x v="1"/>
    <x v="1"/>
    <s v="MD Resident"/>
    <x v="2"/>
    <s v="MD"/>
    <n v="1"/>
    <n v="0"/>
    <n v="0"/>
    <n v="0"/>
    <n v="1.388931959"/>
    <n v="2"/>
    <n v="12977.43"/>
    <n v="2"/>
    <n v="1.388931959"/>
    <n v="12977.43"/>
    <s v="Hyattsville"/>
    <s v="20782,Hyattsville"/>
    <x v="0"/>
    <x v="0"/>
    <n v="29.171647134000001"/>
    <n v="-0.53075898399999999"/>
    <n v="0.53075898399999999"/>
    <n v="-0.53075898399999999"/>
    <n v="2.5270705899999999E-2"/>
    <n v="2.5270705899999999E-2"/>
    <n v="0"/>
    <n v="280.68925761999998"/>
    <n v="1.3636612531000001"/>
    <n v="15146.59172"/>
    <x v="0"/>
  </r>
  <r>
    <n v="21710.902778"/>
    <n v="25101.395635000001"/>
    <x v="0"/>
    <x v="84"/>
    <x v="1"/>
    <x v="1"/>
    <s v="MD Resident"/>
    <x v="15"/>
    <s v="MD"/>
    <n v="2"/>
    <n v="0"/>
    <n v="0"/>
    <n v="0"/>
    <n v="1.8339319460000001"/>
    <n v="2"/>
    <n v="39756.050000000003"/>
    <n v="2"/>
    <n v="1.8339319460000001"/>
    <n v="39756.050000000003"/>
    <m/>
    <s v="Allegany,"/>
    <x v="0"/>
    <x v="0"/>
    <n v="20.841207401999998"/>
    <n v="0"/>
    <n v="0"/>
    <n v="0"/>
    <n v="0"/>
    <n v="0"/>
    <n v="0"/>
    <n v="0"/>
    <n v="1.8339319460000001"/>
    <n v="20370.028381"/>
    <x v="0"/>
  </r>
  <r>
    <n v="21710.902778"/>
    <n v="25101.395635000001"/>
    <x v="0"/>
    <x v="85"/>
    <x v="1"/>
    <x v="1"/>
    <s v="MD Resident"/>
    <x v="6"/>
    <s v="MD"/>
    <n v="1"/>
    <n v="0"/>
    <n v="0"/>
    <n v="0"/>
    <n v="0.54314298400000005"/>
    <n v="1"/>
    <n v="8532.32"/>
    <n v="1"/>
    <n v="0.54314298400000005"/>
    <n v="8532.32"/>
    <m/>
    <s v="Baltimore City,"/>
    <x v="0"/>
    <x v="0"/>
    <n v="4.4164068670000001"/>
    <n v="0"/>
    <n v="0"/>
    <n v="0"/>
    <n v="0"/>
    <n v="0"/>
    <n v="0"/>
    <n v="0"/>
    <n v="0.54314298400000005"/>
    <n v="6032.8509045000001"/>
    <x v="0"/>
  </r>
  <r>
    <n v="21710.902778"/>
    <n v="25101.395635000001"/>
    <x v="0"/>
    <x v="86"/>
    <x v="1"/>
    <x v="1"/>
    <s v="MD Resident"/>
    <x v="16"/>
    <s v="MD"/>
    <n v="4"/>
    <n v="2.401408929"/>
    <n v="2"/>
    <n v="17310.310000000001"/>
    <n v="5.7694918279999996"/>
    <n v="5"/>
    <n v="157821.94"/>
    <n v="3"/>
    <n v="3.368082899"/>
    <n v="140511.63"/>
    <m/>
    <s v="Kent,"/>
    <x v="0"/>
    <x v="0"/>
    <n v="23.4652973"/>
    <n v="0"/>
    <n v="0"/>
    <n v="0"/>
    <n v="0"/>
    <n v="0"/>
    <n v="0"/>
    <n v="0"/>
    <n v="3.368082899"/>
    <n v="37410.299980000003"/>
    <x v="0"/>
  </r>
  <r>
    <n v="21710.902778"/>
    <n v="25101.395635000001"/>
    <x v="0"/>
    <x v="87"/>
    <x v="1"/>
    <x v="1"/>
    <s v="MD Resident"/>
    <x v="2"/>
    <s v="MD"/>
    <n v="1"/>
    <n v="1.8511379450000001"/>
    <n v="1"/>
    <n v="76884.09"/>
    <n v="5.3118238419999999"/>
    <n v="3"/>
    <n v="117367.62"/>
    <n v="2"/>
    <n v="3.4606858969999998"/>
    <n v="40483.53"/>
    <s v="Bowie"/>
    <s v="20720,Bowie"/>
    <x v="0"/>
    <x v="0"/>
    <n v="12.732666623"/>
    <n v="-6.9297998E-2"/>
    <n v="6.9297998E-2"/>
    <n v="-6.9297998E-2"/>
    <n v="1.8834908000000001E-2"/>
    <n v="1.8834908000000001E-2"/>
    <n v="0"/>
    <n v="209.20493328000001"/>
    <n v="3.4418509890000002"/>
    <n v="38229.664128999997"/>
    <x v="0"/>
  </r>
  <r>
    <n v="21710.902778"/>
    <n v="25101.395635000001"/>
    <x v="0"/>
    <x v="88"/>
    <x v="1"/>
    <x v="1"/>
    <s v="MD Resident"/>
    <x v="9"/>
    <s v="MD"/>
    <n v="1"/>
    <n v="0"/>
    <n v="0"/>
    <n v="0"/>
    <n v="0.42899998700000003"/>
    <n v="1"/>
    <n v="4993.2299999999996"/>
    <n v="1"/>
    <n v="0.42899998700000003"/>
    <n v="4993.2299999999996"/>
    <s v="Woodbine"/>
    <s v="21797,Woodbine"/>
    <x v="0"/>
    <x v="0"/>
    <n v="5.8912848259999997"/>
    <n v="0"/>
    <n v="0"/>
    <n v="0"/>
    <n v="0"/>
    <n v="0"/>
    <n v="0"/>
    <n v="0"/>
    <n v="0.42899998700000003"/>
    <n v="4765.0306381"/>
    <x v="0"/>
  </r>
  <r>
    <n v="21710.902778"/>
    <n v="25101.395635000001"/>
    <x v="0"/>
    <x v="89"/>
    <x v="1"/>
    <x v="1"/>
    <s v="MD Resident"/>
    <x v="7"/>
    <s v="MD"/>
    <n v="1"/>
    <n v="0.42078298800000002"/>
    <n v="1"/>
    <n v="5141.7700000000004"/>
    <n v="1.8610299450000001"/>
    <n v="1"/>
    <n v="246577.75"/>
    <n v="0"/>
    <n v="1.440246957"/>
    <n v="241435.98"/>
    <s v="Silver Spring"/>
    <s v="20910,Silver Spring"/>
    <x v="0"/>
    <x v="0"/>
    <n v="60.467595203999998"/>
    <n v="0"/>
    <n v="0"/>
    <n v="0"/>
    <n v="0"/>
    <n v="0"/>
    <n v="0"/>
    <n v="0"/>
    <n v="1.440246957"/>
    <n v="15997.251945"/>
    <x v="0"/>
  </r>
  <r>
    <n v="21710.902778"/>
    <n v="25101.395635000001"/>
    <x v="0"/>
    <x v="90"/>
    <x v="1"/>
    <x v="1"/>
    <s v="MD Resident"/>
    <x v="3"/>
    <s v="MD"/>
    <n v="2"/>
    <n v="13.721086593000001"/>
    <n v="7"/>
    <n v="323296.03000000003"/>
    <n v="15.439481541999999"/>
    <n v="10"/>
    <n v="402761.1"/>
    <n v="3"/>
    <n v="1.7183949489999999"/>
    <n v="79465.070000000007"/>
    <s v="Glen Burnie"/>
    <s v="21060,Glen Burnie"/>
    <x v="0"/>
    <x v="0"/>
    <n v="48.701901556000003"/>
    <n v="-0.45127198699999999"/>
    <n v="0.45127198699999999"/>
    <n v="-0.45127198699999999"/>
    <n v="1.5922653500000002E-2"/>
    <n v="1.5922653500000002E-2"/>
    <n v="0"/>
    <n v="176.85765512"/>
    <n v="1.7024722955"/>
    <n v="18909.866887"/>
    <x v="0"/>
  </r>
  <r>
    <n v="21710.902778"/>
    <n v="25101.395635000001"/>
    <x v="0"/>
    <x v="1"/>
    <x v="1"/>
    <x v="1"/>
    <s v="MD Resident"/>
    <x v="1"/>
    <s v="MD"/>
    <n v="1"/>
    <n v="4.2652588729999996"/>
    <n v="4"/>
    <n v="61428.83"/>
    <n v="7.1147497880000001"/>
    <n v="4"/>
    <n v="120224.8"/>
    <n v="0"/>
    <n v="2.8494909150000001"/>
    <n v="58795.97"/>
    <s v="Cockeysville"/>
    <s v="21030,Cockeysville"/>
    <x v="0"/>
    <x v="0"/>
    <n v="18.677909447000001"/>
    <n v="-0.92701997199999997"/>
    <n v="0.92701997199999997"/>
    <n v="-0.92701997199999997"/>
    <n v="0.14142562340000001"/>
    <n v="0.14142562340000001"/>
    <n v="0"/>
    <n v="1570.8565248"/>
    <n v="2.7080652916000001"/>
    <n v="30079.287821000002"/>
    <x v="0"/>
  </r>
  <r>
    <n v="21710.902778"/>
    <n v="25101.395635000001"/>
    <x v="0"/>
    <x v="91"/>
    <x v="1"/>
    <x v="1"/>
    <s v="MD Resident"/>
    <x v="2"/>
    <s v="MD"/>
    <n v="1"/>
    <n v="0"/>
    <n v="0"/>
    <n v="0"/>
    <n v="1.33318896"/>
    <n v="1"/>
    <n v="12710.58"/>
    <n v="1"/>
    <n v="1.33318896"/>
    <n v="12710.58"/>
    <s v="Brandywine"/>
    <s v="20613,Brandywine"/>
    <x v="0"/>
    <x v="0"/>
    <n v="20.767023382000001"/>
    <n v="0"/>
    <n v="0"/>
    <n v="0"/>
    <n v="0"/>
    <n v="0"/>
    <n v="0"/>
    <n v="0"/>
    <n v="1.33318896"/>
    <n v="14808.126883999999"/>
    <x v="0"/>
  </r>
  <r>
    <n v="21710.902778"/>
    <n v="25101.395635000001"/>
    <x v="0"/>
    <x v="92"/>
    <x v="1"/>
    <x v="1"/>
    <s v="MD Resident"/>
    <x v="2"/>
    <s v="MD"/>
    <n v="1"/>
    <n v="0"/>
    <n v="0"/>
    <n v="0"/>
    <n v="0.79401597599999996"/>
    <n v="1"/>
    <n v="52291.09"/>
    <n v="1"/>
    <n v="0.79401597599999996"/>
    <n v="52291.09"/>
    <s v="Brentwood"/>
    <s v="20722,Brentwood"/>
    <x v="0"/>
    <x v="0"/>
    <n v="6.0222268210000003"/>
    <n v="0"/>
    <n v="0"/>
    <n v="0"/>
    <n v="0"/>
    <n v="0"/>
    <n v="0"/>
    <n v="0"/>
    <n v="0.79401597599999996"/>
    <n v="8819.3719519999995"/>
    <x v="0"/>
  </r>
  <r>
    <n v="17261.099738000001"/>
    <n v="20324.175692000001"/>
    <x v="0"/>
    <x v="93"/>
    <x v="2"/>
    <x v="2"/>
    <s v="MD Resident"/>
    <x v="2"/>
    <s v="MD"/>
    <n v="2"/>
    <n v="5.5709878340000003"/>
    <n v="8"/>
    <n v="61135.38"/>
    <n v="10.243481695"/>
    <n v="7"/>
    <n v="303696.96000000002"/>
    <n v="-1"/>
    <n v="4.6724938610000004"/>
    <n v="242561.58"/>
    <s v="Bowie"/>
    <s v="20716,Bowie"/>
    <x v="0"/>
    <x v="0"/>
    <n v="23.936624289000001"/>
    <n v="-0.35034799"/>
    <n v="0.35034799"/>
    <n v="-0.35034799"/>
    <n v="6.8388876099999996E-2"/>
    <n v="6.8388876099999996E-2"/>
    <n v="0"/>
    <n v="603.92702522000002"/>
    <n v="4.6041049849000002"/>
    <n v="40657.831892000002"/>
    <x v="0"/>
  </r>
  <r>
    <n v="17261.099738000001"/>
    <n v="20324.175692000001"/>
    <x v="0"/>
    <x v="87"/>
    <x v="2"/>
    <x v="2"/>
    <s v="MD Resident"/>
    <x v="2"/>
    <s v="MD"/>
    <n v="2"/>
    <n v="3.7712598879999999"/>
    <n v="5"/>
    <n v="86515"/>
    <n v="4.0444908789999996"/>
    <n v="6"/>
    <n v="71275.23"/>
    <n v="1"/>
    <n v="0.27323099099999998"/>
    <n v="-15239.77"/>
    <s v="Bowie"/>
    <s v="20720,Bowie"/>
    <x v="0"/>
    <x v="0"/>
    <n v="12.732666623"/>
    <n v="-6.9297998E-2"/>
    <n v="6.9297998E-2"/>
    <n v="-6.9297998E-2"/>
    <n v="1.4870695000000001E-3"/>
    <n v="1.4870695000000001E-3"/>
    <n v="0"/>
    <n v="13.131981888"/>
    <n v="0.27174392149999999"/>
    <n v="2399.7104134000001"/>
    <x v="0"/>
  </r>
  <r>
    <n v="17261.099738000001"/>
    <n v="20324.175692000001"/>
    <x v="0"/>
    <x v="34"/>
    <x v="2"/>
    <x v="2"/>
    <s v="MD Resident"/>
    <x v="1"/>
    <s v="MD"/>
    <n v="1"/>
    <n v="0"/>
    <n v="0"/>
    <n v="0"/>
    <n v="0.75430897799999996"/>
    <n v="1"/>
    <n v="11470.37"/>
    <n v="1"/>
    <n v="0.75430897799999996"/>
    <n v="11470.37"/>
    <s v="Gwynn Oak"/>
    <s v="21207,Gwynn Oak"/>
    <x v="0"/>
    <x v="0"/>
    <n v="21.251114361999999"/>
    <n v="0"/>
    <n v="0"/>
    <n v="0"/>
    <n v="0"/>
    <n v="0"/>
    <n v="0"/>
    <n v="0"/>
    <n v="0.75430897799999996"/>
    <n v="6661.1356003000001"/>
    <x v="0"/>
  </r>
  <r>
    <n v="17261.099738000001"/>
    <n v="20324.175692000001"/>
    <x v="0"/>
    <x v="73"/>
    <x v="2"/>
    <x v="2"/>
    <s v="MD Resident"/>
    <x v="7"/>
    <s v="MD"/>
    <n v="2"/>
    <n v="2.9629639120000002"/>
    <n v="2"/>
    <n v="30445.17"/>
    <n v="3.0209029100000002"/>
    <n v="4"/>
    <n v="67696.87"/>
    <n v="2"/>
    <n v="5.7938997999999999E-2"/>
    <n v="37251.699999999997"/>
    <s v="Silver Spring"/>
    <s v="20904,Silver Spring"/>
    <x v="0"/>
    <x v="0"/>
    <n v="60.418427209999997"/>
    <n v="-8.4225207510000004"/>
    <n v="8.4225207510000004"/>
    <n v="-8.4225207510000004"/>
    <n v="8.0768804E-3"/>
    <n v="8.0768804E-3"/>
    <n v="0"/>
    <n v="71.325143154000003"/>
    <n v="4.9862117599999999E-2"/>
    <n v="440.32132199"/>
    <x v="0"/>
  </r>
  <r>
    <n v="17261.099738000001"/>
    <n v="20324.175692000001"/>
    <x v="0"/>
    <x v="94"/>
    <x v="2"/>
    <x v="2"/>
    <s v="MD Resident"/>
    <x v="7"/>
    <s v="MD"/>
    <n v="1"/>
    <n v="0"/>
    <n v="0"/>
    <n v="0"/>
    <n v="0.485613986"/>
    <n v="1"/>
    <n v="4451.8900000000003"/>
    <n v="1"/>
    <n v="0.485613986"/>
    <n v="4451.8900000000003"/>
    <m/>
    <s v="Montgomery,"/>
    <x v="0"/>
    <x v="0"/>
    <n v="10.017883703000001"/>
    <n v="0"/>
    <n v="0"/>
    <n v="0"/>
    <n v="0"/>
    <n v="0"/>
    <n v="0"/>
    <n v="0"/>
    <n v="0.485613986"/>
    <n v="4288.3496080000004"/>
    <x v="0"/>
  </r>
  <r>
    <n v="17261.099738000001"/>
    <n v="20324.175692000001"/>
    <x v="0"/>
    <x v="95"/>
    <x v="2"/>
    <x v="2"/>
    <s v="MD Resident"/>
    <x v="2"/>
    <s v="MD"/>
    <n v="2"/>
    <n v="8.865184738"/>
    <n v="8"/>
    <n v="185066.68"/>
    <n v="18.353830456000001"/>
    <n v="12"/>
    <n v="413353.31"/>
    <n v="4"/>
    <n v="9.4886457180000008"/>
    <n v="228286.63"/>
    <s v="Suitland"/>
    <s v="20746,Suitland"/>
    <x v="0"/>
    <x v="0"/>
    <n v="17.886404471999999"/>
    <n v="-0.598206982"/>
    <n v="0.598206982"/>
    <n v="-0.598206982"/>
    <n v="0.31734573189999998"/>
    <n v="0.31734573189999998"/>
    <n v="0"/>
    <n v="2802.4099062999999"/>
    <n v="9.1712999860999993"/>
    <n v="80989.719889"/>
    <x v="0"/>
  </r>
  <r>
    <n v="17261.099738000001"/>
    <n v="20324.175692000001"/>
    <x v="0"/>
    <x v="96"/>
    <x v="2"/>
    <x v="2"/>
    <s v="MD Resident"/>
    <x v="7"/>
    <s v="MD"/>
    <n v="1"/>
    <n v="0"/>
    <n v="0"/>
    <n v="0"/>
    <n v="0.75515097799999997"/>
    <n v="1"/>
    <n v="5263.98"/>
    <n v="1"/>
    <n v="0.75515097799999997"/>
    <n v="5263.98"/>
    <s v="Silver Spring"/>
    <s v="20903,Silver Spring"/>
    <x v="0"/>
    <x v="0"/>
    <n v="9.6727477099999994"/>
    <n v="0"/>
    <n v="0"/>
    <n v="0"/>
    <n v="0"/>
    <n v="0"/>
    <n v="0"/>
    <n v="0"/>
    <n v="0.75515097799999997"/>
    <n v="6668.5711159000002"/>
    <x v="0"/>
  </r>
  <r>
    <n v="17261.099738000001"/>
    <n v="20324.175692000001"/>
    <x v="0"/>
    <x v="97"/>
    <x v="2"/>
    <x v="2"/>
    <s v="MD Resident"/>
    <x v="2"/>
    <s v="MD"/>
    <n v="2"/>
    <n v="57.473889296000003"/>
    <n v="75"/>
    <n v="1075488.3500000001"/>
    <n v="103.71702593000001"/>
    <n v="93"/>
    <n v="2163280.62"/>
    <n v="18"/>
    <n v="46.243136628999999"/>
    <n v="1087792.27"/>
    <s v="Hyattsville"/>
    <s v="20785,Hyattsville"/>
    <x v="0"/>
    <x v="0"/>
    <n v="74.674001778999994"/>
    <n v="-1.4783719559999999"/>
    <n v="1.4783719559999999"/>
    <n v="-1.4783719559999999"/>
    <n v="0.9155067992"/>
    <n v="0.9155067992"/>
    <n v="0"/>
    <n v="8084.637874"/>
    <n v="45.327629829999999"/>
    <n v="400278.26467"/>
    <x v="0"/>
  </r>
  <r>
    <n v="17261.099738000001"/>
    <n v="20324.175692000001"/>
    <x v="0"/>
    <x v="38"/>
    <x v="2"/>
    <x v="2"/>
    <s v="MD Resident"/>
    <x v="3"/>
    <s v="MD"/>
    <n v="1"/>
    <n v="0"/>
    <n v="0"/>
    <n v="0"/>
    <n v="2.0395639390000002"/>
    <n v="1"/>
    <n v="60398.48"/>
    <n v="1"/>
    <n v="2.0395639390000002"/>
    <n v="60398.48"/>
    <s v="Lothian"/>
    <s v="20711,Lothian"/>
    <x v="0"/>
    <x v="0"/>
    <n v="16.958676498999999"/>
    <n v="0"/>
    <n v="0"/>
    <n v="0"/>
    <n v="0"/>
    <n v="0"/>
    <n v="0"/>
    <n v="0"/>
    <n v="2.0395639390000002"/>
    <n v="18010.937639"/>
    <x v="0"/>
  </r>
  <r>
    <n v="17261.099738000001"/>
    <n v="20324.175692000001"/>
    <x v="0"/>
    <x v="57"/>
    <x v="2"/>
    <x v="2"/>
    <s v="MD Resident"/>
    <x v="2"/>
    <s v="MD"/>
    <n v="2"/>
    <n v="3.640281893"/>
    <n v="5"/>
    <n v="70629.36"/>
    <n v="18.719100444999999"/>
    <n v="17"/>
    <n v="326041.89"/>
    <n v="12"/>
    <n v="15.078818552"/>
    <n v="255412.53"/>
    <s v="Laurel"/>
    <s v="20707,Laurel"/>
    <x v="0"/>
    <x v="0"/>
    <n v="66.165554032000003"/>
    <n v="-28.04331217"/>
    <n v="28.043312172"/>
    <n v="-28.04331217"/>
    <n v="6.3909389413"/>
    <n v="6.3909389413"/>
    <n v="0"/>
    <n v="56436.967002999998"/>
    <n v="8.6878796106999996"/>
    <n v="76720.741569999998"/>
    <x v="0"/>
  </r>
  <r>
    <n v="17261.099738000001"/>
    <n v="20324.175692000001"/>
    <x v="0"/>
    <x v="98"/>
    <x v="2"/>
    <x v="2"/>
    <s v="MD Resident"/>
    <x v="2"/>
    <s v="MD"/>
    <n v="2"/>
    <n v="1.959720941"/>
    <n v="3"/>
    <n v="68412.59"/>
    <n v="2.495560926"/>
    <n v="5"/>
    <n v="78224.710000000006"/>
    <n v="2"/>
    <n v="0.53583998499999996"/>
    <n v="9812.1200000000008"/>
    <s v="Hyattsville"/>
    <s v="20783,Hyattsville"/>
    <x v="0"/>
    <x v="0"/>
    <n v="24.272404283"/>
    <n v="0"/>
    <n v="0"/>
    <n v="0"/>
    <n v="0"/>
    <n v="0"/>
    <n v="0"/>
    <n v="0"/>
    <n v="0.53583998499999996"/>
    <n v="4731.8842864999997"/>
    <x v="0"/>
  </r>
  <r>
    <n v="17261.099738000001"/>
    <n v="20324.175692000001"/>
    <x v="0"/>
    <x v="29"/>
    <x v="2"/>
    <x v="2"/>
    <s v="MD Resident"/>
    <x v="9"/>
    <s v="MD"/>
    <n v="1"/>
    <n v="0"/>
    <n v="0"/>
    <n v="0"/>
    <n v="1.0422079689999999"/>
    <n v="1"/>
    <n v="18515.38"/>
    <n v="1"/>
    <n v="1.0422079689999999"/>
    <n v="18515.38"/>
    <s v="Jessup"/>
    <s v="20794,Jessup"/>
    <x v="0"/>
    <x v="0"/>
    <n v="18.435196456"/>
    <n v="0"/>
    <n v="0"/>
    <n v="0"/>
    <n v="0"/>
    <n v="0"/>
    <n v="0"/>
    <n v="0"/>
    <n v="1.0422079689999999"/>
    <n v="9203.5078563999996"/>
    <x v="0"/>
  </r>
  <r>
    <n v="17261.099738000001"/>
    <n v="20324.175692000001"/>
    <x v="0"/>
    <x v="99"/>
    <x v="2"/>
    <x v="2"/>
    <s v="MD Resident"/>
    <x v="17"/>
    <s v="MD"/>
    <n v="5"/>
    <n v="5.5682878349999996"/>
    <n v="4"/>
    <n v="62491.89"/>
    <n v="11.821952648"/>
    <n v="9"/>
    <n v="183479.58"/>
    <n v="5"/>
    <n v="6.2536648130000003"/>
    <n v="120987.69"/>
    <m/>
    <s v="Charles,"/>
    <x v="0"/>
    <x v="0"/>
    <n v="39.011670836999997"/>
    <n v="-2.688213921"/>
    <n v="2.688213921"/>
    <n v="-2.688213921"/>
    <n v="0.43092716739999998"/>
    <n v="0.43092716739999998"/>
    <n v="0"/>
    <n v="3805.4224187999998"/>
    <n v="5.8227376456000002"/>
    <n v="51419.307145999999"/>
    <x v="0"/>
  </r>
  <r>
    <n v="17261.099738000001"/>
    <n v="20324.175692000001"/>
    <x v="0"/>
    <x v="100"/>
    <x v="2"/>
    <x v="2"/>
    <s v="MD Resident"/>
    <x v="6"/>
    <s v="MD"/>
    <n v="1"/>
    <n v="0.79348897600000001"/>
    <n v="1"/>
    <n v="13060.28"/>
    <n v="4.7175838600000004"/>
    <n v="1"/>
    <n v="48883.61"/>
    <n v="0"/>
    <n v="3.9240948840000001"/>
    <n v="35823.33"/>
    <s v="Baltimore"/>
    <s v="21223,Baltimore"/>
    <x v="0"/>
    <x v="0"/>
    <n v="10.45718269"/>
    <n v="0"/>
    <n v="0"/>
    <n v="0"/>
    <n v="0"/>
    <n v="0"/>
    <n v="0"/>
    <n v="0"/>
    <n v="3.9240948840000001"/>
    <n v="34652.813227999999"/>
    <x v="0"/>
  </r>
  <r>
    <n v="17261.099738000001"/>
    <n v="20324.175692000001"/>
    <x v="0"/>
    <x v="27"/>
    <x v="2"/>
    <x v="2"/>
    <s v="MD Resident"/>
    <x v="3"/>
    <s v="MD"/>
    <n v="2"/>
    <n v="0"/>
    <n v="0"/>
    <n v="0"/>
    <n v="5.2788288420000002"/>
    <n v="5"/>
    <n v="90997.62"/>
    <n v="5"/>
    <n v="5.2788288420000002"/>
    <n v="90997.62"/>
    <s v="Laurel"/>
    <s v="20724,Laurel"/>
    <x v="0"/>
    <x v="0"/>
    <n v="26.043432222"/>
    <n v="-4.9557798540000002"/>
    <n v="4.9557798540000002"/>
    <n v="-4.9557798540000002"/>
    <n v="1.0045033006999999"/>
    <n v="1.0045033006999999"/>
    <n v="0"/>
    <n v="8870.5462772999999"/>
    <n v="4.2743255412999996"/>
    <n v="37745.622630999998"/>
    <x v="0"/>
  </r>
  <r>
    <n v="17261.099738000001"/>
    <n v="20324.175692000001"/>
    <x v="0"/>
    <x v="36"/>
    <x v="2"/>
    <x v="2"/>
    <s v="MD Resident"/>
    <x v="3"/>
    <s v="MD"/>
    <n v="1"/>
    <n v="0"/>
    <n v="0"/>
    <n v="0"/>
    <n v="1.327097961"/>
    <n v="1"/>
    <n v="43058.23"/>
    <n v="1"/>
    <n v="1.327097961"/>
    <n v="43058.23"/>
    <s v="Severn"/>
    <s v="21144,Severn"/>
    <x v="0"/>
    <x v="0"/>
    <n v="25.177048250999999"/>
    <n v="0"/>
    <n v="0"/>
    <n v="0"/>
    <n v="0"/>
    <n v="0"/>
    <n v="0"/>
    <n v="0"/>
    <n v="1.327097961"/>
    <n v="11719.308309"/>
    <x v="0"/>
  </r>
  <r>
    <n v="17261.099738000001"/>
    <n v="20324.175692000001"/>
    <x v="0"/>
    <x v="101"/>
    <x v="2"/>
    <x v="2"/>
    <s v="MD Resident"/>
    <x v="7"/>
    <s v="MD"/>
    <n v="1"/>
    <n v="0.94474897199999996"/>
    <n v="1"/>
    <n v="13006.34"/>
    <n v="1.463129957"/>
    <n v="1"/>
    <n v="25248.6"/>
    <n v="0"/>
    <n v="0.51838098499999996"/>
    <n v="12242.26"/>
    <s v="Silver Spring"/>
    <s v="20905,Silver Spring"/>
    <x v="0"/>
    <x v="0"/>
    <n v="8.8192507370000008"/>
    <n v="-0.98594697099999995"/>
    <n v="0.98594697099999995"/>
    <n v="-0.98594697099999995"/>
    <n v="5.7952333699999997E-2"/>
    <n v="5.7952333699999997E-2"/>
    <n v="0"/>
    <n v="511.76423004999998"/>
    <n v="0.46042865129999999"/>
    <n v="4065.9434924000002"/>
    <x v="0"/>
  </r>
  <r>
    <n v="17261.099738000001"/>
    <n v="20324.175692000001"/>
    <x v="0"/>
    <x v="50"/>
    <x v="2"/>
    <x v="2"/>
    <s v="MD Resident"/>
    <x v="2"/>
    <s v="MD"/>
    <n v="2"/>
    <n v="5.7594388299999997"/>
    <n v="5"/>
    <n v="158364.91"/>
    <n v="6.1422268190000002"/>
    <n v="6"/>
    <n v="173977.06"/>
    <n v="1"/>
    <n v="0.382787989"/>
    <n v="15612.15"/>
    <s v="Clinton"/>
    <s v="20735,Clinton"/>
    <x v="0"/>
    <x v="0"/>
    <n v="22.86721532"/>
    <n v="-0.52952198399999995"/>
    <n v="0.52952198399999995"/>
    <n v="-0.52952198399999995"/>
    <n v="8.8639850999999992E-3"/>
    <n v="8.8639850999999992E-3"/>
    <n v="0"/>
    <n v="78.275889973000005"/>
    <n v="0.37392400390000002"/>
    <n v="3302.0401015000002"/>
    <x v="0"/>
  </r>
  <r>
    <n v="17261.099738000001"/>
    <n v="20324.175692000001"/>
    <x v="0"/>
    <x v="102"/>
    <x v="2"/>
    <x v="2"/>
    <s v="MD Resident"/>
    <x v="3"/>
    <s v="MD"/>
    <n v="1"/>
    <n v="0"/>
    <n v="0"/>
    <n v="0"/>
    <n v="0.68228997999999996"/>
    <n v="1"/>
    <n v="11140.44"/>
    <n v="1"/>
    <n v="0.68228997999999996"/>
    <n v="11140.44"/>
    <s v="Odenton"/>
    <s v="21113,Odenton"/>
    <x v="0"/>
    <x v="0"/>
    <n v="17.257221486999999"/>
    <n v="-0.77333497699999998"/>
    <n v="0.77333497699999998"/>
    <n v="-0.77333497699999998"/>
    <n v="3.05749513E-2"/>
    <n v="3.05749513E-2"/>
    <n v="0"/>
    <n v="270.00062615000002"/>
    <n v="0.65171502869999998"/>
    <n v="5755.1511459000003"/>
    <x v="0"/>
  </r>
  <r>
    <n v="17261.099738000001"/>
    <n v="20324.175692000001"/>
    <x v="0"/>
    <x v="103"/>
    <x v="2"/>
    <x v="2"/>
    <s v="MD Resident"/>
    <x v="2"/>
    <s v="MD"/>
    <n v="2"/>
    <n v="3.2395799040000002"/>
    <n v="4"/>
    <n v="41521.53"/>
    <n v="4.0824198799999998"/>
    <n v="3"/>
    <n v="61562.87"/>
    <n v="-1"/>
    <n v="0.84283997600000005"/>
    <n v="20041.34"/>
    <s v="Beltsville"/>
    <s v="20705,Beltsville"/>
    <x v="0"/>
    <x v="0"/>
    <n v="23.870574292000001"/>
    <n v="-12.648667619999999"/>
    <n v="12.648667623"/>
    <n v="-12.648667619999999"/>
    <n v="0.44660855599999999"/>
    <n v="0.44660855599999999"/>
    <n v="0"/>
    <n v="3943.9012905999998"/>
    <n v="0.39623142"/>
    <n v="3499.0319545000002"/>
    <x v="0"/>
  </r>
  <r>
    <n v="17261.099738000001"/>
    <n v="20324.175692000001"/>
    <x v="0"/>
    <x v="83"/>
    <x v="2"/>
    <x v="2"/>
    <s v="MD Resident"/>
    <x v="2"/>
    <s v="MD"/>
    <n v="2"/>
    <n v="0.75234297800000005"/>
    <n v="1"/>
    <n v="9053.09"/>
    <n v="12.706435622000001"/>
    <n v="9"/>
    <n v="252362.15"/>
    <n v="8"/>
    <n v="11.954092643999999"/>
    <n v="243309.06"/>
    <s v="Hyattsville"/>
    <s v="20782,Hyattsville"/>
    <x v="0"/>
    <x v="0"/>
    <n v="29.171647134000001"/>
    <n v="-0.53075898399999999"/>
    <n v="0.53075898399999999"/>
    <n v="-0.53075898399999999"/>
    <n v="0.2174968742"/>
    <n v="0.2174968742"/>
    <n v="0"/>
    <n v="1920.6667477000001"/>
    <n v="11.736595769999999"/>
    <n v="103643.27907"/>
    <x v="0"/>
  </r>
  <r>
    <n v="17261.099738000001"/>
    <n v="20324.175692000001"/>
    <x v="0"/>
    <x v="104"/>
    <x v="2"/>
    <x v="2"/>
    <s v="MD Resident"/>
    <x v="18"/>
    <s v="MD"/>
    <n v="1"/>
    <n v="0"/>
    <n v="0"/>
    <n v="0"/>
    <n v="0.56630598300000001"/>
    <n v="1"/>
    <n v="12476.84"/>
    <n v="1"/>
    <n v="0.56630598300000001"/>
    <n v="12476.84"/>
    <m/>
    <s v="Queen Annes,"/>
    <x v="0"/>
    <x v="0"/>
    <n v="10.748360680999999"/>
    <n v="0"/>
    <n v="0"/>
    <n v="0"/>
    <n v="0"/>
    <n v="0"/>
    <n v="0"/>
    <n v="0"/>
    <n v="0.56630598300000001"/>
    <n v="5000.9227704000004"/>
    <x v="0"/>
  </r>
  <r>
    <n v="17261.099738000001"/>
    <n v="20324.175692000001"/>
    <x v="0"/>
    <x v="105"/>
    <x v="2"/>
    <x v="2"/>
    <s v="MD Resident"/>
    <x v="2"/>
    <s v="MD"/>
    <n v="2"/>
    <n v="2.8829599140000002"/>
    <n v="3"/>
    <n v="33509.99"/>
    <n v="6.9867697929999997"/>
    <n v="8"/>
    <n v="117383.46"/>
    <n v="5"/>
    <n v="4.1038098789999999"/>
    <n v="83873.47"/>
    <s v="Hyattsville"/>
    <s v="20781,Hyattsville"/>
    <x v="0"/>
    <x v="0"/>
    <n v="11.918254646999999"/>
    <n v="0"/>
    <n v="0"/>
    <n v="0"/>
    <n v="0"/>
    <n v="0"/>
    <n v="0"/>
    <n v="0"/>
    <n v="4.1038098789999999"/>
    <n v="36239.836563999997"/>
    <x v="0"/>
  </r>
  <r>
    <n v="17261.099738000001"/>
    <n v="20324.175692000001"/>
    <x v="0"/>
    <x v="106"/>
    <x v="2"/>
    <x v="2"/>
    <s v="MD Resident"/>
    <x v="2"/>
    <s v="MD"/>
    <n v="2"/>
    <n v="5.5860708350000001"/>
    <n v="8"/>
    <n v="82984.070000000007"/>
    <n v="7.4130587800000001"/>
    <n v="8"/>
    <n v="181311.91"/>
    <n v="0"/>
    <n v="1.8269879449999999"/>
    <n v="98327.84"/>
    <s v="Bowie"/>
    <s v="20715,Bowie"/>
    <x v="0"/>
    <x v="0"/>
    <n v="27.292978184999999"/>
    <n v="-3.578858893"/>
    <n v="3.578858893"/>
    <n v="-3.578858893"/>
    <n v="0.23956828790000001"/>
    <n v="0.23956828790000001"/>
    <n v="0"/>
    <n v="2115.5745158999998"/>
    <n v="1.5874196571000001"/>
    <n v="14018.151578999999"/>
    <x v="0"/>
  </r>
  <r>
    <n v="17261.099738000001"/>
    <n v="20324.175692000001"/>
    <x v="0"/>
    <x v="58"/>
    <x v="2"/>
    <x v="2"/>
    <s v="MD Resident"/>
    <x v="2"/>
    <s v="MD"/>
    <n v="2"/>
    <n v="34.069924987999997"/>
    <n v="41"/>
    <n v="493833.34"/>
    <n v="38.907452843000002"/>
    <n v="40"/>
    <n v="685301.33"/>
    <n v="-1"/>
    <n v="4.8375278550000003"/>
    <n v="191467.99"/>
    <s v="District Heights"/>
    <s v="20747,District Heights"/>
    <x v="0"/>
    <x v="0"/>
    <n v="41.760802755"/>
    <n v="-4.3534428700000003"/>
    <n v="4.3534428700000003"/>
    <n v="-4.3534428700000003"/>
    <n v="0.50429828350000006"/>
    <n v="0.50429828350000006"/>
    <n v="0"/>
    <n v="4453.3465034000001"/>
    <n v="4.3332295715000004"/>
    <n v="38265.791081000003"/>
    <x v="0"/>
  </r>
  <r>
    <n v="17261.099738000001"/>
    <n v="20324.175692000001"/>
    <x v="0"/>
    <x v="107"/>
    <x v="2"/>
    <x v="2"/>
    <s v="MD Resident"/>
    <x v="2"/>
    <s v="MD"/>
    <n v="2"/>
    <n v="0.52814298400000004"/>
    <n v="1"/>
    <n v="6454.48"/>
    <n v="2.1920169349999998"/>
    <n v="3"/>
    <n v="87459.69"/>
    <n v="2"/>
    <n v="1.663873951"/>
    <n v="81005.210000000006"/>
    <s v="Glenn Dale"/>
    <s v="20769,Glenn Dale"/>
    <x v="0"/>
    <x v="0"/>
    <n v="11.947878641999999"/>
    <n v="0"/>
    <n v="0"/>
    <n v="0"/>
    <n v="0"/>
    <n v="0"/>
    <n v="0"/>
    <n v="0"/>
    <n v="1.663873951"/>
    <n v="14693.302523"/>
    <x v="0"/>
  </r>
  <r>
    <n v="17261.099738000001"/>
    <n v="20324.175692000001"/>
    <x v="0"/>
    <x v="72"/>
    <x v="2"/>
    <x v="2"/>
    <s v="MD Resident"/>
    <x v="9"/>
    <s v="MD"/>
    <n v="2"/>
    <n v="0"/>
    <n v="0"/>
    <n v="0"/>
    <n v="0.90732597299999995"/>
    <n v="2"/>
    <n v="19272.7"/>
    <n v="2"/>
    <n v="0.90732597299999995"/>
    <n v="19272.7"/>
    <s v="Laurel"/>
    <s v="20723,Laurel"/>
    <x v="0"/>
    <x v="0"/>
    <n v="18.863859441999999"/>
    <n v="-9.179966726"/>
    <n v="9.179966726"/>
    <n v="-9.179966726"/>
    <n v="0.44154390929999998"/>
    <n v="0.44154390929999998"/>
    <n v="0"/>
    <n v="3899.1765163"/>
    <n v="0.46578206370000003"/>
    <n v="4113.2182928000002"/>
    <x v="0"/>
  </r>
  <r>
    <n v="17261.099738000001"/>
    <n v="20324.175692000001"/>
    <x v="0"/>
    <x v="45"/>
    <x v="2"/>
    <x v="2"/>
    <s v="MD Resident"/>
    <x v="6"/>
    <s v="MD"/>
    <n v="1"/>
    <n v="0"/>
    <n v="0"/>
    <n v="0"/>
    <n v="0.94474897199999996"/>
    <n v="1"/>
    <n v="6746.38"/>
    <n v="1"/>
    <n v="0.94474897199999996"/>
    <n v="6746.38"/>
    <s v="Baltimore"/>
    <s v="21201,Baltimore"/>
    <x v="0"/>
    <x v="0"/>
    <n v="26.981518201"/>
    <n v="0"/>
    <n v="0"/>
    <n v="0"/>
    <n v="0"/>
    <n v="0"/>
    <n v="0"/>
    <n v="0"/>
    <n v="0.94474897199999996"/>
    <n v="8342.8690287999998"/>
    <x v="0"/>
  </r>
  <r>
    <n v="15880.108754000001"/>
    <n v="13885.78255"/>
    <x v="0"/>
    <x v="60"/>
    <x v="3"/>
    <x v="3"/>
    <s v="MD Resident"/>
    <x v="0"/>
    <s v="MD"/>
    <n v="1"/>
    <n v="0"/>
    <n v="0"/>
    <n v="0"/>
    <n v="0.76378097700000003"/>
    <n v="1"/>
    <n v="4753.4799999999996"/>
    <n v="1"/>
    <n v="0.76378097700000003"/>
    <n v="4753.4799999999996"/>
    <s v="Monrovia"/>
    <s v="21770,Monrovia"/>
    <x v="0"/>
    <x v="0"/>
    <n v="29.971897113000001"/>
    <n v="0"/>
    <n v="0"/>
    <n v="0"/>
    <n v="0"/>
    <n v="0"/>
    <n v="0"/>
    <n v="0"/>
    <n v="0.76378097700000003"/>
    <n v="6205.1580193"/>
    <x v="0"/>
  </r>
  <r>
    <n v="15880.108754000001"/>
    <n v="13885.78255"/>
    <x v="0"/>
    <x v="108"/>
    <x v="3"/>
    <x v="3"/>
    <s v="MD Resident"/>
    <x v="9"/>
    <s v="MD"/>
    <n v="1"/>
    <n v="0"/>
    <n v="0"/>
    <n v="0"/>
    <n v="3.7251108890000002"/>
    <n v="1"/>
    <n v="30838.23"/>
    <n v="1"/>
    <n v="3.7251108890000002"/>
    <n v="30838.23"/>
    <s v="Clarksville"/>
    <s v="21029,Clarksville"/>
    <x v="0"/>
    <x v="0"/>
    <n v="9.4790947190000008"/>
    <n v="0"/>
    <n v="0"/>
    <n v="0"/>
    <n v="0"/>
    <n v="0"/>
    <n v="0"/>
    <n v="0"/>
    <n v="3.7251108890000002"/>
    <n v="30263.782944999999"/>
    <x v="0"/>
  </r>
  <r>
    <n v="15880.108754000001"/>
    <n v="13885.78255"/>
    <x v="0"/>
    <x v="109"/>
    <x v="3"/>
    <x v="3"/>
    <s v="MD Resident"/>
    <x v="7"/>
    <s v="MD"/>
    <n v="3"/>
    <n v="58.533922265000001"/>
    <n v="72"/>
    <n v="1033936.01"/>
    <n v="81.458562584000006"/>
    <n v="100"/>
    <n v="1079111.46"/>
    <n v="28"/>
    <n v="22.924640319000002"/>
    <n v="45175.45"/>
    <s v="Silver Spring"/>
    <s v="20902,Silver Spring"/>
    <x v="0"/>
    <x v="0"/>
    <n v="44.940535670999999"/>
    <n v="0"/>
    <n v="0"/>
    <n v="0"/>
    <n v="0"/>
    <n v="0"/>
    <n v="0"/>
    <n v="0"/>
    <n v="22.924640319000002"/>
    <n v="186245.82177000001"/>
    <x v="0"/>
  </r>
  <r>
    <n v="15880.108754000001"/>
    <n v="13885.78255"/>
    <x v="0"/>
    <x v="110"/>
    <x v="3"/>
    <x v="3"/>
    <s v="MD Resident"/>
    <x v="1"/>
    <s v="MD"/>
    <n v="1"/>
    <n v="0"/>
    <n v="0"/>
    <n v="0"/>
    <n v="0.49835098500000002"/>
    <n v="1"/>
    <n v="10802.5"/>
    <n v="1"/>
    <n v="0.49835098500000002"/>
    <n v="10802.5"/>
    <s v="Middle River"/>
    <s v="21220,Middle River"/>
    <x v="0"/>
    <x v="0"/>
    <n v="21.633316354000002"/>
    <n v="0"/>
    <n v="0"/>
    <n v="0"/>
    <n v="0"/>
    <n v="0"/>
    <n v="0"/>
    <n v="0"/>
    <n v="0.49835098500000002"/>
    <n v="4048.7347866999999"/>
    <x v="0"/>
  </r>
  <r>
    <n v="15880.108754000001"/>
    <n v="13885.78255"/>
    <x v="0"/>
    <x v="111"/>
    <x v="3"/>
    <x v="3"/>
    <s v="MD Resident"/>
    <x v="1"/>
    <s v="MD"/>
    <n v="1"/>
    <n v="0"/>
    <n v="0"/>
    <n v="0"/>
    <n v="0.923724973"/>
    <n v="1"/>
    <n v="26911.99"/>
    <n v="1"/>
    <n v="0.923724973"/>
    <n v="26911.99"/>
    <s v="Towson"/>
    <s v="21286,Towson"/>
    <x v="0"/>
    <x v="0"/>
    <n v="21.012808373999999"/>
    <n v="0"/>
    <n v="0"/>
    <n v="0"/>
    <n v="0"/>
    <n v="0"/>
    <n v="0"/>
    <n v="0"/>
    <n v="0.923724973"/>
    <n v="7504.5852101999999"/>
    <x v="0"/>
  </r>
  <r>
    <n v="15880.108754000001"/>
    <n v="13885.78255"/>
    <x v="0"/>
    <x v="112"/>
    <x v="3"/>
    <x v="3"/>
    <s v="MD Resident"/>
    <x v="9"/>
    <s v="MD"/>
    <n v="1"/>
    <n v="0"/>
    <n v="0"/>
    <n v="0"/>
    <n v="0.38231798900000002"/>
    <n v="1"/>
    <n v="5091.09"/>
    <n v="1"/>
    <n v="0.38231798900000002"/>
    <n v="5091.09"/>
    <s v="Elkridge"/>
    <s v="21075,Elkridge"/>
    <x v="0"/>
    <x v="0"/>
    <n v="6.632759804"/>
    <n v="0"/>
    <n v="0"/>
    <n v="0"/>
    <n v="0"/>
    <n v="0"/>
    <n v="0"/>
    <n v="0"/>
    <n v="0.38231798900000002"/>
    <n v="3106.0521364000001"/>
    <x v="0"/>
  </r>
  <r>
    <n v="15880.108754000001"/>
    <n v="13885.78255"/>
    <x v="0"/>
    <x v="113"/>
    <x v="3"/>
    <x v="3"/>
    <s v="MD Resident"/>
    <x v="7"/>
    <s v="MD"/>
    <n v="1"/>
    <n v="0"/>
    <n v="0"/>
    <n v="0"/>
    <n v="1.149632966"/>
    <n v="1"/>
    <n v="29648.33"/>
    <n v="1"/>
    <n v="1.149632966"/>
    <n v="29648.33"/>
    <s v="Barnesville"/>
    <s v="20838,Barnesville"/>
    <x v="0"/>
    <x v="0"/>
    <n v="1.149632966"/>
    <n v="0"/>
    <n v="0"/>
    <n v="0"/>
    <n v="0"/>
    <n v="0"/>
    <n v="0"/>
    <n v="0"/>
    <n v="1.149632966"/>
    <n v="9339.9213034000004"/>
    <x v="0"/>
  </r>
  <r>
    <n v="15880.108754000001"/>
    <n v="13885.78255"/>
    <x v="0"/>
    <x v="114"/>
    <x v="3"/>
    <x v="3"/>
    <s v="MD Resident"/>
    <x v="3"/>
    <s v="MD"/>
    <n v="1"/>
    <n v="0"/>
    <n v="0"/>
    <n v="0"/>
    <n v="0.39626098799999998"/>
    <n v="1"/>
    <n v="4245.54"/>
    <n v="1"/>
    <n v="0.39626098799999998"/>
    <n v="4245.54"/>
    <s v="Deale"/>
    <s v="20751,Deale"/>
    <x v="0"/>
    <x v="0"/>
    <n v="5.1840158460000003"/>
    <n v="0"/>
    <n v="0"/>
    <n v="0"/>
    <n v="0"/>
    <n v="0"/>
    <n v="0"/>
    <n v="0"/>
    <n v="0.39626098799999998"/>
    <n v="3219.3287362000001"/>
    <x v="0"/>
  </r>
  <r>
    <n v="15880.108754000001"/>
    <n v="13885.78255"/>
    <x v="0"/>
    <x v="115"/>
    <x v="3"/>
    <x v="3"/>
    <s v="MD Resident"/>
    <x v="6"/>
    <s v="MD"/>
    <n v="1"/>
    <n v="0"/>
    <n v="0"/>
    <n v="0"/>
    <n v="0.52161998499999995"/>
    <n v="1"/>
    <n v="5797.46"/>
    <n v="1"/>
    <n v="0.52161998499999995"/>
    <n v="5797.46"/>
    <s v="Baltimore"/>
    <s v="21230,Baltimore"/>
    <x v="0"/>
    <x v="0"/>
    <n v="35.304581947000003"/>
    <n v="0"/>
    <n v="0"/>
    <n v="0"/>
    <n v="0"/>
    <n v="0"/>
    <n v="0"/>
    <n v="0"/>
    <n v="0.52161998499999995"/>
    <n v="4237.7782772999999"/>
    <x v="0"/>
  </r>
  <r>
    <n v="15880.108754000001"/>
    <n v="13885.78255"/>
    <x v="0"/>
    <x v="67"/>
    <x v="3"/>
    <x v="3"/>
    <s v="MD Resident"/>
    <x v="6"/>
    <s v="MD"/>
    <n v="1"/>
    <n v="0"/>
    <n v="0"/>
    <n v="0"/>
    <n v="0.49232798500000002"/>
    <n v="1"/>
    <n v="9110.2999999999993"/>
    <n v="1"/>
    <n v="0.49232798500000002"/>
    <n v="9110.2999999999993"/>
    <s v="Baltimore"/>
    <s v="21213,Baltimore"/>
    <x v="0"/>
    <x v="0"/>
    <n v="23.208944313"/>
    <n v="0"/>
    <n v="0"/>
    <n v="0"/>
    <n v="0"/>
    <n v="0"/>
    <n v="0"/>
    <n v="0"/>
    <n v="0.49232798500000002"/>
    <n v="3999.8023468000001"/>
    <x v="0"/>
  </r>
  <r>
    <n v="15880.108754000001"/>
    <n v="13885.78255"/>
    <x v="0"/>
    <x v="29"/>
    <x v="3"/>
    <x v="3"/>
    <s v="MD Resident"/>
    <x v="9"/>
    <s v="MD"/>
    <n v="1"/>
    <n v="2.0359439400000001"/>
    <n v="1"/>
    <n v="13330.06"/>
    <n v="3.664202892"/>
    <n v="2"/>
    <n v="24801.69"/>
    <n v="1"/>
    <n v="1.6282589519999999"/>
    <n v="11471.63"/>
    <s v="Jessup"/>
    <s v="20794,Jessup"/>
    <x v="0"/>
    <x v="0"/>
    <n v="18.435196456"/>
    <n v="0"/>
    <n v="0"/>
    <n v="0"/>
    <n v="0"/>
    <n v="0"/>
    <n v="0"/>
    <n v="0"/>
    <n v="1.6282589519999999"/>
    <n v="13228.404998"/>
    <x v="0"/>
  </r>
  <r>
    <n v="15880.108754000001"/>
    <n v="13885.78255"/>
    <x v="0"/>
    <x v="105"/>
    <x v="3"/>
    <x v="3"/>
    <s v="MD Resident"/>
    <x v="2"/>
    <s v="MD"/>
    <n v="2"/>
    <n v="1.309337961"/>
    <n v="2"/>
    <n v="7050.22"/>
    <n v="3.105101908"/>
    <n v="5"/>
    <n v="35863.599999999999"/>
    <n v="3"/>
    <n v="1.795763947"/>
    <n v="28813.38"/>
    <s v="Hyattsville"/>
    <s v="20781,Hyattsville"/>
    <x v="0"/>
    <x v="0"/>
    <n v="11.918254646999999"/>
    <n v="0"/>
    <n v="0"/>
    <n v="0"/>
    <n v="0"/>
    <n v="0"/>
    <n v="0"/>
    <n v="0"/>
    <n v="1.795763947"/>
    <n v="14589.259738000001"/>
    <x v="0"/>
  </r>
  <r>
    <n v="15880.108754000001"/>
    <n v="13885.78255"/>
    <x v="0"/>
    <x v="116"/>
    <x v="3"/>
    <x v="3"/>
    <s v="MD Resident"/>
    <x v="6"/>
    <s v="MD"/>
    <n v="1"/>
    <n v="0"/>
    <n v="0"/>
    <n v="0"/>
    <n v="0.52493298399999999"/>
    <n v="1"/>
    <n v="10585.47"/>
    <n v="1"/>
    <n v="0.52493298399999999"/>
    <n v="10585.47"/>
    <s v="Baltimore"/>
    <s v="21218,Baltimore"/>
    <x v="0"/>
    <x v="0"/>
    <n v="15.060169555"/>
    <n v="0"/>
    <n v="0"/>
    <n v="0"/>
    <n v="0"/>
    <n v="0"/>
    <n v="0"/>
    <n v="0"/>
    <n v="0.52493298399999999"/>
    <n v="4264.6939546000003"/>
    <x v="0"/>
  </r>
  <r>
    <n v="15880.108754000001"/>
    <n v="13885.78255"/>
    <x v="0"/>
    <x v="34"/>
    <x v="3"/>
    <x v="3"/>
    <s v="MD Resident"/>
    <x v="1"/>
    <s v="MD"/>
    <n v="1"/>
    <n v="0.76945997700000002"/>
    <n v="1"/>
    <n v="7644.6"/>
    <n v="0.92701997199999997"/>
    <n v="1"/>
    <n v="4426.13"/>
    <n v="0"/>
    <n v="0.15755999500000001"/>
    <n v="-3218.47"/>
    <s v="Gwynn Oak"/>
    <s v="21207,Gwynn Oak"/>
    <x v="0"/>
    <x v="0"/>
    <n v="21.251114361999999"/>
    <n v="0"/>
    <n v="0"/>
    <n v="0"/>
    <n v="0"/>
    <n v="0"/>
    <n v="0"/>
    <n v="0"/>
    <n v="0.15755999500000001"/>
    <n v="1280.0589382999999"/>
    <x v="0"/>
  </r>
  <r>
    <n v="15880.108754000001"/>
    <n v="13885.78255"/>
    <x v="0"/>
    <x v="20"/>
    <x v="3"/>
    <x v="3"/>
    <s v="MD Resident"/>
    <x v="2"/>
    <s v="MD"/>
    <n v="2"/>
    <n v="10.587917686999999"/>
    <n v="10"/>
    <n v="214321.51"/>
    <n v="21.079477375"/>
    <n v="21"/>
    <n v="229907.26"/>
    <n v="11"/>
    <n v="10.491559688000001"/>
    <n v="15585.75"/>
    <s v="Upper Marlboro"/>
    <s v="20774,Upper Marlboro"/>
    <x v="0"/>
    <x v="0"/>
    <n v="31.525031062"/>
    <n v="-6.9979998000000002E-2"/>
    <n v="6.9979998000000002E-2"/>
    <n v="-6.9979998000000002E-2"/>
    <n v="2.3289408500000001E-2"/>
    <n v="2.3289408500000001E-2"/>
    <n v="0"/>
    <n v="189.20929454"/>
    <n v="10.46827028"/>
    <n v="85046.987590999997"/>
    <x v="0"/>
  </r>
  <r>
    <n v="15880.108754000001"/>
    <n v="13885.78255"/>
    <x v="0"/>
    <x v="117"/>
    <x v="3"/>
    <x v="3"/>
    <s v="MD Resident"/>
    <x v="7"/>
    <s v="MD"/>
    <n v="2"/>
    <n v="0.54105098399999996"/>
    <n v="1"/>
    <n v="8039.44"/>
    <n v="6.0494798200000002"/>
    <n v="7"/>
    <n v="75300.38"/>
    <n v="6"/>
    <n v="5.5084288360000002"/>
    <n v="67260.94"/>
    <s v="Germantown"/>
    <s v="20876,Germantown"/>
    <x v="0"/>
    <x v="0"/>
    <n v="10.254830696000001"/>
    <n v="0"/>
    <n v="0"/>
    <n v="0"/>
    <n v="0"/>
    <n v="0"/>
    <n v="0"/>
    <n v="0"/>
    <n v="5.5084288360000002"/>
    <n v="44751.928097999997"/>
    <x v="0"/>
  </r>
  <r>
    <n v="15880.108754000001"/>
    <n v="13885.78255"/>
    <x v="0"/>
    <x v="118"/>
    <x v="3"/>
    <x v="3"/>
    <s v="MD Resident"/>
    <x v="2"/>
    <s v="MD"/>
    <n v="2"/>
    <n v="6.3502778109999998"/>
    <n v="5"/>
    <n v="60370.84"/>
    <n v="8.0861817590000005"/>
    <n v="8"/>
    <n v="110455.75"/>
    <n v="3"/>
    <n v="1.735903948"/>
    <n v="50084.91"/>
    <s v="Oxon Hill"/>
    <s v="20745,Oxon Hill"/>
    <x v="0"/>
    <x v="0"/>
    <n v="16.021116525"/>
    <n v="-1.463129957"/>
    <n v="1.463129957"/>
    <n v="-1.463129957"/>
    <n v="0.15853158949999999"/>
    <n v="0.15853158949999999"/>
    <n v="0"/>
    <n v="1287.9524283999999"/>
    <n v="1.5773723584999999"/>
    <n v="12814.988896000001"/>
    <x v="0"/>
  </r>
  <r>
    <n v="15880.108754000001"/>
    <n v="13885.78255"/>
    <x v="0"/>
    <x v="13"/>
    <x v="3"/>
    <x v="3"/>
    <s v="MD Resident"/>
    <x v="0"/>
    <s v="MD"/>
    <n v="1"/>
    <n v="0"/>
    <n v="0"/>
    <n v="0"/>
    <n v="0.58304598299999999"/>
    <n v="1"/>
    <n v="6841.08"/>
    <n v="1"/>
    <n v="0.58304598299999999"/>
    <n v="6841.08"/>
    <s v="New Market"/>
    <s v="21774,New Market"/>
    <x v="0"/>
    <x v="0"/>
    <n v="16.674236505"/>
    <n v="0"/>
    <n v="0"/>
    <n v="0"/>
    <n v="0"/>
    <n v="0"/>
    <n v="0"/>
    <n v="0"/>
    <n v="0.58304598299999999"/>
    <n v="4736.8192792999998"/>
    <x v="0"/>
  </r>
  <r>
    <n v="15880.108754000001"/>
    <n v="13885.78255"/>
    <x v="0"/>
    <x v="83"/>
    <x v="3"/>
    <x v="3"/>
    <s v="MD Resident"/>
    <x v="2"/>
    <s v="MD"/>
    <n v="2"/>
    <n v="8.6966367420000008"/>
    <n v="14"/>
    <n v="181996.85"/>
    <n v="13.065568613"/>
    <n v="17"/>
    <n v="220682.08"/>
    <n v="3"/>
    <n v="4.368931871"/>
    <n v="38685.230000000003"/>
    <s v="Hyattsville"/>
    <s v="20782,Hyattsville"/>
    <x v="0"/>
    <x v="0"/>
    <n v="29.171647134000001"/>
    <n v="-0.53075898399999999"/>
    <n v="0.53075898399999999"/>
    <n v="-0.53075898399999999"/>
    <n v="7.9489849500000001E-2"/>
    <n v="7.9489849500000001E-2"/>
    <n v="0"/>
    <n v="645.79649411000003"/>
    <n v="4.2894420215000002"/>
    <n v="34848.557845000003"/>
    <x v="0"/>
  </r>
  <r>
    <n v="15880.108754000001"/>
    <n v="13885.78255"/>
    <x v="0"/>
    <x v="119"/>
    <x v="3"/>
    <x v="3"/>
    <s v="MD Resident"/>
    <x v="2"/>
    <s v="MD"/>
    <n v="2"/>
    <n v="14.883221555"/>
    <n v="16"/>
    <n v="245610.17"/>
    <n v="17.751988474000001"/>
    <n v="21"/>
    <n v="235599.18"/>
    <n v="5"/>
    <n v="2.868766919"/>
    <n v="-10010.99"/>
    <s v="Laurel"/>
    <s v="20708,Laurel"/>
    <x v="0"/>
    <x v="0"/>
    <n v="40.023148823"/>
    <n v="-23.5664543"/>
    <n v="23.566454299"/>
    <n v="-23.5664543"/>
    <n v="1.6891890437999999"/>
    <n v="1.6891890437999999"/>
    <n v="0"/>
    <n v="13723.417127000001"/>
    <n v="1.1795778751999999"/>
    <n v="9583.2016402000008"/>
    <x v="0"/>
  </r>
  <r>
    <n v="15880.108754000001"/>
    <n v="13885.78255"/>
    <x v="0"/>
    <x v="120"/>
    <x v="3"/>
    <x v="3"/>
    <s v="MD Resident"/>
    <x v="7"/>
    <s v="MD"/>
    <n v="1"/>
    <n v="1.5559559540000001"/>
    <n v="2"/>
    <n v="29715.18"/>
    <n v="1.771004947"/>
    <n v="1"/>
    <n v="6298.33"/>
    <n v="-1"/>
    <n v="0.21504899299999999"/>
    <n v="-23416.85"/>
    <s v="Potomac"/>
    <s v="20854,Potomac"/>
    <x v="0"/>
    <x v="0"/>
    <n v="29.149869128999999"/>
    <n v="0"/>
    <n v="0"/>
    <n v="0"/>
    <n v="0"/>
    <n v="0"/>
    <n v="0"/>
    <n v="0"/>
    <n v="0.21504899299999999"/>
    <n v="1747.1147143000001"/>
    <x v="0"/>
  </r>
  <r>
    <n v="15880.108754000001"/>
    <n v="13885.78255"/>
    <x v="0"/>
    <x v="121"/>
    <x v="3"/>
    <x v="3"/>
    <s v="MD Resident"/>
    <x v="7"/>
    <s v="MD"/>
    <n v="1"/>
    <n v="0.46813298599999997"/>
    <n v="1"/>
    <n v="5758.35"/>
    <n v="0.79348897600000001"/>
    <n v="1"/>
    <n v="21074.79"/>
    <n v="0"/>
    <n v="0.32535598999999998"/>
    <n v="15316.44"/>
    <s v="Damascus"/>
    <s v="20872,Damascus"/>
    <x v="0"/>
    <x v="0"/>
    <n v="17.861305463000001"/>
    <n v="0"/>
    <n v="0"/>
    <n v="0"/>
    <n v="0"/>
    <n v="0"/>
    <n v="0"/>
    <n v="0"/>
    <n v="0.32535598999999998"/>
    <n v="2643.2778391000002"/>
    <x v="0"/>
  </r>
  <r>
    <n v="15880.108754000001"/>
    <n v="13885.78255"/>
    <x v="0"/>
    <x v="8"/>
    <x v="3"/>
    <x v="3"/>
    <s v="MD Resident"/>
    <x v="3"/>
    <s v="MD"/>
    <n v="1"/>
    <n v="1.34764496"/>
    <n v="1"/>
    <n v="22858.39"/>
    <n v="3.3138549020000001"/>
    <n v="1"/>
    <n v="23242.84"/>
    <n v="0"/>
    <n v="1.9662099420000001"/>
    <n v="384.45"/>
    <s v="Pasadena"/>
    <s v="21122,Pasadena"/>
    <x v="0"/>
    <x v="0"/>
    <n v="25.593557239999999"/>
    <n v="0"/>
    <n v="0"/>
    <n v="0"/>
    <n v="0"/>
    <n v="0"/>
    <n v="0"/>
    <n v="0"/>
    <n v="1.9662099420000001"/>
    <n v="15974.007938000001"/>
    <x v="0"/>
  </r>
  <r>
    <n v="15880.108754000001"/>
    <n v="13885.78255"/>
    <x v="0"/>
    <x v="122"/>
    <x v="3"/>
    <x v="3"/>
    <s v="MD Resident"/>
    <x v="7"/>
    <s v="MD"/>
    <n v="2"/>
    <n v="1.1424549660000001"/>
    <n v="2"/>
    <n v="11659.07"/>
    <n v="1.983718941"/>
    <n v="4"/>
    <n v="32434.6"/>
    <n v="2"/>
    <n v="0.84126397500000005"/>
    <n v="20775.53"/>
    <s v="Rockville"/>
    <s v="20851,Rockville"/>
    <x v="0"/>
    <x v="0"/>
    <n v="11.721655653999999"/>
    <n v="0"/>
    <n v="0"/>
    <n v="0"/>
    <n v="0"/>
    <n v="0"/>
    <n v="0"/>
    <n v="0"/>
    <n v="0.84126397500000005"/>
    <n v="6834.6503224999997"/>
    <x v="0"/>
  </r>
  <r>
    <n v="15880.108754000001"/>
    <n v="13885.78255"/>
    <x v="0"/>
    <x v="123"/>
    <x v="3"/>
    <x v="3"/>
    <s v="MD Resident"/>
    <x v="7"/>
    <s v="MD"/>
    <n v="2"/>
    <n v="4.68225186"/>
    <n v="6"/>
    <n v="109685.55"/>
    <n v="6.7930257980000004"/>
    <n v="5"/>
    <n v="59112.2"/>
    <n v="-1"/>
    <n v="2.1107739379999999"/>
    <n v="-50573.35"/>
    <s v="Chevy Chase"/>
    <s v="20815,Chevy Chase"/>
    <x v="0"/>
    <x v="0"/>
    <n v="5.2588908439999997"/>
    <n v="0"/>
    <n v="0"/>
    <n v="0"/>
    <n v="0"/>
    <n v="0"/>
    <n v="0"/>
    <n v="0"/>
    <n v="2.1107739379999999"/>
    <n v="17148.483953999999"/>
    <x v="0"/>
  </r>
  <r>
    <n v="15880.108754000001"/>
    <n v="13885.78255"/>
    <x v="0"/>
    <x v="124"/>
    <x v="3"/>
    <x v="3"/>
    <s v="MD Resident"/>
    <x v="7"/>
    <s v="MD"/>
    <n v="2"/>
    <n v="0"/>
    <n v="0"/>
    <n v="0"/>
    <n v="1.951624942"/>
    <n v="3"/>
    <n v="22571.34"/>
    <n v="3"/>
    <n v="1.951624942"/>
    <n v="22571.34"/>
    <s v="Gaithersburg"/>
    <s v="20882,Gaithersburg"/>
    <x v="0"/>
    <x v="0"/>
    <n v="12.948336614"/>
    <n v="0"/>
    <n v="0"/>
    <n v="0"/>
    <n v="0"/>
    <n v="0"/>
    <n v="0"/>
    <n v="0"/>
    <n v="1.951624942"/>
    <n v="15855.515552000001"/>
    <x v="0"/>
  </r>
  <r>
    <n v="15880.108754000001"/>
    <n v="13885.78255"/>
    <x v="0"/>
    <x v="77"/>
    <x v="3"/>
    <x v="3"/>
    <s v="MD Resident"/>
    <x v="9"/>
    <s v="MD"/>
    <n v="1"/>
    <n v="0"/>
    <n v="0"/>
    <n v="0"/>
    <n v="4.1096468780000004"/>
    <n v="1"/>
    <n v="51833.78"/>
    <n v="1"/>
    <n v="4.1096468780000004"/>
    <n v="51833.78"/>
    <s v="Savage"/>
    <s v="20763,Savage"/>
    <x v="0"/>
    <x v="0"/>
    <n v="13.472217602000001"/>
    <n v="-6.1425768170000001"/>
    <n v="6.1425768170000001"/>
    <n v="-6.1425768170000001"/>
    <n v="1.8737688467"/>
    <n v="1.8737688467"/>
    <n v="0"/>
    <n v="15222.992108"/>
    <n v="2.2358780313"/>
    <n v="18164.862590000001"/>
    <x v="0"/>
  </r>
  <r>
    <n v="15880.108754000001"/>
    <n v="13885.78255"/>
    <x v="0"/>
    <x v="125"/>
    <x v="3"/>
    <x v="3"/>
    <s v="MD Resident"/>
    <x v="7"/>
    <s v="MD"/>
    <n v="2"/>
    <n v="3.5125868969999998"/>
    <n v="6"/>
    <n v="60697.57"/>
    <n v="3.9950278809999999"/>
    <n v="3"/>
    <n v="58131.68"/>
    <n v="-3"/>
    <n v="0.48244098400000002"/>
    <n v="-2565.89"/>
    <s v="Rockville"/>
    <s v="20850,Rockville"/>
    <x v="0"/>
    <x v="0"/>
    <n v="41.25427277"/>
    <n v="0"/>
    <n v="0"/>
    <n v="0"/>
    <n v="0"/>
    <n v="0"/>
    <n v="0"/>
    <n v="0"/>
    <n v="0.48244098400000002"/>
    <n v="3919.4777441000001"/>
    <x v="0"/>
  </r>
  <r>
    <n v="15880.108754000001"/>
    <n v="13885.78255"/>
    <x v="0"/>
    <x v="126"/>
    <x v="3"/>
    <x v="3"/>
    <s v="MD Resident"/>
    <x v="7"/>
    <s v="MD"/>
    <n v="2"/>
    <n v="4.1096468780000004"/>
    <n v="1"/>
    <n v="92497.03"/>
    <n v="5.0612588499999998"/>
    <n v="4"/>
    <n v="72607.179999999993"/>
    <n v="3"/>
    <n v="0.95161197200000003"/>
    <n v="-19889.849999999999"/>
    <s v="Bethesda"/>
    <s v="20817,Bethesda"/>
    <x v="0"/>
    <x v="0"/>
    <n v="1.9833829409999999"/>
    <n v="0"/>
    <n v="0"/>
    <n v="0"/>
    <n v="0"/>
    <n v="0"/>
    <n v="0"/>
    <n v="0"/>
    <n v="0.95161197200000003"/>
    <n v="7731.1465421000003"/>
    <x v="0"/>
  </r>
  <r>
    <n v="15880.108754000001"/>
    <n v="13885.78255"/>
    <x v="0"/>
    <x v="5"/>
    <x v="3"/>
    <x v="3"/>
    <s v="MD Resident"/>
    <x v="0"/>
    <s v="MD"/>
    <n v="2"/>
    <n v="1.067520969"/>
    <n v="2"/>
    <n v="16736.73"/>
    <n v="4.5233268659999997"/>
    <n v="7"/>
    <n v="52255.25"/>
    <n v="5"/>
    <n v="3.4558058969999998"/>
    <n v="35518.519999999997"/>
    <s v="Frederick"/>
    <s v="21703,Frederick"/>
    <x v="0"/>
    <x v="0"/>
    <n v="10.681537682"/>
    <n v="0"/>
    <n v="0"/>
    <n v="0"/>
    <n v="0"/>
    <n v="0"/>
    <n v="0"/>
    <n v="0"/>
    <n v="3.4558058969999998"/>
    <n v="28075.878191"/>
    <x v="0"/>
  </r>
  <r>
    <n v="15880.108754000001"/>
    <n v="13885.78255"/>
    <x v="0"/>
    <x v="127"/>
    <x v="3"/>
    <x v="3"/>
    <s v="MD Resident"/>
    <x v="2"/>
    <s v="MD"/>
    <n v="2"/>
    <n v="9.0550417319999994"/>
    <n v="7"/>
    <n v="123339.54"/>
    <n v="10.979246675000001"/>
    <n v="14"/>
    <n v="119876.39"/>
    <n v="7"/>
    <n v="1.9242049429999999"/>
    <n v="-3463.15"/>
    <s v="College Park"/>
    <s v="20740,College Park"/>
    <x v="0"/>
    <x v="0"/>
    <n v="10.750320682"/>
    <n v="-8.6690417439999994"/>
    <n v="8.6690417439999994"/>
    <n v="-8.6690417439999994"/>
    <n v="1.5516758493"/>
    <n v="1.5516758493"/>
    <n v="0"/>
    <n v="12606.223682"/>
    <n v="0.37252909369999998"/>
    <n v="3026.52457"/>
    <x v="0"/>
  </r>
  <r>
    <n v="15880.108754000001"/>
    <n v="13885.78255"/>
    <x v="0"/>
    <x v="128"/>
    <x v="3"/>
    <x v="3"/>
    <s v="MD Resident"/>
    <x v="2"/>
    <s v="MD"/>
    <n v="2"/>
    <n v="7.8702367669999997"/>
    <n v="10"/>
    <n v="81046.570000000007"/>
    <n v="17.61716848"/>
    <n v="19"/>
    <n v="319568.78999999998"/>
    <n v="9"/>
    <n v="9.7469317130000004"/>
    <n v="238522.22"/>
    <s v="Temple Hills"/>
    <s v="20748,Temple Hills"/>
    <x v="0"/>
    <x v="0"/>
    <n v="18.144722469000001"/>
    <n v="-0.86452397400000003"/>
    <n v="0.86452397400000003"/>
    <n v="-0.86452397400000003"/>
    <n v="0.46440259160000003"/>
    <n v="0.46440259160000003"/>
    <n v="0"/>
    <n v="3772.9290888"/>
    <n v="9.2825291213999996"/>
    <n v="75413.713814999996"/>
    <x v="0"/>
  </r>
  <r>
    <n v="15880.108754000001"/>
    <n v="13885.78255"/>
    <x v="0"/>
    <x v="91"/>
    <x v="3"/>
    <x v="3"/>
    <s v="MD Resident"/>
    <x v="2"/>
    <s v="MD"/>
    <n v="1"/>
    <n v="0"/>
    <n v="0"/>
    <n v="0"/>
    <n v="3.1709249060000002"/>
    <n v="3"/>
    <n v="25919.48"/>
    <n v="3"/>
    <n v="3.1709249060000002"/>
    <n v="25919.48"/>
    <s v="Brandywine"/>
    <s v="20613,Brandywine"/>
    <x v="0"/>
    <x v="0"/>
    <n v="20.767023382000001"/>
    <n v="0"/>
    <n v="0"/>
    <n v="0"/>
    <n v="0"/>
    <n v="0"/>
    <n v="0"/>
    <n v="0"/>
    <n v="3.1709249060000002"/>
    <n v="25761.429914"/>
    <x v="0"/>
  </r>
  <r>
    <n v="15880.108754000001"/>
    <n v="13885.78255"/>
    <x v="0"/>
    <x v="129"/>
    <x v="3"/>
    <x v="3"/>
    <s v="MD Resident"/>
    <x v="7"/>
    <s v="MD"/>
    <n v="2"/>
    <n v="11.796243649999999"/>
    <n v="15"/>
    <n v="129558.26"/>
    <n v="18.739821445"/>
    <n v="23"/>
    <n v="241624.8"/>
    <n v="8"/>
    <n v="6.9435777950000004"/>
    <n v="112066.54"/>
    <s v="Rockville"/>
    <s v="20853,Rockville"/>
    <x v="0"/>
    <x v="0"/>
    <n v="10.355220696"/>
    <n v="0"/>
    <n v="0"/>
    <n v="0"/>
    <n v="0"/>
    <n v="0"/>
    <n v="0"/>
    <n v="0"/>
    <n v="6.9435777950000004"/>
    <n v="56411.456600999998"/>
    <x v="0"/>
  </r>
  <r>
    <n v="15880.108754000001"/>
    <n v="13885.78255"/>
    <x v="0"/>
    <x v="58"/>
    <x v="3"/>
    <x v="3"/>
    <s v="MD Resident"/>
    <x v="2"/>
    <s v="MD"/>
    <n v="2"/>
    <n v="12.340085632999999"/>
    <n v="13"/>
    <n v="190523.49"/>
    <n v="12.471467627999999"/>
    <n v="10"/>
    <n v="167870.73"/>
    <n v="-3"/>
    <n v="0.131381995"/>
    <n v="-22652.76"/>
    <s v="District Heights"/>
    <s v="20747,District Heights"/>
    <x v="0"/>
    <x v="0"/>
    <n v="41.760802755"/>
    <n v="-4.3534428700000003"/>
    <n v="4.3534428700000003"/>
    <n v="-4.3534428700000003"/>
    <n v="1.3696192899999999E-2"/>
    <n v="1.3696192899999999E-2"/>
    <n v="0"/>
    <n v="111.27148181"/>
    <n v="0.1176858021"/>
    <n v="956.11048292999999"/>
    <x v="0"/>
  </r>
  <r>
    <n v="15880.108754000001"/>
    <n v="13885.78255"/>
    <x v="0"/>
    <x v="56"/>
    <x v="3"/>
    <x v="3"/>
    <s v="MD Resident"/>
    <x v="7"/>
    <s v="MD"/>
    <n v="2"/>
    <n v="43.871736702"/>
    <n v="56"/>
    <n v="762915.85"/>
    <n v="51.901602459000003"/>
    <n v="59"/>
    <n v="670043.46"/>
    <n v="3"/>
    <n v="8.0298657569999996"/>
    <n v="-92872.39"/>
    <s v="Silver Spring"/>
    <s v="20901,Silver Spring"/>
    <x v="0"/>
    <x v="0"/>
    <n v="15.895177523999999"/>
    <n v="-0.41563398800000001"/>
    <n v="0.41563398800000001"/>
    <n v="-0.41563398800000001"/>
    <n v="0.20996840850000001"/>
    <n v="0.20996840850000001"/>
    <n v="0"/>
    <n v="1705.8387064999999"/>
    <n v="7.8198973484999996"/>
    <n v="63530.907685999999"/>
    <x v="0"/>
  </r>
  <r>
    <n v="15880.108754000001"/>
    <n v="13885.78255"/>
    <x v="0"/>
    <x v="130"/>
    <x v="3"/>
    <x v="3"/>
    <s v="MD Resident"/>
    <x v="9"/>
    <s v="MD"/>
    <n v="1"/>
    <n v="0"/>
    <n v="0"/>
    <n v="0"/>
    <n v="0.37132398900000002"/>
    <n v="1"/>
    <n v="5136.3100000000004"/>
    <n v="1"/>
    <n v="0.37132398900000002"/>
    <n v="5136.3100000000004"/>
    <s v="Fulton"/>
    <s v="20759,Fulton"/>
    <x v="0"/>
    <x v="0"/>
    <n v="1.3587239609999999"/>
    <n v="0"/>
    <n v="0"/>
    <n v="0"/>
    <n v="0"/>
    <n v="0"/>
    <n v="0"/>
    <n v="0"/>
    <n v="0.37132398900000002"/>
    <n v="3016.7339820000002"/>
    <x v="0"/>
  </r>
  <r>
    <n v="15880.108754000001"/>
    <n v="13885.78255"/>
    <x v="0"/>
    <x v="95"/>
    <x v="3"/>
    <x v="3"/>
    <s v="MD Resident"/>
    <x v="2"/>
    <s v="MD"/>
    <n v="2"/>
    <n v="6.5263838060000001"/>
    <n v="6"/>
    <n v="43364.38"/>
    <n v="7.6223017750000004"/>
    <n v="13"/>
    <n v="85234.48"/>
    <n v="7"/>
    <n v="1.095917969"/>
    <n v="41870.1"/>
    <s v="Suitland"/>
    <s v="20746,Suitland"/>
    <x v="0"/>
    <x v="0"/>
    <n v="17.886404471999999"/>
    <n v="-0.598206982"/>
    <n v="0.598206982"/>
    <n v="-0.598206982"/>
    <n v="3.6652742699999998E-2"/>
    <n v="3.6652742699999998E-2"/>
    <n v="0"/>
    <n v="297.77654468999998"/>
    <n v="1.0592652263"/>
    <n v="8605.7499616999994"/>
    <x v="0"/>
  </r>
  <r>
    <n v="15880.108754000001"/>
    <n v="13885.78255"/>
    <x v="0"/>
    <x v="45"/>
    <x v="3"/>
    <x v="3"/>
    <s v="MD Resident"/>
    <x v="6"/>
    <s v="MD"/>
    <n v="2"/>
    <n v="0"/>
    <n v="0"/>
    <n v="0"/>
    <n v="5.4288958379999999"/>
    <n v="2"/>
    <n v="84004.69"/>
    <n v="2"/>
    <n v="5.4288958379999999"/>
    <n v="84004.69"/>
    <s v="Baltimore"/>
    <s v="21201,Baltimore"/>
    <x v="0"/>
    <x v="0"/>
    <n v="26.981518201"/>
    <n v="0"/>
    <n v="0"/>
    <n v="0"/>
    <n v="0"/>
    <n v="0"/>
    <n v="0"/>
    <n v="0"/>
    <n v="5.4288958379999999"/>
    <n v="44105.781053999999"/>
    <x v="0"/>
  </r>
  <r>
    <n v="15880.108754000001"/>
    <n v="13885.78255"/>
    <x v="0"/>
    <x v="131"/>
    <x v="3"/>
    <x v="3"/>
    <s v="MD Resident"/>
    <x v="7"/>
    <s v="MD"/>
    <n v="2"/>
    <n v="0"/>
    <n v="0"/>
    <n v="0"/>
    <n v="4.6307678619999999"/>
    <n v="7"/>
    <n v="76703.429999999993"/>
    <n v="7"/>
    <n v="4.6307678619999999"/>
    <n v="76703.429999999993"/>
    <s v="Olney"/>
    <s v="20832,Olney"/>
    <x v="0"/>
    <x v="0"/>
    <n v="9.1528837299999992"/>
    <n v="0"/>
    <n v="0"/>
    <n v="0"/>
    <n v="0"/>
    <n v="0"/>
    <n v="0"/>
    <n v="0"/>
    <n v="4.6307678619999999"/>
    <n v="37621.578959999999"/>
    <x v="0"/>
  </r>
  <r>
    <n v="15880.108754000001"/>
    <n v="13885.78255"/>
    <x v="0"/>
    <x v="132"/>
    <x v="3"/>
    <x v="3"/>
    <s v="MD Resident"/>
    <x v="3"/>
    <s v="MD"/>
    <n v="1"/>
    <n v="4.1892688749999998"/>
    <n v="2"/>
    <n v="136240.93"/>
    <n v="4.3835638699999997"/>
    <n v="2"/>
    <n v="140637.17000000001"/>
    <n v="0"/>
    <n v="0.194294995"/>
    <n v="4396.24"/>
    <s v="Annapolis"/>
    <s v="21401,Annapolis"/>
    <x v="0"/>
    <x v="0"/>
    <n v="40.125025815000001"/>
    <n v="-0.732951978"/>
    <n v="0.732951978"/>
    <n v="-0.732951978"/>
    <n v="3.5491291999999999E-3"/>
    <n v="3.5491291999999999E-3"/>
    <n v="0"/>
    <n v="28.834061334000001"/>
    <n v="0.1907458658"/>
    <n v="1549.6697016999999"/>
    <x v="0"/>
  </r>
  <r>
    <n v="15880.108754000001"/>
    <n v="13885.78255"/>
    <x v="0"/>
    <x v="101"/>
    <x v="3"/>
    <x v="3"/>
    <s v="MD Resident"/>
    <x v="7"/>
    <s v="MD"/>
    <n v="2"/>
    <n v="7.6244197739999997"/>
    <n v="12"/>
    <n v="77315.399999999994"/>
    <n v="9.1343327280000004"/>
    <n v="10"/>
    <n v="131498.07"/>
    <n v="-2"/>
    <n v="1.509912954"/>
    <n v="54182.67"/>
    <s v="Silver Spring"/>
    <s v="20905,Silver Spring"/>
    <x v="0"/>
    <x v="0"/>
    <n v="8.8192507370000008"/>
    <n v="-0.98594697099999995"/>
    <n v="0.98594697099999995"/>
    <n v="-0.98594697099999995"/>
    <n v="0.1688005192"/>
    <n v="0.1688005192"/>
    <n v="0"/>
    <n v="1371.3799203999999"/>
    <n v="1.3411124348000001"/>
    <n v="10895.550988999999"/>
    <x v="0"/>
  </r>
  <r>
    <n v="15880.108754000001"/>
    <n v="13885.78255"/>
    <x v="0"/>
    <x v="133"/>
    <x v="3"/>
    <x v="3"/>
    <s v="MD Resident"/>
    <x v="7"/>
    <s v="MD"/>
    <n v="2"/>
    <n v="0"/>
    <n v="0"/>
    <n v="0"/>
    <n v="2.9578379130000001"/>
    <n v="3"/>
    <n v="38190"/>
    <n v="3"/>
    <n v="2.9578379130000001"/>
    <n v="38190"/>
    <s v="Poolesville"/>
    <s v="20837,Poolesville"/>
    <x v="0"/>
    <x v="0"/>
    <n v="3.4840468979999999"/>
    <n v="0"/>
    <n v="0"/>
    <n v="0"/>
    <n v="0"/>
    <n v="0"/>
    <n v="0"/>
    <n v="0"/>
    <n v="2.9578379130000001"/>
    <n v="24030.255004999999"/>
    <x v="0"/>
  </r>
  <r>
    <n v="15880.108754000001"/>
    <n v="13885.78255"/>
    <x v="0"/>
    <x v="89"/>
    <x v="3"/>
    <x v="3"/>
    <s v="MD Resident"/>
    <x v="7"/>
    <s v="MD"/>
    <n v="3"/>
    <n v="39.754551825999997"/>
    <n v="48"/>
    <n v="467648.9"/>
    <n v="79.118466655000006"/>
    <n v="81"/>
    <n v="1210630.99"/>
    <n v="33"/>
    <n v="39.363914829000002"/>
    <n v="742982.09"/>
    <s v="Silver Spring"/>
    <s v="20910,Silver Spring"/>
    <x v="0"/>
    <x v="0"/>
    <n v="60.467595203999998"/>
    <n v="0"/>
    <n v="0"/>
    <n v="0"/>
    <n v="0"/>
    <n v="0"/>
    <n v="0"/>
    <n v="0"/>
    <n v="39.363914829000002"/>
    <n v="319802.82192000002"/>
    <x v="0"/>
  </r>
  <r>
    <n v="15880.108754000001"/>
    <n v="13885.78255"/>
    <x v="0"/>
    <x v="87"/>
    <x v="3"/>
    <x v="3"/>
    <s v="MD Resident"/>
    <x v="2"/>
    <s v="MD"/>
    <n v="2"/>
    <n v="1.36744796"/>
    <n v="3"/>
    <n v="18394.68"/>
    <n v="3.784327888"/>
    <n v="5"/>
    <n v="61429.1"/>
    <n v="2"/>
    <n v="2.4168799280000002"/>
    <n v="43034.42"/>
    <s v="Bowie"/>
    <s v="20720,Bowie"/>
    <x v="0"/>
    <x v="0"/>
    <n v="12.732666623"/>
    <n v="-6.9297998E-2"/>
    <n v="6.9297998E-2"/>
    <n v="-6.9297998E-2"/>
    <n v="1.31539563E-2"/>
    <n v="1.31539563E-2"/>
    <n v="0"/>
    <n v="106.86620892000001"/>
    <n v="2.4037259717000001"/>
    <n v="19528.503508999998"/>
    <x v="0"/>
  </r>
  <r>
    <n v="15880.108754000001"/>
    <n v="13885.78255"/>
    <x v="0"/>
    <x v="22"/>
    <x v="3"/>
    <x v="3"/>
    <s v="MD Resident"/>
    <x v="2"/>
    <s v="MD"/>
    <n v="2"/>
    <n v="2.868285915"/>
    <n v="2"/>
    <n v="54332.21"/>
    <n v="3.0585879089999999"/>
    <n v="2"/>
    <n v="42942.84"/>
    <n v="0"/>
    <n v="0.190301994"/>
    <n v="-11389.37"/>
    <m/>
    <s v="Prince Georges,"/>
    <x v="0"/>
    <x v="0"/>
    <n v="4.5598538660000001"/>
    <n v="-0.58914298300000001"/>
    <n v="0.58914298300000001"/>
    <n v="-0.58914298300000001"/>
    <n v="2.4587429300000001E-2"/>
    <n v="2.4587429300000001E-2"/>
    <n v="0"/>
    <n v="199.75475759"/>
    <n v="0.16571456470000001"/>
    <n v="1346.3088126"/>
    <x v="0"/>
  </r>
  <r>
    <n v="15880.108754000001"/>
    <n v="13885.78255"/>
    <x v="0"/>
    <x v="102"/>
    <x v="3"/>
    <x v="3"/>
    <s v="MD Resident"/>
    <x v="3"/>
    <s v="MD"/>
    <n v="1"/>
    <n v="0"/>
    <n v="0"/>
    <n v="0"/>
    <n v="0.75430897799999996"/>
    <n v="1"/>
    <n v="12532.55"/>
    <n v="1"/>
    <n v="0.75430897799999996"/>
    <n v="12532.55"/>
    <s v="Odenton"/>
    <s v="21113,Odenton"/>
    <x v="0"/>
    <x v="0"/>
    <n v="17.257221486999999"/>
    <n v="-0.77333497699999998"/>
    <n v="0.77333497699999998"/>
    <n v="-0.77333497699999998"/>
    <n v="3.3802284799999999E-2"/>
    <n v="3.3802284799999999E-2"/>
    <n v="0"/>
    <n v="274.61867358000001"/>
    <n v="0.72050669320000005"/>
    <n v="5853.5863286000003"/>
    <x v="0"/>
  </r>
  <r>
    <n v="15880.108754000001"/>
    <n v="13885.78255"/>
    <x v="0"/>
    <x v="134"/>
    <x v="3"/>
    <x v="3"/>
    <s v="MD Resident"/>
    <x v="9"/>
    <s v="MD"/>
    <n v="1"/>
    <n v="0"/>
    <n v="0"/>
    <n v="0"/>
    <n v="0.45732198600000001"/>
    <n v="1"/>
    <n v="5220.43"/>
    <n v="1"/>
    <n v="0.45732198600000001"/>
    <n v="5220.43"/>
    <s v="Columbia"/>
    <s v="21044,Columbia"/>
    <x v="0"/>
    <x v="0"/>
    <n v="23.927222292"/>
    <n v="0"/>
    <n v="0"/>
    <n v="0"/>
    <n v="0"/>
    <n v="0"/>
    <n v="0"/>
    <n v="0"/>
    <n v="0.45732198600000001"/>
    <n v="3715.4043820000002"/>
    <x v="0"/>
  </r>
  <r>
    <n v="15880.108754000001"/>
    <n v="13885.78255"/>
    <x v="0"/>
    <x v="103"/>
    <x v="3"/>
    <x v="3"/>
    <s v="MD Resident"/>
    <x v="2"/>
    <s v="MD"/>
    <n v="2"/>
    <n v="16.003373526000001"/>
    <n v="19"/>
    <n v="239969.46"/>
    <n v="17.923286469000001"/>
    <n v="19"/>
    <n v="242342.19"/>
    <n v="0"/>
    <n v="1.9199129429999999"/>
    <n v="2372.73"/>
    <s v="Beltsville"/>
    <s v="20705,Beltsville"/>
    <x v="0"/>
    <x v="0"/>
    <n v="23.870574292000001"/>
    <n v="-12.648667619999999"/>
    <n v="12.648667623"/>
    <n v="-12.648667619999999"/>
    <n v="1.0173337425"/>
    <n v="1.0173337425"/>
    <n v="0"/>
    <n v="8265.0875328000002"/>
    <n v="0.90257920049999996"/>
    <n v="7332.7913791999999"/>
    <x v="0"/>
  </r>
  <r>
    <n v="15880.108754000001"/>
    <n v="13885.78255"/>
    <x v="0"/>
    <x v="50"/>
    <x v="3"/>
    <x v="3"/>
    <s v="MD Resident"/>
    <x v="2"/>
    <s v="MD"/>
    <n v="2"/>
    <n v="10.186842696999999"/>
    <n v="11"/>
    <n v="150140.74"/>
    <n v="14.733893562"/>
    <n v="11"/>
    <n v="375799.6"/>
    <n v="0"/>
    <n v="4.5470508650000001"/>
    <n v="225658.86"/>
    <s v="Clinton"/>
    <s v="20735,Clinton"/>
    <x v="0"/>
    <x v="0"/>
    <n v="22.86721532"/>
    <n v="-0.52952198399999995"/>
    <n v="0.52952198399999995"/>
    <n v="-0.52952198399999995"/>
    <n v="0.1052932489"/>
    <n v="0.1052932489"/>
    <n v="0"/>
    <n v="855.43011379999996"/>
    <n v="4.4417576161000003"/>
    <n v="36086.009891000002"/>
    <x v="0"/>
  </r>
  <r>
    <n v="15880.108754000001"/>
    <n v="13885.78255"/>
    <x v="0"/>
    <x v="98"/>
    <x v="3"/>
    <x v="3"/>
    <s v="MD Resident"/>
    <x v="2"/>
    <s v="MD"/>
    <n v="2"/>
    <n v="15.491335541"/>
    <n v="20"/>
    <n v="348748.26"/>
    <n v="32.569676035999997"/>
    <n v="38"/>
    <n v="437430.89"/>
    <n v="18"/>
    <n v="17.078340494999999"/>
    <n v="88682.63"/>
    <s v="Hyattsville"/>
    <s v="20783,Hyattsville"/>
    <x v="0"/>
    <x v="0"/>
    <n v="24.272404283"/>
    <n v="0"/>
    <n v="0"/>
    <n v="0"/>
    <n v="0"/>
    <n v="0"/>
    <n v="0"/>
    <n v="0"/>
    <n v="17.078340494999999"/>
    <n v="138748.94068999999"/>
    <x v="0"/>
  </r>
  <r>
    <n v="15880.108754000001"/>
    <n v="13885.78255"/>
    <x v="0"/>
    <x v="81"/>
    <x v="3"/>
    <x v="3"/>
    <s v="MD Resident"/>
    <x v="7"/>
    <s v="MD"/>
    <n v="2"/>
    <n v="4.995111852"/>
    <n v="7"/>
    <n v="45579.51"/>
    <n v="13.824142588999999"/>
    <n v="9"/>
    <n v="155192.18"/>
    <n v="2"/>
    <n v="8.8290307370000001"/>
    <n v="109612.67"/>
    <s v="Germantown"/>
    <s v="20874,Germantown"/>
    <x v="0"/>
    <x v="0"/>
    <n v="45.174795660999997"/>
    <n v="-2.2124489340000002"/>
    <n v="2.2124489340000002"/>
    <n v="-2.2124489340000002"/>
    <n v="0.43240438289999999"/>
    <n v="0.43240438289999999"/>
    <n v="0"/>
    <n v="3512.9672055000001"/>
    <n v="8.3966263541000004"/>
    <n v="68216.406174999996"/>
    <x v="0"/>
  </r>
  <r>
    <n v="15880.108754000001"/>
    <n v="13885.78255"/>
    <x v="0"/>
    <x v="135"/>
    <x v="3"/>
    <x v="3"/>
    <s v="MD Resident"/>
    <x v="7"/>
    <s v="MD"/>
    <n v="1"/>
    <n v="0"/>
    <n v="0"/>
    <n v="0"/>
    <n v="0.52952198399999995"/>
    <n v="1"/>
    <n v="8323.11"/>
    <n v="1"/>
    <n v="0.52952198399999995"/>
    <n v="8323.11"/>
    <s v="Ashton"/>
    <s v="20861,Ashton"/>
    <x v="0"/>
    <x v="0"/>
    <n v="2.7662719180000002"/>
    <n v="0"/>
    <n v="0"/>
    <n v="0"/>
    <n v="0"/>
    <n v="0"/>
    <n v="0"/>
    <n v="0"/>
    <n v="0.52952198399999995"/>
    <n v="4301.9762004000004"/>
    <x v="0"/>
  </r>
  <r>
    <n v="15880.108754000001"/>
    <n v="13885.78255"/>
    <x v="0"/>
    <x v="136"/>
    <x v="3"/>
    <x v="3"/>
    <s v="MD Resident"/>
    <x v="7"/>
    <s v="MD"/>
    <n v="3"/>
    <n v="11.032853672"/>
    <n v="13"/>
    <n v="188504.53"/>
    <n v="25.206200253999999"/>
    <n v="25"/>
    <n v="339715.38"/>
    <n v="12"/>
    <n v="14.173346582000001"/>
    <n v="151210.85"/>
    <s v="Kensington"/>
    <s v="20895,Kensington"/>
    <x v="0"/>
    <x v="0"/>
    <n v="17.90731847"/>
    <n v="0"/>
    <n v="0"/>
    <n v="0"/>
    <n v="0"/>
    <n v="0"/>
    <n v="0"/>
    <n v="0"/>
    <n v="14.173346582000001"/>
    <n v="115148.00427"/>
    <x v="0"/>
  </r>
  <r>
    <n v="15880.108754000001"/>
    <n v="13885.78255"/>
    <x v="0"/>
    <x v="82"/>
    <x v="3"/>
    <x v="3"/>
    <s v="MD Resident"/>
    <x v="1"/>
    <s v="MD"/>
    <n v="1"/>
    <n v="0"/>
    <n v="0"/>
    <n v="0"/>
    <n v="0.75430897799999996"/>
    <n v="1"/>
    <n v="8635.42"/>
    <n v="1"/>
    <n v="0.75430897799999996"/>
    <n v="8635.42"/>
    <s v="Windsor Mill"/>
    <s v="21244,Windsor Mill"/>
    <x v="0"/>
    <x v="0"/>
    <n v="36.897335900999998"/>
    <n v="0"/>
    <n v="0"/>
    <n v="0"/>
    <n v="0"/>
    <n v="0"/>
    <n v="0"/>
    <n v="0"/>
    <n v="0.75430897799999996"/>
    <n v="6128.2050022000003"/>
    <x v="0"/>
  </r>
  <r>
    <n v="15880.108754000001"/>
    <n v="13885.78255"/>
    <x v="0"/>
    <x v="137"/>
    <x v="3"/>
    <x v="3"/>
    <s v="MD Resident"/>
    <x v="7"/>
    <s v="MD"/>
    <n v="3"/>
    <n v="14.86700256"/>
    <n v="18"/>
    <n v="242481.74"/>
    <n v="21.312751368000001"/>
    <n v="29"/>
    <n v="249201.8"/>
    <n v="11"/>
    <n v="6.4457488080000003"/>
    <n v="6720.06"/>
    <s v="Takoma Park"/>
    <s v="20912,Takoma Park"/>
    <x v="0"/>
    <x v="0"/>
    <n v="7.7740017679999998"/>
    <n v="0"/>
    <n v="0"/>
    <n v="0"/>
    <n v="0"/>
    <n v="0"/>
    <n v="0"/>
    <n v="0"/>
    <n v="6.4457488080000003"/>
    <n v="52366.962663999999"/>
    <x v="0"/>
  </r>
  <r>
    <n v="15716.688604000001"/>
    <n v="15872.734562"/>
    <x v="0"/>
    <x v="60"/>
    <x v="4"/>
    <x v="4"/>
    <s v="MD Resident"/>
    <x v="0"/>
    <s v="MD"/>
    <n v="2"/>
    <n v="9.5708387150000007"/>
    <n v="9"/>
    <n v="123841.45"/>
    <n v="19.858520411000001"/>
    <n v="20"/>
    <n v="384277.33"/>
    <n v="11"/>
    <n v="10.287681696"/>
    <n v="260435.88"/>
    <s v="Monrovia"/>
    <s v="21770,Monrovia"/>
    <x v="0"/>
    <x v="0"/>
    <n v="29.971897113000001"/>
    <n v="0"/>
    <n v="0"/>
    <n v="0"/>
    <n v="0"/>
    <n v="0"/>
    <n v="0"/>
    <n v="0"/>
    <n v="10.287681696"/>
    <n v="82719.728994999998"/>
    <x v="0"/>
  </r>
  <r>
    <n v="15716.688604000001"/>
    <n v="15872.734562"/>
    <x v="0"/>
    <x v="138"/>
    <x v="4"/>
    <x v="4"/>
    <s v="MD Resident"/>
    <x v="0"/>
    <s v="MD"/>
    <n v="2"/>
    <n v="0.52161998499999995"/>
    <n v="1"/>
    <n v="7535.6"/>
    <n v="2.7540139180000001"/>
    <n v="4"/>
    <n v="43773.07"/>
    <n v="3"/>
    <n v="2.232393933"/>
    <n v="36237.47"/>
    <s v="Rocky Ridge"/>
    <s v="21778,Rocky Ridge"/>
    <x v="0"/>
    <x v="0"/>
    <n v="2.232393933"/>
    <n v="0"/>
    <n v="0"/>
    <n v="0"/>
    <n v="0"/>
    <n v="0"/>
    <n v="0"/>
    <n v="0"/>
    <n v="2.232393933"/>
    <n v="17949.91589"/>
    <x v="0"/>
  </r>
  <r>
    <n v="15716.688604000001"/>
    <n v="15872.734562"/>
    <x v="0"/>
    <x v="139"/>
    <x v="4"/>
    <x v="4"/>
    <s v="MD Resident"/>
    <x v="1"/>
    <s v="MD"/>
    <n v="1"/>
    <n v="0"/>
    <n v="0"/>
    <n v="0"/>
    <n v="1.149632966"/>
    <n v="1"/>
    <n v="3817.92"/>
    <n v="1"/>
    <n v="1.149632966"/>
    <n v="3817.92"/>
    <s v="Owings Mills"/>
    <s v="21117,Owings Mills"/>
    <x v="0"/>
    <x v="0"/>
    <n v="23.071398314"/>
    <n v="0"/>
    <n v="0"/>
    <n v="0"/>
    <n v="0"/>
    <n v="0"/>
    <n v="0"/>
    <n v="0"/>
    <n v="1.149632966"/>
    <n v="9243.8053782999996"/>
    <x v="0"/>
  </r>
  <r>
    <n v="15716.688604000001"/>
    <n v="15872.734562"/>
    <x v="0"/>
    <x v="71"/>
    <x v="4"/>
    <x v="4"/>
    <s v="MD Resident"/>
    <x v="0"/>
    <s v="MD"/>
    <n v="2"/>
    <n v="12.044020642"/>
    <n v="13"/>
    <n v="153158.25"/>
    <n v="24.320372282000001"/>
    <n v="24"/>
    <n v="297439.48"/>
    <n v="11"/>
    <n v="12.27635164"/>
    <n v="144281.23000000001"/>
    <s v="Myersville"/>
    <s v="21773,Myersville"/>
    <x v="0"/>
    <x v="0"/>
    <n v="13.423270606000001"/>
    <n v="0"/>
    <n v="0"/>
    <n v="0"/>
    <n v="0"/>
    <n v="0"/>
    <n v="0"/>
    <n v="0"/>
    <n v="12.27635164"/>
    <n v="98709.943669999993"/>
    <x v="0"/>
  </r>
  <r>
    <n v="15716.688604000001"/>
    <n v="15872.734562"/>
    <x v="0"/>
    <x v="140"/>
    <x v="4"/>
    <x v="4"/>
    <s v="MD Resident"/>
    <x v="0"/>
    <s v="MD"/>
    <n v="2"/>
    <n v="22.431929336"/>
    <n v="28"/>
    <n v="331517.01"/>
    <n v="25.460903247000001"/>
    <n v="36"/>
    <n v="411041.08"/>
    <n v="8"/>
    <n v="3.028973911"/>
    <n v="79524.070000000007"/>
    <s v="Brunswick"/>
    <s v="21716,Brunswick"/>
    <x v="0"/>
    <x v="0"/>
    <n v="3.4802458980000002"/>
    <n v="0"/>
    <n v="0"/>
    <n v="0"/>
    <n v="0"/>
    <n v="0"/>
    <n v="0"/>
    <n v="0"/>
    <n v="3.028973911"/>
    <n v="24354.942975000002"/>
    <x v="0"/>
  </r>
  <r>
    <n v="15716.688604000001"/>
    <n v="15872.734562"/>
    <x v="0"/>
    <x v="141"/>
    <x v="4"/>
    <x v="4"/>
    <s v="MD Resident"/>
    <x v="8"/>
    <s v="MD"/>
    <n v="1"/>
    <n v="0"/>
    <n v="0"/>
    <n v="0"/>
    <n v="2.0759959380000002"/>
    <n v="3"/>
    <n v="30909.91"/>
    <n v="3"/>
    <n v="2.0759959380000002"/>
    <n v="30909.91"/>
    <s v="Westminster"/>
    <s v="21158,Westminster"/>
    <x v="0"/>
    <x v="0"/>
    <n v="5.6552328330000003"/>
    <n v="0"/>
    <n v="0"/>
    <n v="0"/>
    <n v="0"/>
    <n v="0"/>
    <n v="0"/>
    <n v="0"/>
    <n v="2.0759959380000002"/>
    <n v="16692.373118"/>
    <x v="0"/>
  </r>
  <r>
    <n v="15716.688604000001"/>
    <n v="15872.734562"/>
    <x v="0"/>
    <x v="79"/>
    <x v="4"/>
    <x v="4"/>
    <s v="MD Resident"/>
    <x v="8"/>
    <s v="MD"/>
    <n v="1"/>
    <n v="2.1205869370000001"/>
    <n v="2"/>
    <n v="26430.14"/>
    <n v="3.872863884"/>
    <n v="3"/>
    <n v="70720.649999999994"/>
    <n v="1"/>
    <n v="1.7522769469999999"/>
    <n v="44290.51"/>
    <s v="Sykesville"/>
    <s v="21784,Sykesville"/>
    <x v="0"/>
    <x v="0"/>
    <n v="25.532847236999999"/>
    <n v="0"/>
    <n v="0"/>
    <n v="0"/>
    <n v="0"/>
    <n v="0"/>
    <n v="0"/>
    <n v="0"/>
    <n v="1.7522769469999999"/>
    <n v="14089.459459"/>
    <x v="0"/>
  </r>
  <r>
    <n v="15716.688604000001"/>
    <n v="15872.734562"/>
    <x v="0"/>
    <x v="4"/>
    <x v="4"/>
    <x v="4"/>
    <s v="MD Resident"/>
    <x v="0"/>
    <s v="MD"/>
    <n v="3"/>
    <n v="11.153511669"/>
    <n v="10"/>
    <n v="175769.02"/>
    <n v="15.511765542999999"/>
    <n v="17"/>
    <n v="251442.53"/>
    <n v="7"/>
    <n v="4.3582538739999999"/>
    <n v="75673.509999999995"/>
    <s v="Emmitsburg"/>
    <s v="21727,Emmitsburg"/>
    <x v="0"/>
    <x v="0"/>
    <n v="6.9904337969999997"/>
    <n v="0"/>
    <n v="0"/>
    <n v="0"/>
    <n v="0"/>
    <n v="0"/>
    <n v="0"/>
    <n v="0"/>
    <n v="4.3582538739999999"/>
    <n v="35043.228396999999"/>
    <x v="0"/>
  </r>
  <r>
    <n v="15716.688604000001"/>
    <n v="15872.734562"/>
    <x v="0"/>
    <x v="13"/>
    <x v="4"/>
    <x v="4"/>
    <s v="MD Resident"/>
    <x v="0"/>
    <s v="MD"/>
    <n v="2"/>
    <n v="7.8581757679999997"/>
    <n v="12"/>
    <n v="144608.66"/>
    <n v="14.243020576999999"/>
    <n v="17"/>
    <n v="230797.98"/>
    <n v="5"/>
    <n v="6.3848448089999996"/>
    <n v="86189.32"/>
    <s v="New Market"/>
    <s v="21774,New Market"/>
    <x v="0"/>
    <x v="0"/>
    <n v="16.674236505"/>
    <n v="0"/>
    <n v="0"/>
    <n v="0"/>
    <n v="0"/>
    <n v="0"/>
    <n v="0"/>
    <n v="0"/>
    <n v="6.3848448089999996"/>
    <n v="51338.352787999997"/>
    <x v="0"/>
  </r>
  <r>
    <n v="15716.688604000001"/>
    <n v="15872.734562"/>
    <x v="0"/>
    <x v="52"/>
    <x v="4"/>
    <x v="4"/>
    <s v="MD Resident"/>
    <x v="0"/>
    <s v="MD"/>
    <n v="2"/>
    <n v="39.209030837999997"/>
    <n v="48"/>
    <n v="671907.27"/>
    <n v="55.120330367999998"/>
    <n v="48"/>
    <n v="1006422.68"/>
    <n v="0"/>
    <n v="15.911299530000001"/>
    <n v="334515.40999999997"/>
    <s v="Thurmont"/>
    <s v="21788,Thurmont"/>
    <x v="0"/>
    <x v="0"/>
    <n v="19.316190429999999"/>
    <n v="0"/>
    <n v="0"/>
    <n v="0"/>
    <n v="0"/>
    <n v="0"/>
    <n v="0"/>
    <n v="0"/>
    <n v="15.911299530000001"/>
    <n v="127937.3161"/>
    <x v="0"/>
  </r>
  <r>
    <n v="15716.688604000001"/>
    <n v="15872.734562"/>
    <x v="0"/>
    <x v="99"/>
    <x v="4"/>
    <x v="4"/>
    <s v="MD Resident"/>
    <x v="17"/>
    <s v="MD"/>
    <n v="1"/>
    <n v="0"/>
    <n v="0"/>
    <n v="0"/>
    <n v="0.49757698500000003"/>
    <n v="1"/>
    <n v="8324.98"/>
    <n v="1"/>
    <n v="0.49757698500000003"/>
    <n v="8324.98"/>
    <m/>
    <s v="Charles,"/>
    <x v="0"/>
    <x v="0"/>
    <n v="39.011670836999997"/>
    <n v="-2.688213921"/>
    <n v="2.688213921"/>
    <n v="-2.688213921"/>
    <n v="3.4287005600000003E-2"/>
    <n v="3.4287005600000003E-2"/>
    <n v="0"/>
    <n v="275.69008237999998"/>
    <n v="0.4632899794"/>
    <n v="3725.1562278000001"/>
    <x v="0"/>
  </r>
  <r>
    <n v="15716.688604000001"/>
    <n v="15872.734562"/>
    <x v="0"/>
    <x v="88"/>
    <x v="4"/>
    <x v="4"/>
    <s v="MD Resident"/>
    <x v="9"/>
    <s v="MD"/>
    <n v="2"/>
    <n v="0.38231798900000002"/>
    <n v="1"/>
    <n v="4877.26"/>
    <n v="4.6463838629999996"/>
    <n v="5"/>
    <n v="82459.09"/>
    <n v="4"/>
    <n v="4.2640658739999999"/>
    <n v="77581.83"/>
    <s v="Woodbine"/>
    <s v="21797,Woodbine"/>
    <x v="0"/>
    <x v="0"/>
    <n v="5.8912848259999997"/>
    <n v="0"/>
    <n v="0"/>
    <n v="0"/>
    <n v="0"/>
    <n v="0"/>
    <n v="0"/>
    <n v="0"/>
    <n v="4.2640658739999999"/>
    <n v="34285.894912000003"/>
    <x v="0"/>
  </r>
  <r>
    <n v="15716.688604000001"/>
    <n v="15872.734562"/>
    <x v="0"/>
    <x v="70"/>
    <x v="4"/>
    <x v="4"/>
    <s v="MD Resident"/>
    <x v="9"/>
    <s v="MD"/>
    <n v="1"/>
    <n v="0"/>
    <n v="0"/>
    <n v="0"/>
    <n v="0.76378097700000003"/>
    <n v="1"/>
    <n v="13768.19"/>
    <n v="1"/>
    <n v="0.76378097700000003"/>
    <n v="13768.19"/>
    <s v="Ellicott City"/>
    <s v="21042,Ellicott City"/>
    <x v="0"/>
    <x v="0"/>
    <n v="14.275399576"/>
    <n v="0"/>
    <n v="0"/>
    <n v="0"/>
    <n v="0"/>
    <n v="0"/>
    <n v="0"/>
    <n v="0"/>
    <n v="0.76378097700000003"/>
    <n v="6141.3015386999996"/>
    <x v="0"/>
  </r>
  <r>
    <n v="15716.688604000001"/>
    <n v="15872.734562"/>
    <x v="0"/>
    <x v="142"/>
    <x v="4"/>
    <x v="4"/>
    <s v="MD Resident"/>
    <x v="19"/>
    <s v="MD"/>
    <n v="1"/>
    <n v="0"/>
    <n v="0"/>
    <n v="0"/>
    <n v="0.79348897600000001"/>
    <n v="1"/>
    <n v="6438.8"/>
    <n v="1"/>
    <n v="0.79348897600000001"/>
    <n v="6438.8"/>
    <m/>
    <s v="Garrett,"/>
    <x v="0"/>
    <x v="0"/>
    <n v="0.79348897600000001"/>
    <n v="0"/>
    <n v="0"/>
    <n v="0"/>
    <n v="0"/>
    <n v="0"/>
    <n v="0"/>
    <n v="0"/>
    <n v="0.79348897600000001"/>
    <n v="6380.1733952000004"/>
    <x v="0"/>
  </r>
  <r>
    <n v="15716.688604000001"/>
    <n v="15872.734562"/>
    <x v="0"/>
    <x v="98"/>
    <x v="4"/>
    <x v="4"/>
    <s v="MD Resident"/>
    <x v="2"/>
    <s v="MD"/>
    <n v="1"/>
    <n v="0"/>
    <n v="0"/>
    <n v="0"/>
    <n v="0.49260398500000002"/>
    <n v="1"/>
    <n v="20665.060000000001"/>
    <n v="1"/>
    <n v="0.49260398500000002"/>
    <n v="20665.060000000001"/>
    <s v="Hyattsville"/>
    <s v="20783,Hyattsville"/>
    <x v="0"/>
    <x v="0"/>
    <n v="24.272404283"/>
    <n v="0"/>
    <n v="0"/>
    <n v="0"/>
    <n v="0"/>
    <n v="0"/>
    <n v="0"/>
    <n v="0"/>
    <n v="0.49260398500000002"/>
    <n v="3960.8601185000002"/>
    <x v="0"/>
  </r>
  <r>
    <n v="15716.688604000001"/>
    <n v="15872.734562"/>
    <x v="0"/>
    <x v="0"/>
    <x v="4"/>
    <x v="4"/>
    <s v="MD Resident"/>
    <x v="0"/>
    <s v="MD"/>
    <n v="3"/>
    <n v="127.19958923"/>
    <n v="151"/>
    <n v="2021890.97"/>
    <n v="137.14738192999999"/>
    <n v="174"/>
    <n v="2062726.36"/>
    <n v="23"/>
    <n v="9.9477926980000007"/>
    <n v="40835.39"/>
    <s v="Frederick"/>
    <s v="21701,Frederick"/>
    <x v="0"/>
    <x v="0"/>
    <n v="22.047877341"/>
    <n v="0"/>
    <n v="0"/>
    <n v="0"/>
    <n v="0"/>
    <n v="0"/>
    <n v="0"/>
    <n v="0"/>
    <n v="9.9477926980000007"/>
    <n v="79986.797842"/>
    <x v="0"/>
  </r>
  <r>
    <n v="15716.688604000001"/>
    <n v="15872.734562"/>
    <x v="0"/>
    <x v="104"/>
    <x v="4"/>
    <x v="4"/>
    <s v="MD Resident"/>
    <x v="18"/>
    <s v="MD"/>
    <n v="1"/>
    <n v="0"/>
    <n v="0"/>
    <n v="0"/>
    <n v="0.802908976"/>
    <n v="1"/>
    <n v="26427.27"/>
    <n v="1"/>
    <n v="0.802908976"/>
    <n v="26427.27"/>
    <m/>
    <s v="Queen Annes,"/>
    <x v="0"/>
    <x v="0"/>
    <n v="10.748360680999999"/>
    <n v="0"/>
    <n v="0"/>
    <n v="0"/>
    <n v="0"/>
    <n v="0"/>
    <n v="0"/>
    <n v="0"/>
    <n v="0.802908976"/>
    <n v="6455.9163925000003"/>
    <x v="0"/>
  </r>
  <r>
    <n v="15716.688604000001"/>
    <n v="15872.734562"/>
    <x v="0"/>
    <x v="3"/>
    <x v="4"/>
    <x v="4"/>
    <s v="MD Resident"/>
    <x v="0"/>
    <s v="MD"/>
    <n v="2"/>
    <n v="9.5550957180000005"/>
    <n v="16"/>
    <n v="217566.22"/>
    <n v="17.624330481000001"/>
    <n v="21"/>
    <n v="332734.7"/>
    <n v="5"/>
    <n v="8.0692347630000008"/>
    <n v="115168.48"/>
    <s v="Jefferson"/>
    <s v="21755,Jefferson"/>
    <x v="0"/>
    <x v="0"/>
    <n v="8.9962547350000008"/>
    <n v="0"/>
    <n v="0"/>
    <n v="0"/>
    <n v="0"/>
    <n v="0"/>
    <n v="0"/>
    <n v="0"/>
    <n v="8.0692347630000008"/>
    <n v="64881.956160000002"/>
    <x v="0"/>
  </r>
  <r>
    <n v="15716.688604000001"/>
    <n v="15872.734562"/>
    <x v="0"/>
    <x v="143"/>
    <x v="4"/>
    <x v="4"/>
    <s v="MD Resident"/>
    <x v="0"/>
    <s v="MD"/>
    <n v="2"/>
    <n v="6.0800578190000003"/>
    <n v="4"/>
    <n v="49254.92"/>
    <n v="11.292365663"/>
    <n v="11"/>
    <n v="146290.35999999999"/>
    <n v="7"/>
    <n v="5.2123078439999997"/>
    <n v="97035.44"/>
    <s v="Woodsboro"/>
    <s v="21798,Woodsboro"/>
    <x v="0"/>
    <x v="0"/>
    <n v="6.2402528129999997"/>
    <n v="0"/>
    <n v="0"/>
    <n v="0"/>
    <n v="0"/>
    <n v="0"/>
    <n v="0"/>
    <n v="0"/>
    <n v="5.2123078439999997"/>
    <n v="41910.384188999997"/>
    <x v="0"/>
  </r>
  <r>
    <n v="15716.688604000001"/>
    <n v="15872.734562"/>
    <x v="0"/>
    <x v="137"/>
    <x v="4"/>
    <x v="4"/>
    <s v="MD Resident"/>
    <x v="7"/>
    <s v="MD"/>
    <n v="1"/>
    <n v="0"/>
    <n v="0"/>
    <n v="0"/>
    <n v="0.49757698500000003"/>
    <n v="1"/>
    <n v="8204.8799999999992"/>
    <n v="1"/>
    <n v="0.49757698500000003"/>
    <n v="8204.8799999999992"/>
    <s v="Takoma Park"/>
    <s v="20912,Takoma Park"/>
    <x v="0"/>
    <x v="0"/>
    <n v="7.7740017679999998"/>
    <n v="0"/>
    <n v="0"/>
    <n v="0"/>
    <n v="0"/>
    <n v="0"/>
    <n v="0"/>
    <n v="0"/>
    <n v="0.49757698500000003"/>
    <n v="4000.8463101000002"/>
    <x v="0"/>
  </r>
  <r>
    <n v="15716.688604000001"/>
    <n v="15872.734562"/>
    <x v="0"/>
    <x v="68"/>
    <x v="4"/>
    <x v="4"/>
    <s v="MD Resident"/>
    <x v="0"/>
    <s v="MD"/>
    <n v="6"/>
    <n v="1.385436959"/>
    <n v="3"/>
    <n v="29129.759999999998"/>
    <n v="5.584824834"/>
    <n v="7"/>
    <n v="89903.05"/>
    <n v="4"/>
    <n v="4.1993878750000002"/>
    <n v="60773.29"/>
    <m/>
    <s v="Frederick,"/>
    <x v="0"/>
    <x v="0"/>
    <n v="8.313376753"/>
    <n v="0"/>
    <n v="0"/>
    <n v="0"/>
    <n v="0"/>
    <n v="0"/>
    <n v="0"/>
    <n v="0"/>
    <n v="4.1993878750000002"/>
    <n v="33765.841248999997"/>
    <x v="0"/>
  </r>
  <r>
    <n v="15716.688604000001"/>
    <n v="15872.734562"/>
    <x v="0"/>
    <x v="144"/>
    <x v="4"/>
    <x v="4"/>
    <s v="MD Resident"/>
    <x v="7"/>
    <s v="MD"/>
    <n v="1"/>
    <n v="0"/>
    <n v="0"/>
    <n v="0"/>
    <n v="0.75430897799999996"/>
    <n v="1"/>
    <n v="10179.07"/>
    <n v="1"/>
    <n v="0.75430897799999996"/>
    <n v="10179.07"/>
    <s v="Montgomery Village"/>
    <s v="20886,Montgomery Village"/>
    <x v="0"/>
    <x v="0"/>
    <n v="6.1382078160000004"/>
    <n v="0"/>
    <n v="0"/>
    <n v="0"/>
    <n v="0"/>
    <n v="0"/>
    <n v="0"/>
    <n v="0"/>
    <n v="0.75430897799999996"/>
    <n v="6065.1404352"/>
    <x v="0"/>
  </r>
  <r>
    <n v="15716.688604000001"/>
    <n v="15872.734562"/>
    <x v="0"/>
    <x v="145"/>
    <x v="4"/>
    <x v="4"/>
    <s v="MD Resident"/>
    <x v="0"/>
    <s v="MD"/>
    <n v="1"/>
    <n v="0"/>
    <n v="0"/>
    <n v="0"/>
    <n v="0.58304598299999999"/>
    <n v="1"/>
    <n v="8586.9"/>
    <n v="1"/>
    <n v="0.58304598299999999"/>
    <n v="8586.9"/>
    <s v="Tuscarora"/>
    <s v="21790,Tuscarora"/>
    <x v="0"/>
    <x v="0"/>
    <n v="0.58304598299999999"/>
    <n v="0"/>
    <n v="0"/>
    <n v="0"/>
    <n v="0"/>
    <n v="0"/>
    <n v="0"/>
    <n v="0"/>
    <n v="0.58304598299999999"/>
    <n v="4688.0732832000003"/>
    <x v="0"/>
  </r>
  <r>
    <n v="15716.688604000001"/>
    <n v="15872.734562"/>
    <x v="0"/>
    <x v="40"/>
    <x v="4"/>
    <x v="4"/>
    <s v="MD Resident"/>
    <x v="0"/>
    <s v="MD"/>
    <n v="2"/>
    <n v="120.97429242"/>
    <n v="142"/>
    <n v="1843606.87"/>
    <n v="124.33801631"/>
    <n v="147"/>
    <n v="1959382.35"/>
    <n v="5"/>
    <n v="3.3637238979999999"/>
    <n v="115775.48"/>
    <s v="Frederick"/>
    <s v="21702,Frederick"/>
    <x v="0"/>
    <x v="0"/>
    <n v="20.920102375999999"/>
    <n v="0"/>
    <n v="0"/>
    <n v="0"/>
    <n v="0"/>
    <n v="0"/>
    <n v="0"/>
    <n v="0"/>
    <n v="3.3637238979999999"/>
    <n v="27046.553099000001"/>
    <x v="0"/>
  </r>
  <r>
    <n v="15716.688604000001"/>
    <n v="15872.734562"/>
    <x v="0"/>
    <x v="146"/>
    <x v="4"/>
    <x v="4"/>
    <s v="MD Resident"/>
    <x v="0"/>
    <s v="MD"/>
    <n v="3"/>
    <n v="23.167661315"/>
    <n v="30"/>
    <n v="393020.37"/>
    <n v="41.998968751"/>
    <n v="39"/>
    <n v="704561.42"/>
    <n v="9"/>
    <n v="18.831307435999999"/>
    <n v="311541.05"/>
    <s v="Frederick"/>
    <s v="21704,Frederick"/>
    <x v="0"/>
    <x v="0"/>
    <n v="24.874968255999999"/>
    <n v="0"/>
    <n v="0"/>
    <n v="0"/>
    <n v="0"/>
    <n v="0"/>
    <n v="0"/>
    <n v="0"/>
    <n v="18.831307435999999"/>
    <n v="151416.10071"/>
    <x v="0"/>
  </r>
  <r>
    <n v="15716.688604000001"/>
    <n v="15872.734562"/>
    <x v="0"/>
    <x v="121"/>
    <x v="4"/>
    <x v="4"/>
    <s v="MD Resident"/>
    <x v="7"/>
    <s v="MD"/>
    <n v="2"/>
    <n v="1.1782409650000001"/>
    <n v="1"/>
    <n v="23886.99"/>
    <n v="6.4437638079999999"/>
    <n v="6"/>
    <n v="95573.31"/>
    <n v="5"/>
    <n v="5.2655228430000003"/>
    <n v="71686.320000000007"/>
    <s v="Damascus"/>
    <s v="20872,Damascus"/>
    <x v="0"/>
    <x v="0"/>
    <n v="17.861305463000001"/>
    <n v="0"/>
    <n v="0"/>
    <n v="0"/>
    <n v="0"/>
    <n v="0"/>
    <n v="0"/>
    <n v="0"/>
    <n v="5.2655228430000003"/>
    <n v="42338.267790999998"/>
    <x v="0"/>
  </r>
  <r>
    <n v="15716.688604000001"/>
    <n v="15872.734562"/>
    <x v="0"/>
    <x v="81"/>
    <x v="4"/>
    <x v="4"/>
    <s v="MD Resident"/>
    <x v="7"/>
    <s v="MD"/>
    <n v="2"/>
    <n v="1.039407969"/>
    <n v="2"/>
    <n v="15109.01"/>
    <n v="1.855240945"/>
    <n v="2"/>
    <n v="17159.5"/>
    <n v="0"/>
    <n v="0.81583297600000004"/>
    <n v="2050.4899999999998"/>
    <s v="Germantown"/>
    <s v="20874,Germantown"/>
    <x v="0"/>
    <x v="0"/>
    <n v="45.174795660999997"/>
    <n v="-2.2124489340000002"/>
    <n v="2.2124489340000002"/>
    <n v="-2.2124489340000002"/>
    <n v="3.9955660499999997E-2"/>
    <n v="3.9955660499999997E-2"/>
    <n v="0"/>
    <n v="321.26979674"/>
    <n v="0.77587731550000005"/>
    <n v="6238.5640584000002"/>
    <x v="0"/>
  </r>
  <r>
    <n v="15716.688604000001"/>
    <n v="15872.734562"/>
    <x v="0"/>
    <x v="147"/>
    <x v="4"/>
    <x v="4"/>
    <s v="MD Resident"/>
    <x v="9"/>
    <s v="MD"/>
    <n v="1"/>
    <n v="0"/>
    <n v="0"/>
    <n v="0"/>
    <n v="0.43226198700000001"/>
    <n v="1"/>
    <n v="4239.67"/>
    <n v="1"/>
    <n v="0.43226198700000001"/>
    <n v="4239.67"/>
    <m/>
    <s v="Howard,"/>
    <x v="0"/>
    <x v="0"/>
    <n v="1.3856579579999999"/>
    <n v="0"/>
    <n v="0"/>
    <n v="0"/>
    <n v="0"/>
    <n v="0"/>
    <n v="0"/>
    <n v="0"/>
    <n v="0.43226198700000001"/>
    <n v="3475.6707562000001"/>
    <x v="0"/>
  </r>
  <r>
    <n v="15716.688604000001"/>
    <n v="15872.734562"/>
    <x v="0"/>
    <x v="148"/>
    <x v="4"/>
    <x v="4"/>
    <s v="MD Resident"/>
    <x v="6"/>
    <s v="MD"/>
    <n v="1"/>
    <n v="0"/>
    <n v="0"/>
    <n v="0"/>
    <n v="0.35255998999999999"/>
    <n v="1"/>
    <n v="7448.39"/>
    <n v="1"/>
    <n v="0.35255998999999999"/>
    <n v="7448.39"/>
    <s v="Baltimore"/>
    <s v="21217,Baltimore"/>
    <x v="0"/>
    <x v="0"/>
    <n v="58.951982252999997"/>
    <n v="0"/>
    <n v="0"/>
    <n v="0"/>
    <n v="0"/>
    <n v="0"/>
    <n v="0"/>
    <n v="0"/>
    <n v="0.35255998999999999"/>
    <n v="2834.8142652000001"/>
    <x v="0"/>
  </r>
  <r>
    <n v="15716.688604000001"/>
    <n v="15872.734562"/>
    <x v="0"/>
    <x v="149"/>
    <x v="4"/>
    <x v="4"/>
    <s v="MD Resident"/>
    <x v="7"/>
    <s v="MD"/>
    <n v="2"/>
    <n v="0"/>
    <n v="0"/>
    <n v="0"/>
    <n v="1.537834954"/>
    <n v="2"/>
    <n v="32715.52"/>
    <n v="2"/>
    <n v="1.537834954"/>
    <n v="32715.52"/>
    <s v="Boyds"/>
    <s v="20841,Boyds"/>
    <x v="0"/>
    <x v="0"/>
    <n v="1.563526953"/>
    <n v="0"/>
    <n v="0"/>
    <n v="0"/>
    <n v="0"/>
    <n v="0"/>
    <n v="0"/>
    <n v="0"/>
    <n v="1.537834954"/>
    <n v="12365.204755999999"/>
    <x v="0"/>
  </r>
  <r>
    <n v="15716.688604000001"/>
    <n v="15872.734562"/>
    <x v="0"/>
    <x v="100"/>
    <x v="4"/>
    <x v="4"/>
    <s v="MD Resident"/>
    <x v="6"/>
    <s v="MD"/>
    <n v="1"/>
    <n v="0"/>
    <n v="0"/>
    <n v="0"/>
    <n v="0.73492597800000004"/>
    <n v="1"/>
    <n v="12163.58"/>
    <n v="1"/>
    <n v="0.73492597800000004"/>
    <n v="12163.58"/>
    <s v="Baltimore"/>
    <s v="21223,Baltimore"/>
    <x v="0"/>
    <x v="0"/>
    <n v="10.45718269"/>
    <n v="0"/>
    <n v="0"/>
    <n v="0"/>
    <n v="0"/>
    <n v="0"/>
    <n v="0"/>
    <n v="0"/>
    <n v="0.73492597800000004"/>
    <n v="5909.2883633000001"/>
    <x v="0"/>
  </r>
  <r>
    <n v="15716.688604000001"/>
    <n v="15872.734562"/>
    <x v="0"/>
    <x v="150"/>
    <x v="4"/>
    <x v="4"/>
    <s v="MD Resident"/>
    <x v="7"/>
    <s v="MD"/>
    <n v="1"/>
    <n v="0"/>
    <n v="0"/>
    <n v="0"/>
    <n v="0.45127198699999999"/>
    <n v="1"/>
    <n v="5948.28"/>
    <n v="1"/>
    <n v="0.45127198699999999"/>
    <n v="5948.28"/>
    <s v="Bethesda"/>
    <s v="20814,Bethesda"/>
    <x v="0"/>
    <x v="0"/>
    <n v="13.492116598000001"/>
    <n v="0"/>
    <n v="0"/>
    <n v="0"/>
    <n v="0"/>
    <n v="0"/>
    <n v="0"/>
    <n v="0"/>
    <n v="0.45127198699999999"/>
    <n v="3628.5236626000001"/>
    <x v="0"/>
  </r>
  <r>
    <n v="15716.688604000001"/>
    <n v="15872.734562"/>
    <x v="0"/>
    <x v="151"/>
    <x v="4"/>
    <x v="4"/>
    <s v="MD Resident"/>
    <x v="0"/>
    <s v="MD"/>
    <n v="2"/>
    <n v="7.2064387869999997"/>
    <n v="8"/>
    <n v="115967.89"/>
    <n v="7.3950197800000002"/>
    <n v="8"/>
    <n v="164767.96"/>
    <n v="0"/>
    <n v="0.188580993"/>
    <n v="48800.07"/>
    <s v="Ijamsville"/>
    <s v="21754,Ijamsville"/>
    <x v="0"/>
    <x v="0"/>
    <n v="0.94288997100000005"/>
    <n v="0"/>
    <n v="0"/>
    <n v="0"/>
    <n v="0"/>
    <n v="0"/>
    <n v="0"/>
    <n v="0"/>
    <n v="0.188580993"/>
    <n v="1516.3152491999999"/>
    <x v="0"/>
  </r>
  <r>
    <n v="15716.688604000001"/>
    <n v="15872.734562"/>
    <x v="0"/>
    <x v="57"/>
    <x v="4"/>
    <x v="4"/>
    <s v="MD Resident"/>
    <x v="2"/>
    <s v="MD"/>
    <n v="1"/>
    <n v="0"/>
    <n v="0"/>
    <n v="0"/>
    <n v="0.73492597800000004"/>
    <n v="1"/>
    <n v="10569.96"/>
    <n v="1"/>
    <n v="0.73492597800000004"/>
    <n v="10569.96"/>
    <s v="Laurel"/>
    <s v="20707,Laurel"/>
    <x v="0"/>
    <x v="0"/>
    <n v="66.165554032000003"/>
    <n v="-28.04331217"/>
    <n v="28.043312172"/>
    <n v="-28.04331217"/>
    <n v="0.31148773600000002"/>
    <n v="0.31148773600000002"/>
    <n v="0"/>
    <n v="2504.5663217000001"/>
    <n v="0.42343824200000002"/>
    <n v="3404.7220416"/>
    <x v="0"/>
  </r>
  <r>
    <n v="15716.688604000001"/>
    <n v="15872.734562"/>
    <x v="0"/>
    <x v="39"/>
    <x v="4"/>
    <x v="4"/>
    <s v="MD Resident"/>
    <x v="6"/>
    <s v="MD"/>
    <n v="1"/>
    <n v="0"/>
    <n v="0"/>
    <n v="0"/>
    <n v="0.43226198700000001"/>
    <n v="1"/>
    <n v="3747.05"/>
    <n v="1"/>
    <n v="0.43226198700000001"/>
    <n v="3747.05"/>
    <s v="Baltimore"/>
    <s v="21216,Baltimore"/>
    <x v="0"/>
    <x v="0"/>
    <n v="43.562472702000001"/>
    <n v="0"/>
    <n v="0"/>
    <n v="0"/>
    <n v="0"/>
    <n v="0"/>
    <n v="0"/>
    <n v="0"/>
    <n v="0.43226198700000001"/>
    <n v="3475.6707562000001"/>
    <x v="0"/>
  </r>
  <r>
    <n v="15716.688604000001"/>
    <n v="15872.734562"/>
    <x v="0"/>
    <x v="16"/>
    <x v="4"/>
    <x v="4"/>
    <s v="MD Resident"/>
    <x v="7"/>
    <s v="MD"/>
    <n v="1"/>
    <n v="0"/>
    <n v="0"/>
    <n v="0"/>
    <n v="1.7530739479999999"/>
    <n v="1"/>
    <n v="23963.97"/>
    <n v="1"/>
    <n v="1.7530739479999999"/>
    <n v="23963.97"/>
    <s v="Gaithersburg"/>
    <s v="20877,Gaithersburg"/>
    <x v="0"/>
    <x v="0"/>
    <n v="26.497674212"/>
    <n v="0"/>
    <n v="0"/>
    <n v="0"/>
    <n v="0"/>
    <n v="0"/>
    <n v="0"/>
    <n v="0"/>
    <n v="1.7530739479999999"/>
    <n v="14095.867871"/>
    <x v="0"/>
  </r>
  <r>
    <n v="15716.688604000001"/>
    <n v="15872.734562"/>
    <x v="0"/>
    <x v="20"/>
    <x v="4"/>
    <x v="4"/>
    <s v="MD Resident"/>
    <x v="2"/>
    <s v="MD"/>
    <n v="1"/>
    <n v="0"/>
    <n v="0"/>
    <n v="0"/>
    <n v="0.94474897199999996"/>
    <n v="1"/>
    <n v="16988.52"/>
    <n v="1"/>
    <n v="0.94474897199999996"/>
    <n v="16988.52"/>
    <s v="Upper Marlboro"/>
    <s v="20774,Upper Marlboro"/>
    <x v="0"/>
    <x v="0"/>
    <n v="31.525031062"/>
    <n v="-6.9979998000000002E-2"/>
    <n v="6.9979998000000002E-2"/>
    <n v="-6.9979998000000002E-2"/>
    <n v="2.0971758E-3"/>
    <n v="2.0971758E-3"/>
    <n v="0"/>
    <n v="16.862672870000001"/>
    <n v="0.94265179619999995"/>
    <n v="7579.5406026000001"/>
    <x v="0"/>
  </r>
  <r>
    <n v="15716.688604000001"/>
    <n v="15872.734562"/>
    <x v="0"/>
    <x v="7"/>
    <x v="4"/>
    <x v="4"/>
    <s v="MD Resident"/>
    <x v="0"/>
    <s v="MD"/>
    <n v="2"/>
    <n v="22.615057328999999"/>
    <n v="28"/>
    <n v="341411.54"/>
    <n v="37.283910892999998"/>
    <n v="39"/>
    <n v="481143.58"/>
    <n v="11"/>
    <n v="14.668853564000001"/>
    <n v="139732.04"/>
    <s v="Mount Airy"/>
    <s v="21771,Mount Airy"/>
    <x v="0"/>
    <x v="0"/>
    <n v="40.826264780000002"/>
    <n v="0"/>
    <n v="0"/>
    <n v="0"/>
    <n v="0"/>
    <n v="0"/>
    <n v="0"/>
    <n v="0"/>
    <n v="14.668853564000001"/>
    <n v="117947.23314"/>
    <x v="0"/>
  </r>
  <r>
    <n v="15811.837178"/>
    <n v="16738.702913000001"/>
    <x v="0"/>
    <x v="152"/>
    <x v="5"/>
    <x v="5"/>
    <s v="MD Resident"/>
    <x v="6"/>
    <s v="MD"/>
    <n v="1"/>
    <n v="0"/>
    <n v="0"/>
    <n v="0"/>
    <n v="0.47289798599999999"/>
    <n v="1"/>
    <n v="6651.13"/>
    <n v="1"/>
    <n v="0.47289798599999999"/>
    <n v="6651.13"/>
    <s v="Baltimore"/>
    <s v="21214,Baltimore"/>
    <x v="0"/>
    <x v="0"/>
    <n v="52.688922433999998"/>
    <n v="0"/>
    <n v="0"/>
    <n v="0"/>
    <n v="0"/>
    <n v="0"/>
    <n v="0"/>
    <n v="0"/>
    <n v="0.47289798599999999"/>
    <n v="3825.4306553000001"/>
    <x v="0"/>
  </r>
  <r>
    <n v="15811.837178"/>
    <n v="16738.702913000001"/>
    <x v="0"/>
    <x v="153"/>
    <x v="5"/>
    <x v="5"/>
    <s v="MD Resident"/>
    <x v="6"/>
    <s v="MD"/>
    <n v="1"/>
    <n v="0"/>
    <n v="0"/>
    <n v="0"/>
    <n v="0.652269981"/>
    <n v="1"/>
    <n v="6398.86"/>
    <n v="1"/>
    <n v="0.652269981"/>
    <n v="6398.86"/>
    <s v="Baltimore"/>
    <s v="21229,Baltimore"/>
    <x v="0"/>
    <x v="0"/>
    <n v="31.055755079000001"/>
    <n v="0"/>
    <n v="0"/>
    <n v="0"/>
    <n v="0"/>
    <n v="0"/>
    <n v="0"/>
    <n v="0"/>
    <n v="0.652269981"/>
    <n v="5276.4309739999999"/>
    <x v="0"/>
  </r>
  <r>
    <n v="15811.837178"/>
    <n v="16738.702913000001"/>
    <x v="0"/>
    <x v="24"/>
    <x v="5"/>
    <x v="5"/>
    <s v="MD Resident"/>
    <x v="1"/>
    <s v="MD"/>
    <n v="1"/>
    <n v="0"/>
    <n v="0"/>
    <n v="0"/>
    <n v="0.98236697100000003"/>
    <n v="1"/>
    <n v="8641.9500000000007"/>
    <n v="1"/>
    <n v="0.98236697100000003"/>
    <n v="8641.9500000000007"/>
    <s v="Lutherville Timonium"/>
    <s v="21093,Lutherville Timonium"/>
    <x v="0"/>
    <x v="0"/>
    <n v="38.228951871"/>
    <n v="0"/>
    <n v="0"/>
    <n v="0"/>
    <n v="0"/>
    <n v="0"/>
    <n v="0"/>
    <n v="0"/>
    <n v="0.98236697100000003"/>
    <n v="7946.6964056999996"/>
    <x v="0"/>
  </r>
  <r>
    <n v="15811.837178"/>
    <n v="16738.702913000001"/>
    <x v="0"/>
    <x v="154"/>
    <x v="5"/>
    <x v="5"/>
    <s v="MD Resident"/>
    <x v="10"/>
    <s v="MD"/>
    <n v="1"/>
    <n v="0"/>
    <n v="0"/>
    <n v="0"/>
    <n v="0.79401597599999996"/>
    <n v="1"/>
    <n v="5761.43"/>
    <n v="1"/>
    <n v="0.79401597599999996"/>
    <n v="5761.43"/>
    <s v="Street"/>
    <s v="21154,Street"/>
    <x v="0"/>
    <x v="0"/>
    <n v="2.1542729349999998"/>
    <n v="0"/>
    <n v="0"/>
    <n v="0"/>
    <n v="0"/>
    <n v="0"/>
    <n v="0"/>
    <n v="0"/>
    <n v="0.79401597599999996"/>
    <n v="6423.0619399999996"/>
    <x v="0"/>
  </r>
  <r>
    <n v="15811.837178"/>
    <n v="16738.702913000001"/>
    <x v="0"/>
    <x v="47"/>
    <x v="5"/>
    <x v="5"/>
    <s v="MD Resident"/>
    <x v="10"/>
    <s v="MD"/>
    <n v="2"/>
    <n v="75.346770766999995"/>
    <n v="97"/>
    <n v="1262493.96"/>
    <n v="89.154191358000006"/>
    <n v="119"/>
    <n v="1605647.39"/>
    <n v="22"/>
    <n v="13.807420591"/>
    <n v="343153.43"/>
    <s v="Aberdeen"/>
    <s v="21001,Aberdeen"/>
    <x v="0"/>
    <x v="0"/>
    <n v="36.193890928000002"/>
    <n v="0"/>
    <n v="0"/>
    <n v="0"/>
    <n v="0"/>
    <n v="0"/>
    <n v="0"/>
    <n v="0"/>
    <n v="13.807420591"/>
    <n v="111692.86308"/>
    <x v="0"/>
  </r>
  <r>
    <n v="15811.837178"/>
    <n v="16738.702913000001"/>
    <x v="0"/>
    <x v="31"/>
    <x v="5"/>
    <x v="5"/>
    <s v="MD Resident"/>
    <x v="6"/>
    <s v="MD"/>
    <n v="1"/>
    <n v="0"/>
    <n v="0"/>
    <n v="0"/>
    <n v="2.2697879329999999"/>
    <n v="1"/>
    <n v="27280.71"/>
    <n v="1"/>
    <n v="2.2697879329999999"/>
    <n v="27280.71"/>
    <s v="Baltimore"/>
    <s v="21212,Baltimore"/>
    <x v="0"/>
    <x v="0"/>
    <n v="38.086620861"/>
    <n v="0"/>
    <n v="0"/>
    <n v="0"/>
    <n v="0"/>
    <n v="0"/>
    <n v="0"/>
    <n v="0"/>
    <n v="2.2697879329999999"/>
    <n v="18361.077012000002"/>
    <x v="0"/>
  </r>
  <r>
    <n v="15811.837178"/>
    <n v="16738.702913000001"/>
    <x v="0"/>
    <x v="55"/>
    <x v="5"/>
    <x v="5"/>
    <s v="MD Resident"/>
    <x v="14"/>
    <s v="MD"/>
    <n v="1"/>
    <n v="0"/>
    <n v="0"/>
    <n v="0"/>
    <n v="0.58304598299999999"/>
    <n v="1"/>
    <n v="9427.7199999999993"/>
    <n v="1"/>
    <n v="0.58304598299999999"/>
    <n v="9427.7199999999993"/>
    <m/>
    <s v="Somerset,"/>
    <x v="0"/>
    <x v="0"/>
    <n v="6.6892858029999998"/>
    <n v="0"/>
    <n v="0"/>
    <n v="0"/>
    <n v="0"/>
    <n v="0"/>
    <n v="0"/>
    <n v="0"/>
    <n v="0.58304598299999999"/>
    <n v="4716.4548017999996"/>
    <x v="0"/>
  </r>
  <r>
    <n v="15811.837178"/>
    <n v="16738.702913000001"/>
    <x v="0"/>
    <x v="155"/>
    <x v="5"/>
    <x v="5"/>
    <s v="MD Resident"/>
    <x v="10"/>
    <s v="MD"/>
    <n v="2"/>
    <n v="1.484171957"/>
    <n v="3"/>
    <n v="21650.63"/>
    <n v="3.7993448870000002"/>
    <n v="5"/>
    <n v="26968"/>
    <n v="2"/>
    <n v="2.3151729300000001"/>
    <n v="5317.37"/>
    <s v="Darlington"/>
    <s v="21034,Darlington"/>
    <x v="0"/>
    <x v="0"/>
    <n v="8.7325767419999991"/>
    <n v="0"/>
    <n v="0"/>
    <n v="0"/>
    <n v="0"/>
    <n v="0"/>
    <n v="0"/>
    <n v="0"/>
    <n v="2.3151729300000001"/>
    <n v="18728.211498000001"/>
    <x v="0"/>
  </r>
  <r>
    <n v="15811.837178"/>
    <n v="16738.702913000001"/>
    <x v="0"/>
    <x v="66"/>
    <x v="5"/>
    <x v="5"/>
    <s v="MD Resident"/>
    <x v="10"/>
    <s v="MD"/>
    <n v="2"/>
    <n v="5.8173278279999998"/>
    <n v="10"/>
    <n v="106404.43"/>
    <n v="6.5399098039999997"/>
    <n v="9"/>
    <n v="102967.97"/>
    <n v="-1"/>
    <n v="0.72258197599999996"/>
    <n v="-3436.46"/>
    <s v="Bel Air"/>
    <s v="21014,Bel Air"/>
    <x v="0"/>
    <x v="0"/>
    <n v="26.243838215"/>
    <n v="0"/>
    <n v="0"/>
    <n v="0"/>
    <n v="0"/>
    <n v="0"/>
    <n v="0"/>
    <n v="0"/>
    <n v="0.72258197599999996"/>
    <n v="5845.2083192999999"/>
    <x v="0"/>
  </r>
  <r>
    <n v="15811.837178"/>
    <n v="16738.702913000001"/>
    <x v="0"/>
    <x v="156"/>
    <x v="5"/>
    <x v="5"/>
    <s v="MD Resident"/>
    <x v="10"/>
    <s v="MD"/>
    <n v="2"/>
    <n v="1.6845149500000001"/>
    <n v="3"/>
    <n v="20332.73"/>
    <n v="2.949140914"/>
    <n v="5"/>
    <n v="45542.28"/>
    <n v="2"/>
    <n v="1.2646259639999999"/>
    <n v="25209.55"/>
    <s v="Belcamp"/>
    <s v="21017,Belcamp"/>
    <x v="0"/>
    <x v="0"/>
    <n v="5.7916468319999996"/>
    <n v="0"/>
    <n v="0"/>
    <n v="0"/>
    <n v="0"/>
    <n v="0"/>
    <n v="0"/>
    <n v="0"/>
    <n v="1.2646259639999999"/>
    <n v="10229.984211000001"/>
    <x v="0"/>
  </r>
  <r>
    <n v="15811.837178"/>
    <n v="16738.702913000001"/>
    <x v="0"/>
    <x v="157"/>
    <x v="5"/>
    <x v="5"/>
    <s v="MD Resident"/>
    <x v="10"/>
    <s v="MD"/>
    <n v="2"/>
    <n v="66.352868039000001"/>
    <n v="103"/>
    <n v="969113.55"/>
    <n v="71.589936874000003"/>
    <n v="102"/>
    <n v="1176451.6200000001"/>
    <n v="-1"/>
    <n v="5.2370688349999996"/>
    <n v="207338.07"/>
    <s v="Havre de Grace"/>
    <s v="21078,Havre de Grace"/>
    <x v="0"/>
    <x v="0"/>
    <n v="6.4031188009999997"/>
    <n v="0"/>
    <n v="0"/>
    <n v="0"/>
    <n v="0"/>
    <n v="0"/>
    <n v="0"/>
    <n v="0"/>
    <n v="5.2370688349999996"/>
    <n v="42364.408939000001"/>
    <x v="0"/>
  </r>
  <r>
    <n v="15811.837178"/>
    <n v="16738.702913000001"/>
    <x v="0"/>
    <x v="158"/>
    <x v="5"/>
    <x v="5"/>
    <s v="MD Resident"/>
    <x v="10"/>
    <s v="MD"/>
    <n v="2"/>
    <n v="0.49260398500000002"/>
    <n v="1"/>
    <n v="4276.8"/>
    <n v="3.9334908839999998"/>
    <n v="4"/>
    <n v="53432.52"/>
    <n v="3"/>
    <n v="3.4408868990000001"/>
    <n v="49155.72"/>
    <s v="Fallston"/>
    <s v="21047,Fallston"/>
    <x v="0"/>
    <x v="0"/>
    <n v="11.045499674"/>
    <n v="0"/>
    <n v="0"/>
    <n v="0"/>
    <n v="0"/>
    <n v="0"/>
    <n v="0"/>
    <n v="0"/>
    <n v="3.4408868990000001"/>
    <n v="27834.489921"/>
    <x v="0"/>
  </r>
  <r>
    <n v="15811.837178"/>
    <n v="16738.702913000001"/>
    <x v="0"/>
    <x v="159"/>
    <x v="5"/>
    <x v="5"/>
    <s v="MD Resident"/>
    <x v="10"/>
    <s v="MD"/>
    <n v="2"/>
    <n v="5.9492838240000001"/>
    <n v="8"/>
    <n v="100203"/>
    <n v="10.490401689"/>
    <n v="15"/>
    <n v="170846.72"/>
    <n v="7"/>
    <n v="4.5411178650000004"/>
    <n v="70643.72"/>
    <s v="Edgewood"/>
    <s v="21040,Edgewood"/>
    <x v="0"/>
    <x v="0"/>
    <n v="23.845651294"/>
    <n v="0"/>
    <n v="0"/>
    <n v="0"/>
    <n v="0"/>
    <n v="0"/>
    <n v="0"/>
    <n v="0"/>
    <n v="4.5411178650000004"/>
    <n v="36734.627773"/>
    <x v="0"/>
  </r>
  <r>
    <n v="15811.837178"/>
    <n v="16738.702913000001"/>
    <x v="0"/>
    <x v="160"/>
    <x v="5"/>
    <x v="5"/>
    <s v="MD Resident"/>
    <x v="20"/>
    <s v="MD"/>
    <n v="1"/>
    <n v="0"/>
    <n v="0"/>
    <n v="0"/>
    <n v="0.94474897199999996"/>
    <n v="1"/>
    <n v="8086.44"/>
    <n v="1"/>
    <n v="0.94474897199999996"/>
    <n v="8086.44"/>
    <m/>
    <s v="Talbot,"/>
    <x v="0"/>
    <x v="0"/>
    <n v="16.478207513000001"/>
    <n v="0"/>
    <n v="0"/>
    <n v="0"/>
    <n v="0"/>
    <n v="0"/>
    <n v="0"/>
    <n v="0"/>
    <n v="0.94474897199999996"/>
    <n v="7642.3917758999996"/>
    <x v="0"/>
  </r>
  <r>
    <n v="15811.837178"/>
    <n v="16738.702913000001"/>
    <x v="0"/>
    <x v="110"/>
    <x v="5"/>
    <x v="5"/>
    <s v="MD Resident"/>
    <x v="1"/>
    <s v="MD"/>
    <n v="1"/>
    <n v="0"/>
    <n v="0"/>
    <n v="0"/>
    <n v="2.0359439400000001"/>
    <n v="1"/>
    <n v="12617.26"/>
    <n v="1"/>
    <n v="2.0359439400000001"/>
    <n v="12617.26"/>
    <s v="Middle River"/>
    <s v="21220,Middle River"/>
    <x v="0"/>
    <x v="0"/>
    <n v="21.633316354000002"/>
    <n v="0"/>
    <n v="0"/>
    <n v="0"/>
    <n v="0"/>
    <n v="0"/>
    <n v="0"/>
    <n v="0"/>
    <n v="2.0359439400000001"/>
    <n v="16469.434405"/>
    <x v="0"/>
  </r>
  <r>
    <n v="15811.837178"/>
    <n v="16738.702913000001"/>
    <x v="0"/>
    <x v="41"/>
    <x v="5"/>
    <x v="5"/>
    <s v="MD Resident"/>
    <x v="11"/>
    <s v="MD"/>
    <n v="1"/>
    <n v="0"/>
    <n v="0"/>
    <n v="0"/>
    <n v="0.94474897199999996"/>
    <n v="1"/>
    <n v="49821.71"/>
    <n v="1"/>
    <n v="0.94474897199999996"/>
    <n v="49821.71"/>
    <m/>
    <s v="Dorchester,"/>
    <x v="0"/>
    <x v="0"/>
    <n v="24.258977285"/>
    <n v="0"/>
    <n v="0"/>
    <n v="0"/>
    <n v="0"/>
    <n v="0"/>
    <n v="0"/>
    <n v="0"/>
    <n v="0.94474897199999996"/>
    <n v="7642.3917758999996"/>
    <x v="0"/>
  </r>
  <r>
    <n v="15309.646558"/>
    <n v="16928.049054999999"/>
    <x v="0"/>
    <x v="161"/>
    <x v="6"/>
    <x v="6"/>
    <s v="MD Resident"/>
    <x v="1"/>
    <s v="MD"/>
    <n v="2"/>
    <n v="8.0272807610000001"/>
    <n v="13"/>
    <n v="119712.98"/>
    <n v="12.649870624"/>
    <n v="12"/>
    <n v="242310.09"/>
    <n v="-1"/>
    <n v="4.622589863"/>
    <n v="122597.11"/>
    <s v="Dundalk"/>
    <s v="21222,Dundalk"/>
    <x v="0"/>
    <x v="0"/>
    <n v="31.886742058999999"/>
    <n v="0"/>
    <n v="0"/>
    <n v="0"/>
    <n v="0"/>
    <n v="0"/>
    <n v="0"/>
    <n v="0"/>
    <n v="4.622589863"/>
    <n v="36206.043010000001"/>
    <x v="0"/>
  </r>
  <r>
    <n v="15309.646558"/>
    <n v="16928.049054999999"/>
    <x v="0"/>
    <x v="39"/>
    <x v="6"/>
    <x v="6"/>
    <s v="MD Resident"/>
    <x v="6"/>
    <s v="MD"/>
    <n v="2"/>
    <n v="9.1517917279999992"/>
    <n v="14"/>
    <n v="119225.14"/>
    <n v="21.459784363000001"/>
    <n v="22"/>
    <n v="420699.63"/>
    <n v="8"/>
    <n v="12.307992635"/>
    <n v="301474.49"/>
    <s v="Baltimore"/>
    <s v="21216,Baltimore"/>
    <x v="0"/>
    <x v="0"/>
    <n v="43.562472702000001"/>
    <n v="0"/>
    <n v="0"/>
    <n v="0"/>
    <n v="0"/>
    <n v="0"/>
    <n v="0"/>
    <n v="0"/>
    <n v="12.307992635"/>
    <n v="96401.308338999996"/>
    <x v="0"/>
  </r>
  <r>
    <n v="15309.646558"/>
    <n v="16928.049054999999"/>
    <x v="0"/>
    <x v="82"/>
    <x v="6"/>
    <x v="6"/>
    <s v="MD Resident"/>
    <x v="1"/>
    <s v="MD"/>
    <n v="2"/>
    <n v="3.2502909029999998"/>
    <n v="5"/>
    <n v="84016.27"/>
    <n v="3.9643628830000002"/>
    <n v="6"/>
    <n v="66923.899999999994"/>
    <n v="1"/>
    <n v="0.71407198000000005"/>
    <n v="-17092.37"/>
    <s v="Windsor Mill"/>
    <s v="21244,Windsor Mill"/>
    <x v="0"/>
    <x v="0"/>
    <n v="36.897335900999998"/>
    <n v="0"/>
    <n v="0"/>
    <n v="0"/>
    <n v="0"/>
    <n v="0"/>
    <n v="0"/>
    <n v="0"/>
    <n v="0.71407198000000005"/>
    <n v="5592.9082152000001"/>
    <x v="0"/>
  </r>
  <r>
    <n v="15309.646558"/>
    <n v="16928.049054999999"/>
    <x v="0"/>
    <x v="121"/>
    <x v="6"/>
    <x v="6"/>
    <s v="MD Resident"/>
    <x v="7"/>
    <s v="MD"/>
    <n v="1"/>
    <n v="0"/>
    <n v="0"/>
    <n v="0"/>
    <n v="0.49260398500000002"/>
    <n v="1"/>
    <n v="7610.87"/>
    <n v="1"/>
    <n v="0.49260398500000002"/>
    <n v="7610.87"/>
    <s v="Damascus"/>
    <s v="20872,Damascus"/>
    <x v="0"/>
    <x v="0"/>
    <n v="17.861305463000001"/>
    <n v="0"/>
    <n v="0"/>
    <n v="0"/>
    <n v="0"/>
    <n v="0"/>
    <n v="0"/>
    <n v="0"/>
    <n v="0.49260398500000002"/>
    <n v="3858.2789293999999"/>
    <x v="0"/>
  </r>
  <r>
    <n v="15309.646558"/>
    <n v="16928.049054999999"/>
    <x v="0"/>
    <x v="31"/>
    <x v="6"/>
    <x v="6"/>
    <s v="MD Resident"/>
    <x v="6"/>
    <s v="MD"/>
    <n v="2"/>
    <n v="2.4257739279999999"/>
    <n v="3"/>
    <n v="31746.240000000002"/>
    <n v="8.0925937599999997"/>
    <n v="8"/>
    <n v="107063.85"/>
    <n v="5"/>
    <n v="5.6668198319999998"/>
    <n v="75317.61"/>
    <s v="Baltimore"/>
    <s v="21212,Baltimore"/>
    <x v="0"/>
    <x v="0"/>
    <n v="38.086620861"/>
    <n v="0"/>
    <n v="0"/>
    <n v="0"/>
    <n v="0"/>
    <n v="0"/>
    <n v="0"/>
    <n v="0"/>
    <n v="5.6668198319999998"/>
    <n v="44384.885670000003"/>
    <x v="0"/>
  </r>
  <r>
    <n v="15309.646558"/>
    <n v="16928.049054999999"/>
    <x v="0"/>
    <x v="156"/>
    <x v="6"/>
    <x v="6"/>
    <s v="MD Resident"/>
    <x v="10"/>
    <s v="MD"/>
    <n v="1"/>
    <n v="0"/>
    <n v="0"/>
    <n v="0"/>
    <n v="0.602789982"/>
    <n v="1"/>
    <n v="7357.41"/>
    <n v="1"/>
    <n v="0.602789982"/>
    <n v="7357.41"/>
    <s v="Belcamp"/>
    <s v="21017,Belcamp"/>
    <x v="0"/>
    <x v="0"/>
    <n v="5.7916468319999996"/>
    <n v="0"/>
    <n v="0"/>
    <n v="0"/>
    <n v="0"/>
    <n v="0"/>
    <n v="0"/>
    <n v="0"/>
    <n v="0.602789982"/>
    <n v="4721.3014049000003"/>
    <x v="0"/>
  </r>
  <r>
    <n v="15309.646558"/>
    <n v="16928.049054999999"/>
    <x v="0"/>
    <x v="162"/>
    <x v="6"/>
    <x v="6"/>
    <s v="MD Resident"/>
    <x v="1"/>
    <s v="MD"/>
    <n v="2"/>
    <n v="3.5051208960000002"/>
    <n v="3"/>
    <n v="57686.3"/>
    <n v="10.498079689000001"/>
    <n v="9"/>
    <n v="130445.87"/>
    <n v="6"/>
    <n v="6.9929587929999997"/>
    <n v="72759.570000000007"/>
    <s v="Essex"/>
    <s v="21221,Essex"/>
    <x v="0"/>
    <x v="0"/>
    <n v="25.090940255"/>
    <n v="0"/>
    <n v="0"/>
    <n v="0"/>
    <n v="0"/>
    <n v="0"/>
    <n v="0"/>
    <n v="0"/>
    <n v="6.9929587929999997"/>
    <n v="54771.756597"/>
    <x v="0"/>
  </r>
  <r>
    <n v="15309.646558"/>
    <n v="16928.049054999999"/>
    <x v="0"/>
    <x v="163"/>
    <x v="6"/>
    <x v="6"/>
    <s v="MD Resident"/>
    <x v="1"/>
    <s v="MD"/>
    <n v="1"/>
    <n v="0"/>
    <n v="0"/>
    <n v="0"/>
    <n v="0.70905997899999995"/>
    <n v="1"/>
    <n v="3573.7"/>
    <n v="1"/>
    <n v="0.70905997899999995"/>
    <n v="3573.7"/>
    <s v="Sparks Glencoe"/>
    <s v="21152,Sparks Glencoe"/>
    <x v="0"/>
    <x v="0"/>
    <n v="1.4351959569999999"/>
    <n v="0"/>
    <n v="0"/>
    <n v="0"/>
    <n v="0"/>
    <n v="0"/>
    <n v="0"/>
    <n v="0"/>
    <n v="0.70905997899999995"/>
    <n v="5553.6521424000002"/>
    <x v="0"/>
  </r>
  <r>
    <n v="15309.646558"/>
    <n v="16928.049054999999"/>
    <x v="0"/>
    <x v="164"/>
    <x v="6"/>
    <x v="6"/>
    <s v="MD Resident"/>
    <x v="3"/>
    <s v="MD"/>
    <n v="2"/>
    <n v="0"/>
    <n v="0"/>
    <n v="0"/>
    <n v="1.1372189669999999"/>
    <n v="2"/>
    <n v="33692.910000000003"/>
    <n v="2"/>
    <n v="1.1372189669999999"/>
    <n v="33692.910000000003"/>
    <s v="Curtis Bay"/>
    <s v="21226,Curtis Bay"/>
    <x v="0"/>
    <x v="0"/>
    <n v="6.8625087950000001"/>
    <n v="0"/>
    <n v="0"/>
    <n v="0"/>
    <n v="0"/>
    <n v="0"/>
    <n v="0"/>
    <n v="0"/>
    <n v="1.1372189669999999"/>
    <n v="8907.1710991"/>
    <x v="0"/>
  </r>
  <r>
    <n v="15309.646558"/>
    <n v="16928.049054999999"/>
    <x v="0"/>
    <x v="165"/>
    <x v="6"/>
    <x v="6"/>
    <s v="MD Resident"/>
    <x v="7"/>
    <s v="MD"/>
    <n v="1"/>
    <n v="0"/>
    <n v="0"/>
    <n v="0"/>
    <n v="0.62785598099999995"/>
    <n v="1"/>
    <n v="6802.23"/>
    <n v="1"/>
    <n v="0.62785598099999995"/>
    <n v="6802.23"/>
    <s v="Gaithersburg"/>
    <s v="20878,Gaithersburg"/>
    <x v="0"/>
    <x v="0"/>
    <n v="19.074658433"/>
    <n v="0"/>
    <n v="0"/>
    <n v="0"/>
    <n v="0"/>
    <n v="0"/>
    <n v="0"/>
    <n v="0"/>
    <n v="0.62785598099999995"/>
    <n v="4917.6287159000003"/>
    <x v="0"/>
  </r>
  <r>
    <n v="15309.646558"/>
    <n v="16928.049054999999"/>
    <x v="0"/>
    <x v="166"/>
    <x v="6"/>
    <x v="6"/>
    <s v="MD Resident"/>
    <x v="6"/>
    <s v="MD"/>
    <n v="2"/>
    <n v="7.40540778"/>
    <n v="11"/>
    <n v="134945.41"/>
    <n v="10.731252680000001"/>
    <n v="15"/>
    <n v="180855.71"/>
    <n v="4"/>
    <n v="3.3258448999999999"/>
    <n v="45910.3"/>
    <s v="Baltimore"/>
    <s v="21231,Baltimore"/>
    <x v="0"/>
    <x v="0"/>
    <n v="11.350572661999999"/>
    <n v="0"/>
    <n v="0"/>
    <n v="0"/>
    <n v="0"/>
    <n v="0"/>
    <n v="0"/>
    <n v="0"/>
    <n v="3.3258448999999999"/>
    <n v="26049.398077999998"/>
    <x v="0"/>
  </r>
  <r>
    <n v="15309.646558"/>
    <n v="16928.049054999999"/>
    <x v="0"/>
    <x v="167"/>
    <x v="6"/>
    <x v="6"/>
    <s v="MD Resident"/>
    <x v="1"/>
    <s v="MD"/>
    <n v="1"/>
    <n v="0"/>
    <n v="0"/>
    <n v="0"/>
    <n v="1.419780958"/>
    <n v="1"/>
    <n v="25252.81"/>
    <n v="1"/>
    <n v="1.419780958"/>
    <n v="25252.81"/>
    <s v="Kingsville"/>
    <s v="21087,Kingsville"/>
    <x v="0"/>
    <x v="0"/>
    <n v="5.2690278429999999"/>
    <n v="0"/>
    <n v="0"/>
    <n v="0"/>
    <n v="0"/>
    <n v="0"/>
    <n v="0"/>
    <n v="0"/>
    <n v="1.419780958"/>
    <n v="11120.313926000001"/>
    <x v="0"/>
  </r>
  <r>
    <n v="15309.646558"/>
    <n v="16928.049054999999"/>
    <x v="0"/>
    <x v="78"/>
    <x v="6"/>
    <x v="6"/>
    <s v="MD Resident"/>
    <x v="3"/>
    <s v="MD"/>
    <n v="2"/>
    <n v="0.58304598299999999"/>
    <n v="1"/>
    <n v="4585.6000000000004"/>
    <n v="6.2236238149999998"/>
    <n v="2"/>
    <n v="262125.62"/>
    <n v="1"/>
    <n v="5.640577832"/>
    <n v="257540.02"/>
    <s v="Severna Park"/>
    <s v="21146,Severna Park"/>
    <x v="0"/>
    <x v="0"/>
    <n v="27.545472172"/>
    <n v="0"/>
    <n v="0"/>
    <n v="0"/>
    <n v="0"/>
    <n v="0"/>
    <n v="0"/>
    <n v="0"/>
    <n v="5.640577832"/>
    <n v="44179.347430000002"/>
    <x v="0"/>
  </r>
  <r>
    <n v="15309.646558"/>
    <n v="16928.049054999999"/>
    <x v="0"/>
    <x v="132"/>
    <x v="6"/>
    <x v="6"/>
    <s v="MD Resident"/>
    <x v="3"/>
    <s v="MD"/>
    <n v="1"/>
    <n v="0"/>
    <n v="0"/>
    <n v="0"/>
    <n v="2.5339519250000002"/>
    <n v="1"/>
    <n v="35166.5"/>
    <n v="1"/>
    <n v="2.5339519250000002"/>
    <n v="35166.5"/>
    <s v="Annapolis"/>
    <s v="21401,Annapolis"/>
    <x v="0"/>
    <x v="0"/>
    <n v="40.125025815000001"/>
    <n v="-0.732951978"/>
    <n v="0.732951978"/>
    <n v="-0.732951978"/>
    <n v="4.6286950299999997E-2"/>
    <n v="4.6286950299999997E-2"/>
    <n v="0"/>
    <n v="362.53861210999997"/>
    <n v="2.4876649746999999"/>
    <n v="19484.424908000001"/>
    <x v="0"/>
  </r>
  <r>
    <n v="15309.646558"/>
    <n v="16928.049054999999"/>
    <x v="0"/>
    <x v="59"/>
    <x v="6"/>
    <x v="6"/>
    <s v="MD Resident"/>
    <x v="3"/>
    <s v="MD"/>
    <n v="1"/>
    <n v="0"/>
    <n v="0"/>
    <n v="0"/>
    <n v="0.50398398499999997"/>
    <n v="1"/>
    <n v="7787.69"/>
    <n v="1"/>
    <n v="0.50398398499999997"/>
    <n v="7787.69"/>
    <s v="Crofton"/>
    <s v="21114,Crofton"/>
    <x v="0"/>
    <x v="0"/>
    <n v="13.82098959"/>
    <n v="0"/>
    <n v="0"/>
    <n v="0"/>
    <n v="0"/>
    <n v="0"/>
    <n v="0"/>
    <n v="0"/>
    <n v="0.50398398499999997"/>
    <n v="3947.4118142000002"/>
    <x v="0"/>
  </r>
  <r>
    <n v="15309.646558"/>
    <n v="16928.049054999999"/>
    <x v="0"/>
    <x v="11"/>
    <x v="6"/>
    <x v="6"/>
    <s v="MD Resident"/>
    <x v="1"/>
    <s v="MD"/>
    <n v="1"/>
    <n v="0.46813298599999997"/>
    <n v="1"/>
    <n v="6097.88"/>
    <n v="0.98465597000000005"/>
    <n v="2"/>
    <n v="14551.06"/>
    <n v="1"/>
    <n v="0.51652298399999996"/>
    <n v="8453.18"/>
    <s v="Randallstown"/>
    <s v="21133,Randallstown"/>
    <x v="0"/>
    <x v="0"/>
    <n v="36.344850915999999"/>
    <n v="0"/>
    <n v="0"/>
    <n v="0"/>
    <n v="0"/>
    <n v="0"/>
    <n v="0"/>
    <n v="0"/>
    <n v="0.51652298399999996"/>
    <n v="4045.6224603000001"/>
    <x v="0"/>
  </r>
  <r>
    <n v="15309.646558"/>
    <n v="16928.049054999999"/>
    <x v="0"/>
    <x v="168"/>
    <x v="6"/>
    <x v="6"/>
    <s v="MD Resident"/>
    <x v="6"/>
    <s v="MD"/>
    <n v="2"/>
    <n v="12.551629629000001"/>
    <n v="21"/>
    <n v="252024.6"/>
    <n v="16.036406523"/>
    <n v="20"/>
    <n v="265141.51"/>
    <n v="-1"/>
    <n v="3.4847768939999999"/>
    <n v="13116.91"/>
    <s v="Baltimore"/>
    <s v="21224,Baltimore"/>
    <x v="0"/>
    <x v="0"/>
    <n v="31.997284056000002"/>
    <n v="0"/>
    <n v="0"/>
    <n v="0"/>
    <n v="0"/>
    <n v="0"/>
    <n v="0"/>
    <n v="0"/>
    <n v="3.4847768939999999"/>
    <n v="27294.219440000001"/>
    <x v="0"/>
  </r>
  <r>
    <n v="15309.646558"/>
    <n v="16928.049054999999"/>
    <x v="0"/>
    <x v="24"/>
    <x v="6"/>
    <x v="6"/>
    <s v="MD Resident"/>
    <x v="1"/>
    <s v="MD"/>
    <n v="2"/>
    <n v="1.2312779629999999"/>
    <n v="2"/>
    <n v="11354.59"/>
    <n v="3.0086829119999998"/>
    <n v="4"/>
    <n v="51580.6"/>
    <n v="2"/>
    <n v="1.7774049489999999"/>
    <n v="40226.01"/>
    <s v="Lutherville Timonium"/>
    <s v="21093,Lutherville Timonium"/>
    <x v="0"/>
    <x v="0"/>
    <n v="38.228951871"/>
    <n v="0"/>
    <n v="0"/>
    <n v="0"/>
    <n v="0"/>
    <n v="0"/>
    <n v="0"/>
    <n v="0"/>
    <n v="1.7774049489999999"/>
    <n v="13921.373502"/>
    <x v="0"/>
  </r>
  <r>
    <n v="15309.646558"/>
    <n v="16928.049054999999"/>
    <x v="0"/>
    <x v="21"/>
    <x v="6"/>
    <x v="6"/>
    <s v="MD Resident"/>
    <x v="8"/>
    <s v="MD"/>
    <n v="1"/>
    <n v="0.84565897499999998"/>
    <n v="1"/>
    <n v="9856.7000000000007"/>
    <n v="1.7764099470000001"/>
    <n v="1"/>
    <n v="22625.03"/>
    <n v="0"/>
    <n v="0.93075097200000001"/>
    <n v="12768.33"/>
    <s v="Manchester"/>
    <s v="21102,Manchester"/>
    <x v="0"/>
    <x v="0"/>
    <n v="7.9633797639999999"/>
    <n v="0"/>
    <n v="0"/>
    <n v="0"/>
    <n v="0"/>
    <n v="0"/>
    <n v="0"/>
    <n v="0"/>
    <n v="0.93075097200000001"/>
    <n v="7290.0280411000003"/>
    <x v="0"/>
  </r>
  <r>
    <n v="15309.646558"/>
    <n v="16928.049054999999"/>
    <x v="0"/>
    <x v="104"/>
    <x v="6"/>
    <x v="6"/>
    <s v="MD Resident"/>
    <x v="18"/>
    <s v="MD"/>
    <n v="3"/>
    <n v="1.0229219700000001"/>
    <n v="2"/>
    <n v="20608.93"/>
    <n v="5.2271928450000003"/>
    <n v="3"/>
    <n v="82036.56"/>
    <n v="1"/>
    <n v="4.2042708749999997"/>
    <n v="61427.63"/>
    <m/>
    <s v="Queen Annes,"/>
    <x v="0"/>
    <x v="0"/>
    <n v="10.748360680999999"/>
    <n v="0"/>
    <n v="0"/>
    <n v="0"/>
    <n v="0"/>
    <n v="0"/>
    <n v="0"/>
    <n v="0"/>
    <n v="4.2042708749999997"/>
    <n v="32929.595019"/>
    <x v="0"/>
  </r>
  <r>
    <n v="15309.646558"/>
    <n v="16928.049054999999"/>
    <x v="0"/>
    <x v="112"/>
    <x v="6"/>
    <x v="6"/>
    <s v="MD Resident"/>
    <x v="9"/>
    <s v="MD"/>
    <n v="1"/>
    <n v="0.67602698000000006"/>
    <n v="1"/>
    <n v="5128.93"/>
    <n v="0.92701997199999997"/>
    <n v="1"/>
    <n v="8533.89"/>
    <n v="0"/>
    <n v="0.25099299200000003"/>
    <n v="3404.96"/>
    <s v="Elkridge"/>
    <s v="21075,Elkridge"/>
    <x v="0"/>
    <x v="0"/>
    <n v="6.632759804"/>
    <n v="0"/>
    <n v="0"/>
    <n v="0"/>
    <n v="0"/>
    <n v="0"/>
    <n v="0"/>
    <n v="0"/>
    <n v="0.25099299200000003"/>
    <n v="1965.8813204"/>
    <x v="0"/>
  </r>
  <r>
    <n v="15309.646558"/>
    <n v="16928.049054999999"/>
    <x v="0"/>
    <x v="7"/>
    <x v="6"/>
    <x v="6"/>
    <s v="MD Resident"/>
    <x v="0"/>
    <s v="MD"/>
    <n v="1"/>
    <n v="0"/>
    <n v="0"/>
    <n v="0"/>
    <n v="0.87901097399999994"/>
    <n v="1"/>
    <n v="12233.3"/>
    <n v="1"/>
    <n v="0.87901097399999994"/>
    <n v="12233.3"/>
    <s v="Mount Airy"/>
    <s v="21771,Mount Airy"/>
    <x v="0"/>
    <x v="0"/>
    <n v="40.826264780000002"/>
    <n v="0"/>
    <n v="0"/>
    <n v="0"/>
    <n v="0"/>
    <n v="0"/>
    <n v="0"/>
    <n v="0"/>
    <n v="0.87901097399999994"/>
    <n v="6884.7788953999998"/>
    <x v="0"/>
  </r>
  <r>
    <n v="15309.646558"/>
    <n v="16928.049054999999"/>
    <x v="0"/>
    <x v="66"/>
    <x v="6"/>
    <x v="6"/>
    <s v="MD Resident"/>
    <x v="10"/>
    <s v="MD"/>
    <n v="2"/>
    <n v="1.983893941"/>
    <n v="2"/>
    <n v="64940.37"/>
    <n v="2.3848409290000001"/>
    <n v="2"/>
    <n v="52331.79"/>
    <n v="0"/>
    <n v="0.400946988"/>
    <n v="-12608.58"/>
    <s v="Bel Air"/>
    <s v="21014,Bel Air"/>
    <x v="0"/>
    <x v="0"/>
    <n v="26.243838215"/>
    <n v="0"/>
    <n v="0"/>
    <n v="0"/>
    <n v="0"/>
    <n v="0"/>
    <n v="0"/>
    <n v="0"/>
    <n v="0.400946988"/>
    <n v="3140.3832748"/>
    <x v="0"/>
  </r>
  <r>
    <n v="15309.646558"/>
    <n v="16928.049054999999"/>
    <x v="0"/>
    <x v="47"/>
    <x v="6"/>
    <x v="6"/>
    <s v="MD Resident"/>
    <x v="10"/>
    <s v="MD"/>
    <n v="1"/>
    <n v="0"/>
    <n v="0"/>
    <n v="0"/>
    <n v="0.780601977"/>
    <n v="1"/>
    <n v="10915.4"/>
    <n v="1"/>
    <n v="0.780601977"/>
    <n v="10915.4"/>
    <s v="Aberdeen"/>
    <s v="21001,Aberdeen"/>
    <x v="0"/>
    <x v="0"/>
    <n v="36.193890928000002"/>
    <n v="0"/>
    <n v="0"/>
    <n v="0"/>
    <n v="0"/>
    <n v="0"/>
    <n v="0"/>
    <n v="0"/>
    <n v="0.780601977"/>
    <n v="6113.9987735000004"/>
    <x v="0"/>
  </r>
  <r>
    <n v="15309.646558"/>
    <n v="16928.049054999999"/>
    <x v="0"/>
    <x v="45"/>
    <x v="6"/>
    <x v="6"/>
    <s v="MD Resident"/>
    <x v="6"/>
    <s v="MD"/>
    <n v="2"/>
    <n v="26.164638226000001"/>
    <n v="31"/>
    <n v="378050.31"/>
    <n v="26.404036217000002"/>
    <n v="34"/>
    <n v="465770.02"/>
    <n v="3"/>
    <n v="0.239397991"/>
    <n v="87719.71"/>
    <s v="Baltimore"/>
    <s v="21201,Baltimore"/>
    <x v="0"/>
    <x v="0"/>
    <n v="26.981518201"/>
    <n v="0"/>
    <n v="0"/>
    <n v="0"/>
    <n v="0"/>
    <n v="0"/>
    <n v="0"/>
    <n v="0"/>
    <n v="0.239397991"/>
    <n v="1875.0644586000001"/>
    <x v="0"/>
  </r>
  <r>
    <n v="15309.646558"/>
    <n v="16928.049054999999"/>
    <x v="0"/>
    <x v="97"/>
    <x v="6"/>
    <x v="6"/>
    <s v="MD Resident"/>
    <x v="2"/>
    <s v="MD"/>
    <n v="1"/>
    <n v="0"/>
    <n v="0"/>
    <n v="0"/>
    <n v="0.48609198599999998"/>
    <n v="1"/>
    <n v="8057.32"/>
    <n v="1"/>
    <n v="0.48609198599999998"/>
    <n v="8057.32"/>
    <s v="Hyattsville"/>
    <s v="20785,Hyattsville"/>
    <x v="0"/>
    <x v="0"/>
    <n v="74.674001778999994"/>
    <n v="-1.4783719559999999"/>
    <n v="1.4783719559999999"/>
    <n v="-1.4783719559999999"/>
    <n v="9.6234934000000005E-3"/>
    <n v="9.6234934000000005E-3"/>
    <n v="0"/>
    <n v="75.375195454000007"/>
    <n v="0.47646849260000002"/>
    <n v="3731.8990542000001"/>
    <x v="0"/>
  </r>
  <r>
    <n v="15309.646558"/>
    <n v="16928.049054999999"/>
    <x v="0"/>
    <x v="157"/>
    <x v="6"/>
    <x v="6"/>
    <s v="MD Resident"/>
    <x v="10"/>
    <s v="MD"/>
    <n v="1"/>
    <n v="0"/>
    <n v="0"/>
    <n v="0"/>
    <n v="0.52952198399999995"/>
    <n v="1"/>
    <n v="4062.54"/>
    <n v="1"/>
    <n v="0.52952198399999995"/>
    <n v="4062.54"/>
    <s v="Havre de Grace"/>
    <s v="21078,Havre de Grace"/>
    <x v="0"/>
    <x v="0"/>
    <n v="6.4031188009999997"/>
    <n v="0"/>
    <n v="0"/>
    <n v="0"/>
    <n v="0"/>
    <n v="0"/>
    <n v="0"/>
    <n v="0"/>
    <n v="0.52952198399999995"/>
    <n v="4147.4360251999997"/>
    <x v="0"/>
  </r>
  <r>
    <n v="15309.646558"/>
    <n v="16928.049054999999"/>
    <x v="0"/>
    <x v="53"/>
    <x v="6"/>
    <x v="6"/>
    <s v="MD Resident"/>
    <x v="13"/>
    <s v="MD"/>
    <n v="3"/>
    <n v="0"/>
    <n v="0"/>
    <n v="0"/>
    <n v="2.4561559270000002"/>
    <n v="3"/>
    <n v="48006"/>
    <n v="3"/>
    <n v="2.4561559270000002"/>
    <n v="48006"/>
    <m/>
    <s v="Saint Marys,"/>
    <x v="0"/>
    <x v="0"/>
    <n v="79.816741620000002"/>
    <n v="0"/>
    <n v="0"/>
    <n v="0"/>
    <n v="0"/>
    <n v="0"/>
    <n v="0"/>
    <n v="0"/>
    <n v="2.4561559270000002"/>
    <n v="19237.632965000001"/>
    <x v="0"/>
  </r>
  <r>
    <n v="15309.646558"/>
    <n v="16928.049054999999"/>
    <x v="0"/>
    <x v="79"/>
    <x v="6"/>
    <x v="6"/>
    <s v="MD Resident"/>
    <x v="8"/>
    <s v="MD"/>
    <n v="2"/>
    <n v="0.50790098500000003"/>
    <n v="1"/>
    <n v="3440.45"/>
    <n v="2.9904789119999999"/>
    <n v="3"/>
    <n v="27789.439999999999"/>
    <n v="2"/>
    <n v="2.4825779269999999"/>
    <n v="24348.99"/>
    <s v="Sykesville"/>
    <s v="21784,Sykesville"/>
    <x v="0"/>
    <x v="0"/>
    <n v="25.532847236999999"/>
    <n v="0"/>
    <n v="0"/>
    <n v="0"/>
    <n v="0"/>
    <n v="0"/>
    <n v="0"/>
    <n v="0"/>
    <n v="2.4825779269999999"/>
    <n v="19444.581039000001"/>
    <x v="0"/>
  </r>
  <r>
    <n v="15309.646558"/>
    <n v="16928.049054999999"/>
    <x v="0"/>
    <x v="153"/>
    <x v="6"/>
    <x v="6"/>
    <s v="MD Resident"/>
    <x v="6"/>
    <s v="MD"/>
    <n v="2"/>
    <n v="15.644711536999999"/>
    <n v="21"/>
    <n v="219810.19"/>
    <n v="18.175792463000001"/>
    <n v="19"/>
    <n v="234735.64"/>
    <n v="-2"/>
    <n v="2.531080926"/>
    <n v="14925.45"/>
    <s v="Baltimore"/>
    <s v="21229,Baltimore"/>
    <x v="0"/>
    <x v="0"/>
    <n v="31.055755079000001"/>
    <n v="0"/>
    <n v="0"/>
    <n v="0"/>
    <n v="0"/>
    <n v="0"/>
    <n v="0"/>
    <n v="0"/>
    <n v="2.531080926"/>
    <n v="19824.476664000002"/>
    <x v="0"/>
  </r>
  <r>
    <n v="15309.646558"/>
    <n v="16928.049054999999"/>
    <x v="0"/>
    <x v="58"/>
    <x v="6"/>
    <x v="6"/>
    <s v="MD Resident"/>
    <x v="2"/>
    <s v="MD"/>
    <n v="1"/>
    <n v="0"/>
    <n v="0"/>
    <n v="0"/>
    <n v="0.35034799"/>
    <n v="1"/>
    <n v="5680.91"/>
    <n v="1"/>
    <n v="0.35034799"/>
    <n v="5680.91"/>
    <s v="District Heights"/>
    <s v="20747,District Heights"/>
    <x v="0"/>
    <x v="0"/>
    <n v="41.760802755"/>
    <n v="-4.3534428700000003"/>
    <n v="4.3534428700000003"/>
    <n v="-4.3534428700000003"/>
    <n v="3.6522764399999998E-2"/>
    <n v="3.6522764399999998E-2"/>
    <n v="0"/>
    <n v="286.06145407000002"/>
    <n v="0.31382522559999998"/>
    <n v="2458.0094607999999"/>
    <x v="0"/>
  </r>
  <r>
    <n v="15309.646558"/>
    <n v="16928.049054999999"/>
    <x v="0"/>
    <x v="69"/>
    <x v="6"/>
    <x v="6"/>
    <s v="MD Resident"/>
    <x v="1"/>
    <s v="MD"/>
    <n v="1"/>
    <n v="1.966795941"/>
    <n v="3"/>
    <n v="38336.28"/>
    <n v="3.6005568939999999"/>
    <n v="3"/>
    <n v="99785.57"/>
    <n v="0"/>
    <n v="1.6337609529999999"/>
    <n v="61449.29"/>
    <s v="Rosedale"/>
    <s v="21237,Rosedale"/>
    <x v="0"/>
    <x v="0"/>
    <n v="26.448463212"/>
    <n v="0"/>
    <n v="0"/>
    <n v="0"/>
    <n v="0"/>
    <n v="0"/>
    <n v="0"/>
    <n v="0"/>
    <n v="1.6337609529999999"/>
    <n v="12796.294087"/>
    <x v="0"/>
  </r>
  <r>
    <n v="15309.646558"/>
    <n v="16928.049054999999"/>
    <x v="0"/>
    <x v="169"/>
    <x v="6"/>
    <x v="6"/>
    <s v="MD Resident"/>
    <x v="7"/>
    <s v="MD"/>
    <n v="1"/>
    <n v="0"/>
    <n v="0"/>
    <n v="0"/>
    <n v="0.38607798900000001"/>
    <n v="1"/>
    <n v="3366.33"/>
    <n v="1"/>
    <n v="0.38607798900000001"/>
    <n v="3366.33"/>
    <s v="Rockville"/>
    <s v="20852,Rockville"/>
    <x v="0"/>
    <x v="0"/>
    <n v="10.676086682999999"/>
    <n v="0"/>
    <n v="0"/>
    <n v="0"/>
    <n v="0"/>
    <n v="0"/>
    <n v="0"/>
    <n v="0"/>
    <n v="0.38607798900000001"/>
    <n v="3023.9231014000002"/>
    <x v="0"/>
  </r>
  <r>
    <n v="15309.646558"/>
    <n v="16928.049054999999"/>
    <x v="0"/>
    <x v="170"/>
    <x v="6"/>
    <x v="6"/>
    <s v="MD Resident"/>
    <x v="21"/>
    <s v="MD"/>
    <n v="2"/>
    <n v="0"/>
    <n v="0"/>
    <n v="0"/>
    <n v="1.3573459590000001"/>
    <n v="2"/>
    <n v="34292.46"/>
    <n v="2"/>
    <n v="1.3573459590000001"/>
    <n v="34292.46"/>
    <m/>
    <s v="Worcester,"/>
    <x v="0"/>
    <x v="0"/>
    <n v="47.205599589999998"/>
    <n v="0"/>
    <n v="0"/>
    <n v="0"/>
    <n v="0"/>
    <n v="0"/>
    <n v="0"/>
    <n v="0"/>
    <n v="1.3573459590000001"/>
    <n v="10631.297092999999"/>
    <x v="0"/>
  </r>
  <r>
    <n v="15309.646558"/>
    <n v="16928.049054999999"/>
    <x v="0"/>
    <x v="171"/>
    <x v="6"/>
    <x v="6"/>
    <s v="MD Resident"/>
    <x v="6"/>
    <s v="MD"/>
    <n v="2"/>
    <n v="1.687711951"/>
    <n v="3"/>
    <n v="29573.279999999999"/>
    <n v="1.940407942"/>
    <n v="2"/>
    <n v="14714.29"/>
    <n v="-1"/>
    <n v="0.25269599100000001"/>
    <n v="-14858.99"/>
    <s v="Baltimore"/>
    <s v="21211,Baltimore"/>
    <x v="0"/>
    <x v="0"/>
    <n v="21.943847345999998"/>
    <n v="0"/>
    <n v="0"/>
    <n v="0"/>
    <n v="0"/>
    <n v="0"/>
    <n v="0"/>
    <n v="0"/>
    <n v="0.25269599100000001"/>
    <n v="1979.2199155999999"/>
    <x v="0"/>
  </r>
  <r>
    <n v="15309.646558"/>
    <n v="16928.049054999999"/>
    <x v="0"/>
    <x v="139"/>
    <x v="6"/>
    <x v="6"/>
    <s v="MD Resident"/>
    <x v="1"/>
    <s v="MD"/>
    <n v="2"/>
    <n v="1.5576999540000001"/>
    <n v="3"/>
    <n v="28583.62"/>
    <n v="3.6836628920000001"/>
    <n v="6"/>
    <n v="75231.839999999997"/>
    <n v="3"/>
    <n v="2.1259629379999998"/>
    <n v="46648.22"/>
    <s v="Owings Mills"/>
    <s v="21117,Owings Mills"/>
    <x v="0"/>
    <x v="0"/>
    <n v="23.071398314"/>
    <n v="0"/>
    <n v="0"/>
    <n v="0"/>
    <n v="0"/>
    <n v="0"/>
    <n v="0"/>
    <n v="0"/>
    <n v="2.1259629379999998"/>
    <n v="16651.424385999999"/>
    <x v="0"/>
  </r>
  <r>
    <n v="15309.646558"/>
    <n v="16928.049054999999"/>
    <x v="0"/>
    <x v="172"/>
    <x v="6"/>
    <x v="6"/>
    <s v="MD Resident"/>
    <x v="9"/>
    <s v="MD"/>
    <n v="1"/>
    <n v="0.37132398900000002"/>
    <n v="1"/>
    <n v="4953.9399999999996"/>
    <n v="0.60252098200000004"/>
    <n v="1"/>
    <n v="10396.41"/>
    <n v="0"/>
    <n v="0.23119699299999999"/>
    <n v="5442.47"/>
    <s v="Columbia"/>
    <s v="21045,Columbia"/>
    <x v="0"/>
    <x v="0"/>
    <n v="31.468592059999999"/>
    <n v="-0.23072299299999999"/>
    <n v="0.23072299299999999"/>
    <n v="-0.23072299299999999"/>
    <n v="1.6951016000000001E-3"/>
    <n v="1.6951016000000001E-3"/>
    <n v="0"/>
    <n v="13.276739861999999"/>
    <n v="0.22950189139999999"/>
    <n v="1797.5540974999999"/>
    <x v="0"/>
  </r>
  <r>
    <n v="15309.646558"/>
    <n v="16928.049054999999"/>
    <x v="0"/>
    <x v="173"/>
    <x v="6"/>
    <x v="6"/>
    <s v="MD Resident"/>
    <x v="6"/>
    <s v="MD"/>
    <n v="2"/>
    <n v="17.388124481999998"/>
    <n v="24"/>
    <n v="258620.11"/>
    <n v="21.500161364"/>
    <n v="28"/>
    <n v="360532.05"/>
    <n v="4"/>
    <n v="4.1120368819999999"/>
    <n v="101911.94"/>
    <s v="Baltimore"/>
    <s v="21215,Baltimore"/>
    <x v="0"/>
    <x v="0"/>
    <n v="30.346923103000002"/>
    <n v="0"/>
    <n v="0"/>
    <n v="0"/>
    <n v="0"/>
    <n v="0"/>
    <n v="0"/>
    <n v="0"/>
    <n v="4.1120368819999999"/>
    <n v="32207.180091999999"/>
    <x v="0"/>
  </r>
  <r>
    <n v="15309.646558"/>
    <n v="16928.049054999999"/>
    <x v="0"/>
    <x v="174"/>
    <x v="6"/>
    <x v="6"/>
    <s v="MD Resident"/>
    <x v="6"/>
    <s v="MD"/>
    <n v="2"/>
    <n v="15.649083536999999"/>
    <n v="25"/>
    <n v="193130.56"/>
    <n v="24.024542287999999"/>
    <n v="27"/>
    <n v="343203.2"/>
    <n v="2"/>
    <n v="8.375458751"/>
    <n v="150072.64000000001"/>
    <s v="Baltimore"/>
    <s v="21205,Baltimore"/>
    <x v="0"/>
    <x v="0"/>
    <n v="30.693794087000001"/>
    <n v="0"/>
    <n v="0"/>
    <n v="0"/>
    <n v="0"/>
    <n v="0"/>
    <n v="0"/>
    <n v="0"/>
    <n v="8.375458751"/>
    <n v="65600.070254000006"/>
    <x v="0"/>
  </r>
  <r>
    <n v="15309.646558"/>
    <n v="16928.049054999999"/>
    <x v="0"/>
    <x v="175"/>
    <x v="6"/>
    <x v="6"/>
    <s v="MD Resident"/>
    <x v="10"/>
    <s v="MD"/>
    <n v="1"/>
    <n v="0.92701997199999997"/>
    <n v="1"/>
    <n v="17699.37"/>
    <n v="1.510065955"/>
    <n v="2"/>
    <n v="38442.639999999999"/>
    <n v="1"/>
    <n v="0.58304598299999999"/>
    <n v="20743.27"/>
    <s v="White Hall"/>
    <s v="21161,White Hall"/>
    <x v="0"/>
    <x v="0"/>
    <n v="4.2780018740000001"/>
    <n v="0"/>
    <n v="0"/>
    <n v="0"/>
    <n v="0"/>
    <n v="0"/>
    <n v="0"/>
    <n v="0"/>
    <n v="0.58304598299999999"/>
    <n v="4566.6582073999998"/>
    <x v="0"/>
  </r>
  <r>
    <n v="15309.646558"/>
    <n v="16928.049054999999"/>
    <x v="0"/>
    <x v="19"/>
    <x v="6"/>
    <x v="6"/>
    <s v="MD Resident"/>
    <x v="6"/>
    <s v="MD"/>
    <n v="2"/>
    <n v="3.3400019009999999"/>
    <n v="3"/>
    <n v="37475.83"/>
    <n v="3.7429658890000002"/>
    <n v="3"/>
    <n v="37737.74"/>
    <n v="0"/>
    <n v="0.402963988"/>
    <n v="261.91000000000003"/>
    <s v="Baltimore"/>
    <s v="21209,Baltimore"/>
    <x v="0"/>
    <x v="0"/>
    <n v="21.234421371"/>
    <n v="0"/>
    <n v="0"/>
    <n v="0"/>
    <n v="0"/>
    <n v="0"/>
    <n v="0"/>
    <n v="0"/>
    <n v="0.402963988"/>
    <n v="3156.1812562999999"/>
    <x v="0"/>
  </r>
  <r>
    <n v="15309.646558"/>
    <n v="16928.049054999999"/>
    <x v="0"/>
    <x v="134"/>
    <x v="6"/>
    <x v="6"/>
    <s v="MD Resident"/>
    <x v="9"/>
    <s v="MD"/>
    <n v="1"/>
    <n v="1.8540399439999999"/>
    <n v="2"/>
    <n v="18300.46"/>
    <n v="2.9070799140000001"/>
    <n v="3"/>
    <n v="41440.720000000001"/>
    <n v="1"/>
    <n v="1.0530399699999999"/>
    <n v="23140.26"/>
    <s v="Columbia"/>
    <s v="21044,Columbia"/>
    <x v="0"/>
    <x v="0"/>
    <n v="23.927222292"/>
    <n v="0"/>
    <n v="0"/>
    <n v="0"/>
    <n v="0"/>
    <n v="0"/>
    <n v="0"/>
    <n v="0"/>
    <n v="1.0530399699999999"/>
    <n v="8247.8462452999993"/>
    <x v="0"/>
  </r>
  <r>
    <n v="15309.646558"/>
    <n v="16928.049054999999"/>
    <x v="0"/>
    <x v="125"/>
    <x v="6"/>
    <x v="6"/>
    <s v="MD Resident"/>
    <x v="7"/>
    <s v="MD"/>
    <n v="1"/>
    <n v="0"/>
    <n v="0"/>
    <n v="0"/>
    <n v="1.149632966"/>
    <n v="1"/>
    <n v="17990.62"/>
    <n v="1"/>
    <n v="1.149632966"/>
    <n v="17990.62"/>
    <s v="Rockville"/>
    <s v="20850,Rockville"/>
    <x v="0"/>
    <x v="0"/>
    <n v="41.25427277"/>
    <n v="0"/>
    <n v="0"/>
    <n v="0"/>
    <n v="0"/>
    <n v="0"/>
    <n v="0"/>
    <n v="0"/>
    <n v="1.149632966"/>
    <n v="9004.4026933000005"/>
    <x v="0"/>
  </r>
  <r>
    <n v="15309.646558"/>
    <n v="16928.049054999999"/>
    <x v="0"/>
    <x v="176"/>
    <x v="6"/>
    <x v="6"/>
    <s v="MD Resident"/>
    <x v="10"/>
    <s v="MD"/>
    <n v="2"/>
    <n v="0"/>
    <n v="0"/>
    <n v="0"/>
    <n v="1.1611479659999999"/>
    <n v="2"/>
    <n v="22212.7"/>
    <n v="2"/>
    <n v="1.1611479659999999"/>
    <n v="22212.7"/>
    <s v="Jarrettsville"/>
    <s v="21084,Jarrettsville"/>
    <x v="0"/>
    <x v="0"/>
    <n v="10.433676692000001"/>
    <n v="0"/>
    <n v="0"/>
    <n v="0"/>
    <n v="0"/>
    <n v="0"/>
    <n v="0"/>
    <n v="0"/>
    <n v="1.1611479659999999"/>
    <n v="9094.5929541000005"/>
    <x v="0"/>
  </r>
  <r>
    <n v="15309.646558"/>
    <n v="16928.049054999999"/>
    <x v="0"/>
    <x v="43"/>
    <x v="6"/>
    <x v="6"/>
    <s v="MD Resident"/>
    <x v="10"/>
    <s v="MD"/>
    <n v="1"/>
    <n v="0.66104598000000003"/>
    <n v="1"/>
    <n v="6434.16"/>
    <n v="2.2124489340000002"/>
    <n v="1"/>
    <n v="24023.46"/>
    <n v="0"/>
    <n v="1.5514029540000001"/>
    <n v="17589.3"/>
    <s v="Joppa"/>
    <s v="21085,Joppa"/>
    <x v="0"/>
    <x v="0"/>
    <n v="24.52139927"/>
    <n v="0"/>
    <n v="0"/>
    <n v="0"/>
    <n v="0"/>
    <n v="0"/>
    <n v="0"/>
    <n v="0"/>
    <n v="1.5514029540000001"/>
    <n v="12151.232045999999"/>
    <x v="0"/>
  </r>
  <r>
    <n v="23329.040078000002"/>
    <n v="26158.336082000002"/>
    <x v="0"/>
    <x v="177"/>
    <x v="7"/>
    <x v="7"/>
    <s v="MD Resident"/>
    <x v="3"/>
    <s v="MD"/>
    <n v="1"/>
    <n v="1.057339969"/>
    <n v="1"/>
    <n v="18140.79"/>
    <n v="1.8508569450000001"/>
    <n v="2"/>
    <n v="107988.48"/>
    <n v="1"/>
    <n v="0.79351697600000004"/>
    <n v="89847.69"/>
    <s v="Annapolis"/>
    <s v="21409,Annapolis"/>
    <x v="0"/>
    <x v="0"/>
    <n v="4.1508008780000001"/>
    <n v="0"/>
    <n v="0"/>
    <n v="0"/>
    <n v="0"/>
    <n v="0"/>
    <n v="0"/>
    <n v="0"/>
    <n v="0.79351697600000004"/>
    <n v="9470.7337439999992"/>
    <x v="0"/>
  </r>
  <r>
    <n v="23329.040078000002"/>
    <n v="26158.336082000002"/>
    <x v="0"/>
    <x v="178"/>
    <x v="7"/>
    <x v="7"/>
    <s v="MD Resident"/>
    <x v="2"/>
    <s v="MD"/>
    <n v="1"/>
    <n v="0"/>
    <n v="0"/>
    <n v="0"/>
    <n v="2.5282719249999999"/>
    <n v="2"/>
    <n v="20922.78"/>
    <n v="2"/>
    <n v="2.5282719249999999"/>
    <n v="20922.78"/>
    <s v="Greenbelt"/>
    <s v="20770,Greenbelt"/>
    <x v="0"/>
    <x v="0"/>
    <n v="6.3425248129999998"/>
    <n v="-0.72058297900000001"/>
    <n v="0.72058297900000001"/>
    <n v="-0.72058297900000001"/>
    <n v="0.28724045539999998"/>
    <n v="0.28724045539999998"/>
    <n v="0"/>
    <n v="3428.2541590999999"/>
    <n v="2.2410314696000002"/>
    <n v="26747.017395999999"/>
    <x v="0"/>
  </r>
  <r>
    <n v="23329.040078000002"/>
    <n v="26158.336082000002"/>
    <x v="0"/>
    <x v="60"/>
    <x v="7"/>
    <x v="7"/>
    <s v="MD Resident"/>
    <x v="0"/>
    <s v="MD"/>
    <n v="1"/>
    <n v="1.3611609600000001"/>
    <n v="2"/>
    <n v="13823.27"/>
    <n v="4.7202228599999998"/>
    <n v="2"/>
    <n v="100038.87"/>
    <n v="0"/>
    <n v="3.3590618999999999"/>
    <n v="86215.6"/>
    <s v="Monrovia"/>
    <s v="21770,Monrovia"/>
    <x v="0"/>
    <x v="0"/>
    <n v="29.971897113000001"/>
    <n v="0"/>
    <n v="0"/>
    <n v="0"/>
    <n v="0"/>
    <n v="0"/>
    <n v="0"/>
    <n v="0"/>
    <n v="3.3590618999999999"/>
    <n v="40090.863644999998"/>
    <x v="0"/>
  </r>
  <r>
    <n v="23329.040078000002"/>
    <n v="26158.336082000002"/>
    <x v="0"/>
    <x v="7"/>
    <x v="7"/>
    <x v="7"/>
    <s v="MD Resident"/>
    <x v="0"/>
    <s v="MD"/>
    <n v="2"/>
    <n v="3.9381448840000002"/>
    <n v="4"/>
    <n v="83606.09"/>
    <n v="3.9732848820000002"/>
    <n v="5"/>
    <n v="83587.09"/>
    <n v="1"/>
    <n v="3.5139997999999999E-2"/>
    <n v="-19"/>
    <s v="Mount Airy"/>
    <s v="21771,Mount Airy"/>
    <x v="0"/>
    <x v="0"/>
    <n v="40.826264780000002"/>
    <n v="0"/>
    <n v="0"/>
    <n v="0"/>
    <n v="0"/>
    <n v="0"/>
    <n v="0"/>
    <n v="0"/>
    <n v="3.5139997999999999E-2"/>
    <n v="419.40068693000001"/>
    <x v="0"/>
  </r>
  <r>
    <n v="23329.040078000002"/>
    <n v="26158.336082000002"/>
    <x v="0"/>
    <x v="152"/>
    <x v="7"/>
    <x v="7"/>
    <s v="MD Resident"/>
    <x v="6"/>
    <s v="MD"/>
    <n v="3"/>
    <n v="3.6361958919999999"/>
    <n v="7"/>
    <n v="96430.45"/>
    <n v="19.334665428000001"/>
    <n v="13"/>
    <n v="564538.69999999995"/>
    <n v="6"/>
    <n v="15.698469535999999"/>
    <n v="468108.25"/>
    <s v="Baltimore"/>
    <s v="21214,Baltimore"/>
    <x v="0"/>
    <x v="0"/>
    <n v="52.688922433999998"/>
    <n v="0"/>
    <n v="0"/>
    <n v="0"/>
    <n v="0"/>
    <n v="0"/>
    <n v="0"/>
    <n v="0"/>
    <n v="15.698469535999999"/>
    <n v="187363.38308999999"/>
    <x v="0"/>
  </r>
  <r>
    <n v="23329.040078000002"/>
    <n v="26158.336082000002"/>
    <x v="0"/>
    <x v="101"/>
    <x v="7"/>
    <x v="7"/>
    <s v="MD Resident"/>
    <x v="7"/>
    <s v="MD"/>
    <n v="1"/>
    <n v="0.37132398900000002"/>
    <n v="1"/>
    <n v="3337.73"/>
    <n v="2.7226649190000001"/>
    <n v="2"/>
    <n v="169627.86"/>
    <n v="1"/>
    <n v="2.3513409300000001"/>
    <n v="166290.13"/>
    <s v="Silver Spring"/>
    <s v="20905,Silver Spring"/>
    <x v="0"/>
    <x v="0"/>
    <n v="8.8192507370000008"/>
    <n v="-0.98594697099999995"/>
    <n v="0.98594697099999995"/>
    <n v="-0.98594697099999995"/>
    <n v="0.26286784860000001"/>
    <n v="0.26286784860000001"/>
    <n v="0"/>
    <n v="3137.3637609000002"/>
    <n v="2.0884730814000001"/>
    <n v="24926.212146000002"/>
    <x v="0"/>
  </r>
  <r>
    <n v="23329.040078000002"/>
    <n v="26158.336082000002"/>
    <x v="0"/>
    <x v="87"/>
    <x v="7"/>
    <x v="7"/>
    <s v="MD Resident"/>
    <x v="2"/>
    <s v="MD"/>
    <n v="2"/>
    <n v="4.3587638689999997"/>
    <n v="6"/>
    <n v="70175.28"/>
    <n v="5.5310998360000001"/>
    <n v="5"/>
    <n v="227089.72"/>
    <n v="-1"/>
    <n v="1.172335967"/>
    <n v="156914.44"/>
    <s v="Bowie"/>
    <s v="20720,Bowie"/>
    <x v="0"/>
    <x v="0"/>
    <n v="12.732666623"/>
    <n v="-6.9297998E-2"/>
    <n v="6.9297998E-2"/>
    <n v="-6.9297998E-2"/>
    <n v="6.3804808000000003E-3"/>
    <n v="6.3804808000000003E-3"/>
    <n v="0"/>
    <n v="76.151912398999997"/>
    <n v="1.1659554861999999"/>
    <n v="13915.838351"/>
    <x v="0"/>
  </r>
  <r>
    <n v="23329.040078000002"/>
    <n v="26158.336082000002"/>
    <x v="0"/>
    <x v="31"/>
    <x v="7"/>
    <x v="7"/>
    <s v="MD Resident"/>
    <x v="6"/>
    <s v="MD"/>
    <n v="3"/>
    <n v="21.005565378"/>
    <n v="20"/>
    <n v="554870.66"/>
    <n v="24.863283265"/>
    <n v="21"/>
    <n v="825088.62"/>
    <n v="1"/>
    <n v="3.8577178870000002"/>
    <n v="270217.96000000002"/>
    <s v="Baltimore"/>
    <s v="21212,Baltimore"/>
    <x v="0"/>
    <x v="0"/>
    <n v="38.086620861"/>
    <n v="0"/>
    <n v="0"/>
    <n v="0"/>
    <n v="0"/>
    <n v="0"/>
    <n v="0"/>
    <n v="0"/>
    <n v="3.8577178870000002"/>
    <n v="46042.391116999999"/>
    <x v="0"/>
  </r>
  <r>
    <n v="23329.040078000002"/>
    <n v="26158.336082000002"/>
    <x v="0"/>
    <x v="179"/>
    <x v="7"/>
    <x v="7"/>
    <s v="MD Resident"/>
    <x v="7"/>
    <s v="MD"/>
    <n v="1"/>
    <n v="3.1123439080000002"/>
    <n v="1"/>
    <n v="246631.67999999999"/>
    <n v="6.2561598140000001"/>
    <n v="3"/>
    <n v="182051.01"/>
    <n v="2"/>
    <n v="3.1438159059999999"/>
    <n v="-64580.67"/>
    <s v="Clarksburg"/>
    <s v="20871,Clarksburg"/>
    <x v="0"/>
    <x v="0"/>
    <n v="3.547067894"/>
    <n v="0"/>
    <n v="0"/>
    <n v="0"/>
    <n v="0"/>
    <n v="0"/>
    <n v="0"/>
    <n v="0"/>
    <n v="3.1438159059999999"/>
    <n v="37521.873238"/>
    <x v="0"/>
  </r>
  <r>
    <n v="23329.040078000002"/>
    <n v="26158.336082000002"/>
    <x v="0"/>
    <x v="125"/>
    <x v="7"/>
    <x v="7"/>
    <s v="MD Resident"/>
    <x v="7"/>
    <s v="MD"/>
    <n v="1"/>
    <n v="2.02144294"/>
    <n v="2"/>
    <n v="37735.1"/>
    <n v="4.8148808580000004"/>
    <n v="4"/>
    <n v="116792.05"/>
    <n v="2"/>
    <n v="2.793437918"/>
    <n v="79056.95"/>
    <s v="Rockville"/>
    <s v="20850,Rockville"/>
    <x v="0"/>
    <x v="0"/>
    <n v="41.25427277"/>
    <n v="0"/>
    <n v="0"/>
    <n v="0"/>
    <n v="0"/>
    <n v="0"/>
    <n v="0"/>
    <n v="0"/>
    <n v="2.793437918"/>
    <n v="33340.063983"/>
    <x v="0"/>
  </r>
  <r>
    <n v="23329.040078000002"/>
    <n v="26158.336082000002"/>
    <x v="0"/>
    <x v="104"/>
    <x v="7"/>
    <x v="7"/>
    <s v="MD Resident"/>
    <x v="18"/>
    <s v="MD"/>
    <n v="3"/>
    <n v="3.0113309099999999"/>
    <n v="2"/>
    <n v="73099.679999999993"/>
    <n v="4.8482168559999996"/>
    <n v="3"/>
    <n v="52274.94"/>
    <n v="1"/>
    <n v="1.836885946"/>
    <n v="-20824.740000000002"/>
    <m/>
    <s v="Queen Annes,"/>
    <x v="0"/>
    <x v="0"/>
    <n v="10.748360680999999"/>
    <n v="0"/>
    <n v="0"/>
    <n v="0"/>
    <n v="0"/>
    <n v="0"/>
    <n v="0"/>
    <n v="0"/>
    <n v="1.836885946"/>
    <n v="21923.485241999999"/>
    <x v="0"/>
  </r>
  <r>
    <n v="23329.040078000002"/>
    <n v="26158.336082000002"/>
    <x v="0"/>
    <x v="109"/>
    <x v="7"/>
    <x v="7"/>
    <s v="MD Resident"/>
    <x v="7"/>
    <s v="MD"/>
    <n v="1"/>
    <n v="0.84565897499999998"/>
    <n v="1"/>
    <n v="2641.22"/>
    <n v="1.1687559649999999"/>
    <n v="2"/>
    <n v="15397.13"/>
    <n v="1"/>
    <n v="0.32309698999999997"/>
    <n v="12755.91"/>
    <s v="Silver Spring"/>
    <s v="20902,Silver Spring"/>
    <x v="0"/>
    <x v="0"/>
    <n v="44.940535670999999"/>
    <n v="0"/>
    <n v="0"/>
    <n v="0"/>
    <n v="0"/>
    <n v="0"/>
    <n v="0"/>
    <n v="0"/>
    <n v="0.32309698999999997"/>
    <n v="3856.2068088000001"/>
    <x v="0"/>
  </r>
  <r>
    <n v="23329.040078000002"/>
    <n v="26158.336082000002"/>
    <x v="0"/>
    <x v="157"/>
    <x v="7"/>
    <x v="7"/>
    <s v="MD Resident"/>
    <x v="10"/>
    <s v="MD"/>
    <n v="1"/>
    <n v="2.526484924"/>
    <n v="3"/>
    <n v="75026.05"/>
    <n v="2.8937629139999999"/>
    <n v="5"/>
    <n v="70063.25"/>
    <n v="2"/>
    <n v="0.36727799"/>
    <n v="-4962.8"/>
    <s v="Havre de Grace"/>
    <s v="21078,Havre de Grace"/>
    <x v="0"/>
    <x v="0"/>
    <n v="6.4031188009999997"/>
    <n v="0"/>
    <n v="0"/>
    <n v="0"/>
    <n v="0"/>
    <n v="0"/>
    <n v="0"/>
    <n v="0"/>
    <n v="0.36727799"/>
    <n v="4383.5130923999996"/>
    <x v="0"/>
  </r>
  <r>
    <n v="23329.040078000002"/>
    <n v="26158.336082000002"/>
    <x v="0"/>
    <x v="180"/>
    <x v="7"/>
    <x v="7"/>
    <s v="MD Resident"/>
    <x v="3"/>
    <s v="MD"/>
    <n v="2"/>
    <n v="3.8197268869999998"/>
    <n v="4"/>
    <n v="43906.42"/>
    <n v="4.6036848619999997"/>
    <n v="4"/>
    <n v="61168.03"/>
    <n v="0"/>
    <n v="0.78395797499999997"/>
    <n v="17261.61"/>
    <s v="Hanover"/>
    <s v="21076,Hanover"/>
    <x v="0"/>
    <x v="0"/>
    <n v="20.774001380000001"/>
    <n v="0"/>
    <n v="0"/>
    <n v="0"/>
    <n v="0"/>
    <n v="0"/>
    <n v="0"/>
    <n v="0"/>
    <n v="0.78395797499999997"/>
    <n v="9356.6457584"/>
    <x v="0"/>
  </r>
  <r>
    <n v="23329.040078000002"/>
    <n v="26158.336082000002"/>
    <x v="0"/>
    <x v="181"/>
    <x v="7"/>
    <x v="7"/>
    <s v="MD Resident"/>
    <x v="10"/>
    <s v="MD"/>
    <n v="1"/>
    <n v="0"/>
    <n v="0"/>
    <n v="0"/>
    <n v="0.47577498600000001"/>
    <n v="1"/>
    <n v="11188.63"/>
    <n v="1"/>
    <n v="0.47577498600000001"/>
    <n v="11188.63"/>
    <s v="Whiteford"/>
    <s v="21160,Whiteford"/>
    <x v="0"/>
    <x v="0"/>
    <n v="0.47577498600000001"/>
    <n v="0"/>
    <n v="0"/>
    <n v="0"/>
    <n v="0"/>
    <n v="0"/>
    <n v="0"/>
    <n v="0"/>
    <n v="0.47577498600000001"/>
    <n v="5678.4395932999996"/>
    <x v="0"/>
  </r>
  <r>
    <n v="23329.040078000002"/>
    <n v="26158.336082000002"/>
    <x v="0"/>
    <x v="182"/>
    <x v="7"/>
    <x v="7"/>
    <s v="MD Resident"/>
    <x v="7"/>
    <s v="MD"/>
    <n v="1"/>
    <n v="0"/>
    <n v="0"/>
    <n v="0"/>
    <n v="0.58304598299999999"/>
    <n v="1"/>
    <n v="28368.43"/>
    <n v="1"/>
    <n v="0.58304598299999999"/>
    <n v="28368.43"/>
    <s v="Brookeville"/>
    <s v="20833,Brookeville"/>
    <x v="0"/>
    <x v="0"/>
    <n v="2.4826979250000001"/>
    <n v="0"/>
    <n v="0"/>
    <n v="0"/>
    <n v="0"/>
    <n v="0"/>
    <n v="0"/>
    <n v="0"/>
    <n v="0.58304598299999999"/>
    <n v="6958.7336283000004"/>
    <x v="0"/>
  </r>
  <r>
    <n v="23329.040078000002"/>
    <n v="26158.336082000002"/>
    <x v="0"/>
    <x v="13"/>
    <x v="7"/>
    <x v="7"/>
    <s v="MD Resident"/>
    <x v="0"/>
    <s v="MD"/>
    <n v="1"/>
    <n v="0"/>
    <n v="0"/>
    <n v="0"/>
    <n v="1.3684389589999999"/>
    <n v="2"/>
    <n v="24040.74"/>
    <n v="2"/>
    <n v="1.3684389589999999"/>
    <n v="24040.74"/>
    <s v="New Market"/>
    <s v="21774,New Market"/>
    <x v="0"/>
    <x v="0"/>
    <n v="16.674236505"/>
    <n v="0"/>
    <n v="0"/>
    <n v="0"/>
    <n v="0"/>
    <n v="0"/>
    <n v="0"/>
    <n v="0"/>
    <n v="1.3684389589999999"/>
    <n v="16332.50632"/>
    <x v="0"/>
  </r>
  <r>
    <n v="23329.040078000002"/>
    <n v="26158.336082000002"/>
    <x v="0"/>
    <x v="0"/>
    <x v="7"/>
    <x v="7"/>
    <s v="MD Resident"/>
    <x v="0"/>
    <s v="MD"/>
    <n v="1"/>
    <n v="2.7592609170000002"/>
    <n v="4"/>
    <n v="76714.509999999995"/>
    <n v="7.9881387630000003"/>
    <n v="3"/>
    <n v="149386.74"/>
    <n v="-1"/>
    <n v="5.2288778459999996"/>
    <n v="72672.23"/>
    <s v="Frederick"/>
    <s v="21701,Frederick"/>
    <x v="0"/>
    <x v="0"/>
    <n v="22.047877341"/>
    <n v="0"/>
    <n v="0"/>
    <n v="0"/>
    <n v="0"/>
    <n v="0"/>
    <n v="0"/>
    <n v="0"/>
    <n v="5.2288778459999996"/>
    <n v="62407.372945000003"/>
    <x v="0"/>
  </r>
  <r>
    <n v="23329.040078000002"/>
    <n v="26158.336082000002"/>
    <x v="0"/>
    <x v="89"/>
    <x v="7"/>
    <x v="7"/>
    <s v="MD Resident"/>
    <x v="7"/>
    <s v="MD"/>
    <n v="1"/>
    <n v="0"/>
    <n v="0"/>
    <n v="0"/>
    <n v="3.5025938970000001"/>
    <n v="3"/>
    <n v="111602.66"/>
    <n v="3"/>
    <n v="3.5025938970000001"/>
    <n v="111602.66"/>
    <s v="Silver Spring"/>
    <s v="20910,Silver Spring"/>
    <x v="0"/>
    <x v="0"/>
    <n v="60.467595203999998"/>
    <n v="0"/>
    <n v="0"/>
    <n v="0"/>
    <n v="0"/>
    <n v="0"/>
    <n v="0"/>
    <n v="0"/>
    <n v="3.5025938970000001"/>
    <n v="41803.937679000002"/>
    <x v="0"/>
  </r>
  <r>
    <n v="23329.040078000002"/>
    <n v="26158.336082000002"/>
    <x v="0"/>
    <x v="183"/>
    <x v="7"/>
    <x v="7"/>
    <s v="MD Resident"/>
    <x v="1"/>
    <s v="MD"/>
    <n v="2"/>
    <n v="3.804184888"/>
    <n v="5"/>
    <n v="67526.83"/>
    <n v="21.799123352999999"/>
    <n v="22"/>
    <n v="416954.01"/>
    <n v="17"/>
    <n v="17.994938465000001"/>
    <n v="349427.18"/>
    <s v="Pikesville"/>
    <s v="21208,Pikesville"/>
    <x v="0"/>
    <x v="0"/>
    <n v="52.411771449"/>
    <n v="0"/>
    <n v="0"/>
    <n v="0"/>
    <n v="0"/>
    <n v="0"/>
    <n v="0"/>
    <n v="0"/>
    <n v="17.994938465000001"/>
    <n v="214772.05415000001"/>
    <x v="0"/>
  </r>
  <r>
    <n v="23329.040078000002"/>
    <n v="26158.336082000002"/>
    <x v="0"/>
    <x v="99"/>
    <x v="7"/>
    <x v="7"/>
    <s v="MD Resident"/>
    <x v="17"/>
    <s v="MD"/>
    <n v="11"/>
    <n v="4.5718028650000004"/>
    <n v="5"/>
    <n v="78965.899999999994"/>
    <n v="21.616826357000001"/>
    <n v="19"/>
    <n v="640562.66"/>
    <n v="14"/>
    <n v="17.045023491999999"/>
    <n v="561596.76"/>
    <m/>
    <s v="Charles,"/>
    <x v="0"/>
    <x v="0"/>
    <n v="39.011670836999997"/>
    <n v="-2.688213921"/>
    <n v="2.688213921"/>
    <n v="-2.688213921"/>
    <n v="1.1745374769000001"/>
    <n v="1.1745374769000001"/>
    <n v="0"/>
    <n v="14018.265586"/>
    <n v="15.870486014999999"/>
    <n v="189416.42332"/>
    <x v="0"/>
  </r>
  <r>
    <n v="23329.040078000002"/>
    <n v="26158.336082000002"/>
    <x v="0"/>
    <x v="16"/>
    <x v="7"/>
    <x v="7"/>
    <s v="MD Resident"/>
    <x v="7"/>
    <s v="MD"/>
    <n v="1"/>
    <n v="0.98594697099999995"/>
    <n v="1"/>
    <n v="20254.91"/>
    <n v="2.7303709180000002"/>
    <n v="2"/>
    <n v="65615.5"/>
    <n v="1"/>
    <n v="1.744423947"/>
    <n v="45360.59"/>
    <s v="Gaithersburg"/>
    <s v="20877,Gaithersburg"/>
    <x v="0"/>
    <x v="0"/>
    <n v="26.497674212"/>
    <n v="0"/>
    <n v="0"/>
    <n v="0"/>
    <n v="0"/>
    <n v="0"/>
    <n v="0"/>
    <n v="0"/>
    <n v="1.744423947"/>
    <n v="20819.938625999999"/>
    <x v="0"/>
  </r>
  <r>
    <n v="23329.040078000002"/>
    <n v="26158.336082000002"/>
    <x v="0"/>
    <x v="154"/>
    <x v="7"/>
    <x v="7"/>
    <s v="MD Resident"/>
    <x v="10"/>
    <s v="MD"/>
    <n v="1"/>
    <n v="2.9989219120000001"/>
    <n v="3"/>
    <n v="89274.38"/>
    <n v="3.1235529080000002"/>
    <n v="3"/>
    <n v="57778.61"/>
    <n v="0"/>
    <n v="0.12463099599999999"/>
    <n v="-31495.77"/>
    <s v="Street"/>
    <s v="21154,Street"/>
    <x v="0"/>
    <x v="0"/>
    <n v="2.1542729349999998"/>
    <n v="0"/>
    <n v="0"/>
    <n v="0"/>
    <n v="0"/>
    <n v="0"/>
    <n v="0"/>
    <n v="0"/>
    <n v="0.12463099599999999"/>
    <n v="1487.4879997"/>
    <x v="0"/>
  </r>
  <r>
    <n v="23329.040078000002"/>
    <n v="26158.336082000002"/>
    <x v="0"/>
    <x v="163"/>
    <x v="7"/>
    <x v="7"/>
    <s v="MD Resident"/>
    <x v="1"/>
    <s v="MD"/>
    <n v="1"/>
    <n v="0.42078298800000002"/>
    <n v="1"/>
    <n v="10464.98"/>
    <n v="1.1469189660000001"/>
    <n v="1"/>
    <n v="42800.23"/>
    <n v="0"/>
    <n v="0.72613597799999996"/>
    <n v="32335.25"/>
    <s v="Sparks Glencoe"/>
    <s v="21152,Sparks Glencoe"/>
    <x v="0"/>
    <x v="0"/>
    <n v="1.4351959569999999"/>
    <n v="0"/>
    <n v="0"/>
    <n v="0"/>
    <n v="0"/>
    <n v="0"/>
    <n v="0"/>
    <n v="0"/>
    <n v="0.72613597799999996"/>
    <n v="8666.5323081999995"/>
    <x v="0"/>
  </r>
  <r>
    <n v="23329.040078000002"/>
    <n v="26158.336082000002"/>
    <x v="0"/>
    <x v="78"/>
    <x v="7"/>
    <x v="7"/>
    <s v="MD Resident"/>
    <x v="3"/>
    <s v="MD"/>
    <n v="1"/>
    <n v="3.9726038830000001"/>
    <n v="4"/>
    <n v="83975.87"/>
    <n v="8.6931137419999995"/>
    <n v="4"/>
    <n v="175770.9"/>
    <n v="0"/>
    <n v="4.7205098589999999"/>
    <n v="91795.03"/>
    <s v="Severna Park"/>
    <s v="21146,Severna Park"/>
    <x v="0"/>
    <x v="0"/>
    <n v="27.545472172"/>
    <n v="0"/>
    <n v="0"/>
    <n v="0"/>
    <n v="0"/>
    <n v="0"/>
    <n v="0"/>
    <n v="0"/>
    <n v="4.7205098589999999"/>
    <n v="56339.931423000002"/>
    <x v="0"/>
  </r>
  <r>
    <n v="23329.040078000002"/>
    <n v="26158.336082000002"/>
    <x v="0"/>
    <x v="148"/>
    <x v="7"/>
    <x v="7"/>
    <s v="MD Resident"/>
    <x v="6"/>
    <s v="MD"/>
    <n v="3"/>
    <n v="31.549758067999999"/>
    <n v="45"/>
    <n v="674077.06"/>
    <n v="35.252335954000003"/>
    <n v="42"/>
    <n v="787571.33"/>
    <n v="-3"/>
    <n v="3.7025778859999998"/>
    <n v="113494.27"/>
    <s v="Baltimore"/>
    <s v="21217,Baltimore"/>
    <x v="0"/>
    <x v="0"/>
    <n v="58.951982252999997"/>
    <n v="0"/>
    <n v="0"/>
    <n v="0"/>
    <n v="0"/>
    <n v="0"/>
    <n v="0"/>
    <n v="0"/>
    <n v="3.7025778859999998"/>
    <n v="44190.773966000001"/>
    <x v="0"/>
  </r>
  <r>
    <n v="23329.040078000002"/>
    <n v="26158.336082000002"/>
    <x v="0"/>
    <x v="80"/>
    <x v="7"/>
    <x v="7"/>
    <s v="MD Resident"/>
    <x v="1"/>
    <s v="MD"/>
    <n v="2"/>
    <n v="9.4836447180000008"/>
    <n v="9"/>
    <n v="274918.07"/>
    <n v="11.941040646999999"/>
    <n v="14"/>
    <n v="444451.86"/>
    <n v="5"/>
    <n v="2.457395929"/>
    <n v="169533.79"/>
    <s v="Reisterstown"/>
    <s v="21136,Reisterstown"/>
    <x v="0"/>
    <x v="0"/>
    <n v="40.397958799999998"/>
    <n v="0"/>
    <n v="0"/>
    <n v="0"/>
    <n v="0"/>
    <n v="0"/>
    <n v="0"/>
    <n v="0"/>
    <n v="2.457395929"/>
    <n v="29329.356839"/>
    <x v="0"/>
  </r>
  <r>
    <n v="23329.040078000002"/>
    <n v="26158.336082000002"/>
    <x v="0"/>
    <x v="79"/>
    <x v="7"/>
    <x v="7"/>
    <s v="MD Resident"/>
    <x v="8"/>
    <s v="MD"/>
    <n v="2"/>
    <n v="3.9328468829999998"/>
    <n v="4"/>
    <n v="53204.54"/>
    <n v="7.0590767909999999"/>
    <n v="8"/>
    <n v="219819.15"/>
    <n v="4"/>
    <n v="3.126229908"/>
    <n v="166614.60999999999"/>
    <s v="Sykesville"/>
    <s v="21784,Sykesville"/>
    <x v="0"/>
    <x v="0"/>
    <n v="25.532847236999999"/>
    <n v="0"/>
    <n v="0"/>
    <n v="0"/>
    <n v="0"/>
    <n v="0"/>
    <n v="0"/>
    <n v="0"/>
    <n v="3.126229908"/>
    <n v="37311.981945"/>
    <x v="0"/>
  </r>
  <r>
    <n v="23329.040078000002"/>
    <n v="26158.336082000002"/>
    <x v="0"/>
    <x v="184"/>
    <x v="7"/>
    <x v="7"/>
    <s v="MD Resident"/>
    <x v="1"/>
    <s v="MD"/>
    <n v="1"/>
    <n v="0"/>
    <n v="0"/>
    <n v="0"/>
    <n v="1.8069119469999999"/>
    <n v="2"/>
    <n v="40438.06"/>
    <n v="2"/>
    <n v="1.8069119469999999"/>
    <n v="40438.06"/>
    <s v="Phoenix"/>
    <s v="21131,Phoenix"/>
    <x v="0"/>
    <x v="0"/>
    <n v="4.7828378589999998"/>
    <n v="0"/>
    <n v="0"/>
    <n v="0"/>
    <n v="0"/>
    <n v="0"/>
    <n v="0"/>
    <n v="0"/>
    <n v="1.8069119469999999"/>
    <n v="21565.741460000001"/>
    <x v="0"/>
  </r>
  <r>
    <n v="23329.040078000002"/>
    <n v="26158.336082000002"/>
    <x v="0"/>
    <x v="37"/>
    <x v="7"/>
    <x v="7"/>
    <s v="MD Resident"/>
    <x v="10"/>
    <s v="MD"/>
    <n v="2"/>
    <n v="2.070357939"/>
    <n v="3"/>
    <n v="44441.73"/>
    <n v="2.1739309360000001"/>
    <n v="3"/>
    <n v="69196.800000000003"/>
    <n v="0"/>
    <n v="0.103572997"/>
    <n v="24755.07"/>
    <s v="Forest Hill"/>
    <s v="21050,Forest Hill"/>
    <x v="0"/>
    <x v="0"/>
    <n v="1.0262929709999999"/>
    <n v="0"/>
    <n v="0"/>
    <n v="0"/>
    <n v="0"/>
    <n v="0"/>
    <n v="0"/>
    <n v="0"/>
    <n v="0.103572997"/>
    <n v="1236.1578987"/>
    <x v="0"/>
  </r>
  <r>
    <n v="23329.040078000002"/>
    <n v="26158.336082000002"/>
    <x v="0"/>
    <x v="8"/>
    <x v="7"/>
    <x v="7"/>
    <s v="MD Resident"/>
    <x v="3"/>
    <s v="MD"/>
    <n v="1"/>
    <n v="10.959259672"/>
    <n v="12"/>
    <n v="265447"/>
    <n v="13.368228603"/>
    <n v="13"/>
    <n v="227453.95"/>
    <n v="1"/>
    <n v="2.408968931"/>
    <n v="-37993.050000000003"/>
    <s v="Pasadena"/>
    <s v="21122,Pasadena"/>
    <x v="0"/>
    <x v="0"/>
    <n v="25.593557239999999"/>
    <n v="0"/>
    <n v="0"/>
    <n v="0"/>
    <n v="0"/>
    <n v="0"/>
    <n v="0"/>
    <n v="0"/>
    <n v="2.408968931"/>
    <n v="28751.373987999999"/>
    <x v="0"/>
  </r>
  <r>
    <n v="23329.040078000002"/>
    <n v="26158.336082000002"/>
    <x v="0"/>
    <x v="139"/>
    <x v="7"/>
    <x v="7"/>
    <s v="MD Resident"/>
    <x v="1"/>
    <s v="MD"/>
    <n v="2"/>
    <n v="17.130189494"/>
    <n v="19"/>
    <n v="448822.33"/>
    <n v="18.554934451000001"/>
    <n v="21"/>
    <n v="397537.06"/>
    <n v="2"/>
    <n v="1.4247449569999999"/>
    <n v="-51285.27"/>
    <s v="Owings Mills"/>
    <s v="21117,Owings Mills"/>
    <x v="0"/>
    <x v="0"/>
    <n v="23.071398314"/>
    <n v="0"/>
    <n v="0"/>
    <n v="0"/>
    <n v="0"/>
    <n v="0"/>
    <n v="0"/>
    <n v="0"/>
    <n v="1.4247449569999999"/>
    <n v="17004.526115000001"/>
    <x v="0"/>
  </r>
  <r>
    <n v="23329.040078000002"/>
    <n v="26158.336082000002"/>
    <x v="0"/>
    <x v="175"/>
    <x v="7"/>
    <x v="7"/>
    <s v="MD Resident"/>
    <x v="10"/>
    <s v="MD"/>
    <n v="1"/>
    <n v="0"/>
    <n v="0"/>
    <n v="0"/>
    <n v="1.69834295"/>
    <n v="1"/>
    <n v="24837.41"/>
    <n v="1"/>
    <n v="1.69834295"/>
    <n v="24837.41"/>
    <s v="White Hall"/>
    <s v="21161,White Hall"/>
    <x v="0"/>
    <x v="0"/>
    <n v="4.2780018740000001"/>
    <n v="0"/>
    <n v="0"/>
    <n v="0"/>
    <n v="0"/>
    <n v="0"/>
    <n v="0"/>
    <n v="0"/>
    <n v="1.69834295"/>
    <n v="20269.955618"/>
    <x v="0"/>
  </r>
  <r>
    <n v="23329.040078000002"/>
    <n v="26158.336082000002"/>
    <x v="0"/>
    <x v="59"/>
    <x v="7"/>
    <x v="7"/>
    <s v="MD Resident"/>
    <x v="3"/>
    <s v="MD"/>
    <n v="2"/>
    <n v="1.36135096"/>
    <n v="2"/>
    <n v="24349.279999999999"/>
    <n v="11.071632672"/>
    <n v="7"/>
    <n v="269669.58"/>
    <n v="5"/>
    <n v="9.7102817120000005"/>
    <n v="245320.3"/>
    <s v="Crofton"/>
    <s v="21114,Crofton"/>
    <x v="0"/>
    <x v="0"/>
    <n v="13.82098959"/>
    <n v="0"/>
    <n v="0"/>
    <n v="0"/>
    <n v="0"/>
    <n v="0"/>
    <n v="0"/>
    <n v="0"/>
    <n v="9.7102817120000005"/>
    <n v="115893.54161"/>
    <x v="0"/>
  </r>
  <r>
    <n v="23329.040078000002"/>
    <n v="26158.336082000002"/>
    <x v="0"/>
    <x v="118"/>
    <x v="7"/>
    <x v="7"/>
    <s v="MD Resident"/>
    <x v="2"/>
    <s v="MD"/>
    <n v="1"/>
    <n v="0"/>
    <n v="0"/>
    <n v="0"/>
    <n v="1.7346079480000001"/>
    <n v="2"/>
    <n v="38012.5"/>
    <n v="2"/>
    <n v="1.7346079480000001"/>
    <n v="38012.5"/>
    <s v="Oxon Hill"/>
    <s v="20745,Oxon Hill"/>
    <x v="0"/>
    <x v="0"/>
    <n v="16.021116525"/>
    <n v="-1.463129957"/>
    <n v="1.463129957"/>
    <n v="-1.463129957"/>
    <n v="0.1584132322"/>
    <n v="0.1584132322"/>
    <n v="0"/>
    <n v="1890.6836138000001"/>
    <n v="1.5761947158"/>
    <n v="18812.099719999998"/>
    <x v="0"/>
  </r>
  <r>
    <n v="23329.040078000002"/>
    <n v="26158.336082000002"/>
    <x v="0"/>
    <x v="40"/>
    <x v="7"/>
    <x v="7"/>
    <s v="MD Resident"/>
    <x v="0"/>
    <s v="MD"/>
    <n v="2"/>
    <n v="7.3680407829999996"/>
    <n v="7"/>
    <n v="99958.35"/>
    <n v="14.331252574000001"/>
    <n v="5"/>
    <n v="605123.80000000005"/>
    <n v="-2"/>
    <n v="6.963211791"/>
    <n v="505165.45"/>
    <s v="Frederick"/>
    <s v="21702,Frederick"/>
    <x v="0"/>
    <x v="0"/>
    <n v="20.920102375999999"/>
    <n v="0"/>
    <n v="0"/>
    <n v="0"/>
    <n v="0"/>
    <n v="0"/>
    <n v="0"/>
    <n v="0"/>
    <n v="6.963211791"/>
    <n v="83106.886014999996"/>
    <x v="0"/>
  </r>
  <r>
    <n v="23329.040078000002"/>
    <n v="26158.336082000002"/>
    <x v="0"/>
    <x v="169"/>
    <x v="7"/>
    <x v="7"/>
    <s v="MD Resident"/>
    <x v="7"/>
    <s v="MD"/>
    <n v="1"/>
    <n v="0.58365498299999996"/>
    <n v="1"/>
    <n v="9691.6299999999992"/>
    <n v="4.0828578789999996"/>
    <n v="1"/>
    <n v="483951.43"/>
    <n v="0"/>
    <n v="3.4992028959999999"/>
    <n v="474259.8"/>
    <s v="Rockville"/>
    <s v="20852,Rockville"/>
    <x v="0"/>
    <x v="0"/>
    <n v="10.676086682999999"/>
    <n v="0"/>
    <n v="0"/>
    <n v="0"/>
    <n v="0"/>
    <n v="0"/>
    <n v="0"/>
    <n v="0"/>
    <n v="3.4992028959999999"/>
    <n v="41763.465618000002"/>
    <x v="0"/>
  </r>
  <r>
    <n v="23329.040078000002"/>
    <n v="26158.336082000002"/>
    <x v="0"/>
    <x v="45"/>
    <x v="7"/>
    <x v="7"/>
    <s v="MD Resident"/>
    <x v="6"/>
    <s v="MD"/>
    <n v="2"/>
    <n v="15.613246536"/>
    <n v="22"/>
    <n v="311392.89"/>
    <n v="16.991903495999999"/>
    <n v="22"/>
    <n v="379615.2"/>
    <n v="0"/>
    <n v="1.37865696"/>
    <n v="68222.31"/>
    <s v="Baltimore"/>
    <s v="21201,Baltimore"/>
    <x v="0"/>
    <x v="0"/>
    <n v="26.981518201"/>
    <n v="0"/>
    <n v="0"/>
    <n v="0"/>
    <n v="0"/>
    <n v="0"/>
    <n v="0"/>
    <n v="0"/>
    <n v="1.37865696"/>
    <n v="16454.459561"/>
    <x v="0"/>
  </r>
  <r>
    <n v="23329.040078000002"/>
    <n v="26158.336082000002"/>
    <x v="0"/>
    <x v="46"/>
    <x v="7"/>
    <x v="7"/>
    <s v="MD Resident"/>
    <x v="1"/>
    <s v="MD"/>
    <n v="2"/>
    <n v="10.425711692"/>
    <n v="12"/>
    <n v="295685.40000000002"/>
    <n v="13.509118599000001"/>
    <n v="13"/>
    <n v="229769.18"/>
    <n v="1"/>
    <n v="3.0834069070000001"/>
    <n v="-65916.22"/>
    <s v="Halethorpe"/>
    <s v="21227,Halethorpe"/>
    <x v="0"/>
    <x v="0"/>
    <n v="8.8656967370000004"/>
    <n v="0"/>
    <n v="0"/>
    <n v="0"/>
    <n v="0"/>
    <n v="0"/>
    <n v="0"/>
    <n v="0"/>
    <n v="3.0834069070000001"/>
    <n v="36800.883564999996"/>
    <x v="0"/>
  </r>
  <r>
    <n v="23329.040078000002"/>
    <n v="26158.336082000002"/>
    <x v="0"/>
    <x v="48"/>
    <x v="7"/>
    <x v="7"/>
    <s v="MD Resident"/>
    <x v="9"/>
    <s v="MD"/>
    <n v="1"/>
    <n v="0"/>
    <n v="0"/>
    <n v="0"/>
    <n v="3.4857308969999998"/>
    <n v="3"/>
    <n v="89055.11"/>
    <n v="3"/>
    <n v="3.4857308969999998"/>
    <n v="89055.11"/>
    <s v="Dayton"/>
    <s v="21036,Dayton"/>
    <x v="0"/>
    <x v="0"/>
    <n v="4.2837288730000003"/>
    <n v="0"/>
    <n v="0"/>
    <n v="0"/>
    <n v="0"/>
    <n v="0"/>
    <n v="0"/>
    <n v="0"/>
    <n v="3.4857308969999998"/>
    <n v="41602.675465"/>
    <x v="0"/>
  </r>
  <r>
    <n v="23329.040078000002"/>
    <n v="26158.336082000002"/>
    <x v="0"/>
    <x v="122"/>
    <x v="7"/>
    <x v="7"/>
    <s v="MD Resident"/>
    <x v="7"/>
    <s v="MD"/>
    <n v="1"/>
    <n v="0.84565897499999998"/>
    <n v="1"/>
    <n v="3865.44"/>
    <n v="2.2214669339999999"/>
    <n v="1"/>
    <n v="58149.67"/>
    <n v="0"/>
    <n v="1.3758079590000001"/>
    <n v="54284.23"/>
    <s v="Rockville"/>
    <s v="20851,Rockville"/>
    <x v="0"/>
    <x v="0"/>
    <n v="11.721655653999999"/>
    <n v="0"/>
    <n v="0"/>
    <n v="0"/>
    <n v="0"/>
    <n v="0"/>
    <n v="0"/>
    <n v="0"/>
    <n v="1.3758079590000001"/>
    <n v="16420.456343999998"/>
    <x v="0"/>
  </r>
  <r>
    <n v="23329.040078000002"/>
    <n v="26158.336082000002"/>
    <x v="0"/>
    <x v="127"/>
    <x v="7"/>
    <x v="7"/>
    <s v="MD Resident"/>
    <x v="2"/>
    <s v="MD"/>
    <n v="2"/>
    <n v="0"/>
    <n v="0"/>
    <n v="0"/>
    <n v="1.2996309619999999"/>
    <n v="2"/>
    <n v="58949.599999999999"/>
    <n v="2"/>
    <n v="1.2996309619999999"/>
    <n v="58949.599999999999"/>
    <s v="College Park"/>
    <s v="20740,College Park"/>
    <x v="0"/>
    <x v="0"/>
    <n v="10.750320682"/>
    <n v="-8.6690417439999994"/>
    <n v="8.6690417439999994"/>
    <n v="-8.6690417439999994"/>
    <n v="1.0480203701999999"/>
    <n v="1.0480203701999999"/>
    <n v="0"/>
    <n v="12508.266597"/>
    <n v="0.25161059180000001"/>
    <n v="3003.0068590999999"/>
    <x v="0"/>
  </r>
  <r>
    <n v="23329.040078000002"/>
    <n v="26158.336082000002"/>
    <x v="0"/>
    <x v="185"/>
    <x v="7"/>
    <x v="7"/>
    <s v="MD Resident"/>
    <x v="6"/>
    <s v="MD"/>
    <n v="3"/>
    <n v="20.573533393000002"/>
    <n v="23"/>
    <n v="659202.24"/>
    <n v="34.753632963999998"/>
    <n v="21"/>
    <n v="911809.15"/>
    <n v="-2"/>
    <n v="14.180099571"/>
    <n v="252606.91"/>
    <s v="Baltimore"/>
    <s v="21239,Baltimore"/>
    <x v="0"/>
    <x v="0"/>
    <n v="43.234718700000002"/>
    <n v="0"/>
    <n v="0"/>
    <n v="0"/>
    <n v="0"/>
    <n v="0"/>
    <n v="0"/>
    <n v="0"/>
    <n v="14.180099571"/>
    <n v="169241.42968999999"/>
    <x v="0"/>
  </r>
  <r>
    <n v="23329.040078000002"/>
    <n v="26158.336082000002"/>
    <x v="0"/>
    <x v="29"/>
    <x v="7"/>
    <x v="7"/>
    <s v="MD Resident"/>
    <x v="9"/>
    <s v="MD"/>
    <n v="2"/>
    <n v="0.79348897600000001"/>
    <n v="1"/>
    <n v="16474.919999999998"/>
    <n v="0.90769797399999996"/>
    <n v="2"/>
    <n v="17571.98"/>
    <n v="1"/>
    <n v="0.11420899800000001"/>
    <n v="1097.06"/>
    <s v="Jessup"/>
    <s v="20794,Jessup"/>
    <x v="0"/>
    <x v="0"/>
    <n v="18.435196456"/>
    <n v="0"/>
    <n v="0"/>
    <n v="0"/>
    <n v="0"/>
    <n v="0"/>
    <n v="0"/>
    <n v="0"/>
    <n v="0.11420899800000001"/>
    <n v="1363.1000268"/>
    <x v="0"/>
  </r>
  <r>
    <n v="23329.040078000002"/>
    <n v="26158.336082000002"/>
    <x v="0"/>
    <x v="186"/>
    <x v="7"/>
    <x v="7"/>
    <s v="MD Resident"/>
    <x v="2"/>
    <s v="MD"/>
    <n v="2"/>
    <n v="3.7557068870000001"/>
    <n v="5"/>
    <n v="66905.399999999994"/>
    <n v="5.4500208389999996"/>
    <n v="3"/>
    <n v="305676.73"/>
    <n v="-2"/>
    <n v="1.6943139519999999"/>
    <n v="238771.33"/>
    <s v="Upper Marlboro"/>
    <s v="20772,Upper Marlboro"/>
    <x v="0"/>
    <x v="0"/>
    <n v="11.802640653999999"/>
    <n v="-0.54848798399999998"/>
    <n v="0.54848798399999998"/>
    <n v="-0.54848798399999998"/>
    <n v="7.8737535999999997E-2"/>
    <n v="7.8737535999999997E-2"/>
    <n v="0"/>
    <n v="939.74327202999996"/>
    <n v="1.6155764159999999"/>
    <n v="19282.125703000002"/>
    <x v="0"/>
  </r>
  <r>
    <n v="23329.040078000002"/>
    <n v="26158.336082000002"/>
    <x v="0"/>
    <x v="49"/>
    <x v="7"/>
    <x v="7"/>
    <s v="MD Resident"/>
    <x v="12"/>
    <s v="MD"/>
    <n v="4"/>
    <n v="6.5575768050000001"/>
    <n v="5"/>
    <n v="60362.8"/>
    <n v="8.8654987369999994"/>
    <n v="8"/>
    <n v="374626.72"/>
    <n v="3"/>
    <n v="2.3079219320000002"/>
    <n v="314263.92"/>
    <m/>
    <s v="Calvert,"/>
    <x v="0"/>
    <x v="0"/>
    <n v="62.261227146000003"/>
    <n v="0"/>
    <n v="0"/>
    <n v="0"/>
    <n v="0"/>
    <n v="0"/>
    <n v="0"/>
    <n v="0"/>
    <n v="2.3079219320000002"/>
    <n v="27545.364222"/>
    <x v="0"/>
  </r>
  <r>
    <n v="23329.040078000002"/>
    <n v="26158.336082000002"/>
    <x v="0"/>
    <x v="187"/>
    <x v="7"/>
    <x v="7"/>
    <s v="MD Resident"/>
    <x v="9"/>
    <s v="MD"/>
    <n v="1"/>
    <n v="0"/>
    <n v="0"/>
    <n v="0"/>
    <n v="0.53647498400000004"/>
    <n v="1"/>
    <n v="8952.82"/>
    <n v="1"/>
    <n v="0.53647498400000004"/>
    <n v="8952.82"/>
    <s v="Highland"/>
    <s v="20777,Highland"/>
    <x v="0"/>
    <x v="0"/>
    <n v="2.9916379119999998"/>
    <n v="0"/>
    <n v="0"/>
    <n v="0"/>
    <n v="0"/>
    <n v="0"/>
    <n v="0"/>
    <n v="0"/>
    <n v="0.53647498400000004"/>
    <n v="6402.9023795000003"/>
    <x v="0"/>
  </r>
  <r>
    <n v="23329.040078000002"/>
    <n v="26158.336082000002"/>
    <x v="0"/>
    <x v="11"/>
    <x v="7"/>
    <x v="7"/>
    <s v="MD Resident"/>
    <x v="1"/>
    <s v="MD"/>
    <n v="2"/>
    <n v="8.7695417389999992"/>
    <n v="10"/>
    <n v="215131.31"/>
    <n v="12.072260641"/>
    <n v="7"/>
    <n v="403580.46"/>
    <n v="-3"/>
    <n v="3.3027189020000001"/>
    <n v="188449.15"/>
    <s v="Randallstown"/>
    <s v="21133,Randallstown"/>
    <x v="0"/>
    <x v="0"/>
    <n v="36.344850915999999"/>
    <n v="0"/>
    <n v="0"/>
    <n v="0"/>
    <n v="0"/>
    <n v="0"/>
    <n v="0"/>
    <n v="0"/>
    <n v="3.3027189020000001"/>
    <n v="39418.402249999999"/>
    <x v="0"/>
  </r>
  <r>
    <n v="23329.040078000002"/>
    <n v="26158.336082000002"/>
    <x v="0"/>
    <x v="41"/>
    <x v="7"/>
    <x v="7"/>
    <s v="MD Resident"/>
    <x v="11"/>
    <s v="MD"/>
    <n v="1"/>
    <n v="1.740038948"/>
    <n v="1"/>
    <n v="25299.59"/>
    <n v="2.2294689339999998"/>
    <n v="2"/>
    <n v="34096.199999999997"/>
    <n v="1"/>
    <n v="0.48942998599999998"/>
    <n v="8796.61"/>
    <m/>
    <s v="Dorchester,"/>
    <x v="0"/>
    <x v="0"/>
    <n v="24.258977285"/>
    <n v="0"/>
    <n v="0"/>
    <n v="0"/>
    <n v="0"/>
    <n v="0"/>
    <n v="0"/>
    <n v="0"/>
    <n v="0.48942998599999998"/>
    <n v="5841.4138876999996"/>
    <x v="0"/>
  </r>
  <r>
    <n v="23329.040078000002"/>
    <n v="26158.336082000002"/>
    <x v="0"/>
    <x v="188"/>
    <x v="7"/>
    <x v="7"/>
    <s v="MD Resident"/>
    <x v="1"/>
    <s v="MD"/>
    <n v="2"/>
    <n v="15.945402527000001"/>
    <n v="14"/>
    <n v="305874.51"/>
    <n v="16.191101518"/>
    <n v="12"/>
    <n v="391487.26"/>
    <n v="-2"/>
    <n v="0.24569899100000001"/>
    <n v="85612.75"/>
    <s v="Catonsville"/>
    <s v="21228,Catonsville"/>
    <x v="0"/>
    <x v="0"/>
    <n v="7.848900768"/>
    <n v="0"/>
    <n v="0"/>
    <n v="0"/>
    <n v="0"/>
    <n v="0"/>
    <n v="0"/>
    <n v="0"/>
    <n v="0.24569899100000001"/>
    <n v="2932.4510946999999"/>
    <x v="0"/>
  </r>
  <r>
    <n v="23329.040078000002"/>
    <n v="26158.336082000002"/>
    <x v="0"/>
    <x v="6"/>
    <x v="7"/>
    <x v="7"/>
    <s v="MD Resident"/>
    <x v="0"/>
    <s v="MD"/>
    <n v="1"/>
    <n v="0.47577498600000001"/>
    <n v="1"/>
    <n v="5794.6"/>
    <n v="3.4302648979999999"/>
    <n v="3"/>
    <n v="105168.14"/>
    <n v="2"/>
    <n v="2.9544899120000001"/>
    <n v="99373.54"/>
    <s v="Knoxville"/>
    <s v="21758,Knoxville"/>
    <x v="0"/>
    <x v="0"/>
    <n v="3.0790669089999998"/>
    <n v="0"/>
    <n v="0"/>
    <n v="0"/>
    <n v="0"/>
    <n v="0"/>
    <n v="0"/>
    <n v="0"/>
    <n v="2.9544899120000001"/>
    <n v="35262.241580000002"/>
    <x v="0"/>
  </r>
  <r>
    <n v="23329.040078000002"/>
    <n v="26158.336082000002"/>
    <x v="0"/>
    <x v="189"/>
    <x v="7"/>
    <x v="7"/>
    <s v="MD Resident"/>
    <x v="3"/>
    <s v="MD"/>
    <n v="1"/>
    <n v="3.7478618890000002"/>
    <n v="4"/>
    <n v="55229.56"/>
    <n v="4.3684048710000001"/>
    <n v="5"/>
    <n v="88232.58"/>
    <n v="1"/>
    <n v="0.62054298200000002"/>
    <n v="33003.019999999997"/>
    <s v="Gambrills"/>
    <s v="21054,Gambrills"/>
    <x v="0"/>
    <x v="0"/>
    <n v="17.004281494000001"/>
    <n v="0"/>
    <n v="0"/>
    <n v="0"/>
    <n v="0"/>
    <n v="0"/>
    <n v="0"/>
    <n v="0"/>
    <n v="0.62054298200000002"/>
    <n v="7406.2654448000003"/>
    <x v="0"/>
  </r>
  <r>
    <n v="23329.040078000002"/>
    <n v="26158.336082000002"/>
    <x v="0"/>
    <x v="121"/>
    <x v="7"/>
    <x v="7"/>
    <s v="MD Resident"/>
    <x v="7"/>
    <s v="MD"/>
    <n v="1"/>
    <n v="0"/>
    <n v="0"/>
    <n v="0"/>
    <n v="6.2071078149999996"/>
    <n v="2"/>
    <n v="73831.990000000005"/>
    <n v="2"/>
    <n v="6.2071078149999996"/>
    <n v="73831.990000000005"/>
    <s v="Damascus"/>
    <s v="20872,Damascus"/>
    <x v="0"/>
    <x v="0"/>
    <n v="17.861305463000001"/>
    <n v="0"/>
    <n v="0"/>
    <n v="0"/>
    <n v="0"/>
    <n v="0"/>
    <n v="0"/>
    <n v="0"/>
    <n v="6.2071078149999996"/>
    <n v="74082.681547999993"/>
    <x v="0"/>
  </r>
  <r>
    <n v="23329.040078000002"/>
    <n v="26158.336082000002"/>
    <x v="0"/>
    <x v="143"/>
    <x v="7"/>
    <x v="7"/>
    <s v="MD Resident"/>
    <x v="0"/>
    <s v="MD"/>
    <n v="1"/>
    <n v="0"/>
    <n v="0"/>
    <n v="0"/>
    <n v="1.027944969"/>
    <n v="1"/>
    <n v="14622.66"/>
    <n v="1"/>
    <n v="1.027944969"/>
    <n v="14622.66"/>
    <s v="Woodsboro"/>
    <s v="21798,Woodsboro"/>
    <x v="0"/>
    <x v="0"/>
    <n v="6.2402528129999997"/>
    <n v="0"/>
    <n v="0"/>
    <n v="0"/>
    <n v="0"/>
    <n v="0"/>
    <n v="0"/>
    <n v="0"/>
    <n v="1.027944969"/>
    <n v="12268.663935"/>
    <x v="0"/>
  </r>
  <r>
    <n v="23329.040078000002"/>
    <n v="26158.336082000002"/>
    <x v="0"/>
    <x v="25"/>
    <x v="7"/>
    <x v="7"/>
    <s v="MD Resident"/>
    <x v="0"/>
    <s v="MD"/>
    <n v="2"/>
    <n v="0"/>
    <n v="0"/>
    <n v="0"/>
    <n v="4.2365638739999998"/>
    <n v="3"/>
    <n v="81496.009999999995"/>
    <n v="3"/>
    <n v="4.2365638739999998"/>
    <n v="81496.009999999995"/>
    <s v="Walkersville"/>
    <s v="21793,Walkersville"/>
    <x v="0"/>
    <x v="0"/>
    <n v="14.795697561000001"/>
    <n v="0"/>
    <n v="0"/>
    <n v="0"/>
    <n v="0"/>
    <n v="0"/>
    <n v="0"/>
    <n v="0"/>
    <n v="4.2365638739999998"/>
    <n v="50563.969837999997"/>
    <x v="0"/>
  </r>
  <r>
    <n v="23329.040078000002"/>
    <n v="26158.336082000002"/>
    <x v="0"/>
    <x v="190"/>
    <x v="7"/>
    <x v="7"/>
    <s v="MD Resident"/>
    <x v="1"/>
    <s v="MD"/>
    <n v="2"/>
    <n v="0"/>
    <n v="0"/>
    <n v="0"/>
    <n v="2.1649409359999998"/>
    <n v="3"/>
    <n v="27760.69"/>
    <n v="3"/>
    <n v="2.1649409359999998"/>
    <n v="27760.69"/>
    <m/>
    <s v="Baltimore,"/>
    <x v="0"/>
    <x v="0"/>
    <n v="9.488188719"/>
    <n v="0"/>
    <n v="0"/>
    <n v="0"/>
    <n v="0"/>
    <n v="0"/>
    <n v="0"/>
    <n v="0"/>
    <n v="2.1649409359999998"/>
    <n v="25838.866460000001"/>
    <x v="0"/>
  </r>
  <r>
    <n v="23329.040078000002"/>
    <n v="26158.336082000002"/>
    <x v="0"/>
    <x v="191"/>
    <x v="7"/>
    <x v="7"/>
    <s v="MD Resident"/>
    <x v="22"/>
    <s v="MD"/>
    <n v="4"/>
    <n v="8.7629917400000004"/>
    <n v="11"/>
    <n v="136542.38"/>
    <n v="17.529682480000002"/>
    <n v="11"/>
    <n v="375299.03"/>
    <n v="0"/>
    <n v="8.7666907399999996"/>
    <n v="238756.65"/>
    <m/>
    <s v="Wicomico,"/>
    <x v="0"/>
    <x v="0"/>
    <n v="23.014154316999999"/>
    <n v="0"/>
    <n v="0"/>
    <n v="0"/>
    <n v="0"/>
    <n v="0"/>
    <n v="0"/>
    <n v="0"/>
    <n v="8.7666907399999996"/>
    <n v="104631.65416999999"/>
    <x v="0"/>
  </r>
  <r>
    <n v="23329.040078000002"/>
    <n v="26158.336082000002"/>
    <x v="0"/>
    <x v="1"/>
    <x v="7"/>
    <x v="7"/>
    <s v="MD Resident"/>
    <x v="1"/>
    <s v="MD"/>
    <n v="1"/>
    <n v="5.8821708260000003"/>
    <n v="6"/>
    <n v="110850.93"/>
    <n v="9.9615447039999996"/>
    <n v="7"/>
    <n v="157629.35"/>
    <n v="1"/>
    <n v="4.0793738780000002"/>
    <n v="46778.42"/>
    <s v="Cockeysville"/>
    <s v="21030,Cockeysville"/>
    <x v="0"/>
    <x v="0"/>
    <n v="18.677909447000001"/>
    <n v="-0.92701997199999997"/>
    <n v="0.92701997199999997"/>
    <n v="-0.92701997199999997"/>
    <n v="0.20246704099999999"/>
    <n v="0.20246704099999999"/>
    <n v="0"/>
    <n v="2416.4718530999999"/>
    <n v="3.8769068369999999"/>
    <n v="46271.413862000001"/>
    <x v="0"/>
  </r>
  <r>
    <n v="23329.040078000002"/>
    <n v="26158.336082000002"/>
    <x v="0"/>
    <x v="134"/>
    <x v="7"/>
    <x v="7"/>
    <s v="MD Resident"/>
    <x v="9"/>
    <s v="MD"/>
    <n v="3"/>
    <n v="6.7046898009999998"/>
    <n v="9"/>
    <n v="157319.59"/>
    <n v="19.533086422"/>
    <n v="16"/>
    <n v="657157.96"/>
    <n v="7"/>
    <n v="12.828396621"/>
    <n v="499838.37"/>
    <s v="Columbia"/>
    <s v="21044,Columbia"/>
    <x v="0"/>
    <x v="0"/>
    <n v="23.927222292"/>
    <n v="0"/>
    <n v="0"/>
    <n v="0"/>
    <n v="0"/>
    <n v="0"/>
    <n v="0"/>
    <n v="0"/>
    <n v="12.828396621"/>
    <n v="153108.66993"/>
    <x v="0"/>
  </r>
  <r>
    <n v="23329.040078000002"/>
    <n v="26158.336082000002"/>
    <x v="0"/>
    <x v="172"/>
    <x v="7"/>
    <x v="7"/>
    <s v="MD Resident"/>
    <x v="9"/>
    <s v="MD"/>
    <n v="2"/>
    <n v="7.0523337909999997"/>
    <n v="10"/>
    <n v="153888.37"/>
    <n v="25.690961236"/>
    <n v="19"/>
    <n v="737991.4"/>
    <n v="9"/>
    <n v="18.638627445000001"/>
    <n v="584103.03"/>
    <s v="Columbia"/>
    <s v="21045,Columbia"/>
    <x v="0"/>
    <x v="0"/>
    <n v="31.468592059999999"/>
    <n v="-0.23072299299999999"/>
    <n v="0.23072299299999999"/>
    <n v="-0.23072299299999999"/>
    <n v="0.13665561840000001"/>
    <n v="0.13665561840000001"/>
    <n v="0"/>
    <n v="1631.0035147999999"/>
    <n v="18.501971826999998"/>
    <n v="220823.56674000001"/>
    <x v="0"/>
  </r>
  <r>
    <n v="23329.040078000002"/>
    <n v="26158.336082000002"/>
    <x v="0"/>
    <x v="156"/>
    <x v="7"/>
    <x v="7"/>
    <s v="MD Resident"/>
    <x v="10"/>
    <s v="MD"/>
    <n v="2"/>
    <n v="0.35233899000000002"/>
    <n v="1"/>
    <n v="10056.41"/>
    <n v="1.510135955"/>
    <n v="3"/>
    <n v="37135.79"/>
    <n v="2"/>
    <n v="1.157796965"/>
    <n v="27079.38"/>
    <s v="Belcamp"/>
    <s v="21017,Belcamp"/>
    <x v="0"/>
    <x v="0"/>
    <n v="5.7916468319999996"/>
    <n v="0"/>
    <n v="0"/>
    <n v="0"/>
    <n v="0"/>
    <n v="0"/>
    <n v="0"/>
    <n v="0"/>
    <n v="1.157796965"/>
    <n v="13818.465284"/>
    <x v="0"/>
  </r>
  <r>
    <n v="23329.040078000002"/>
    <n v="26158.336082000002"/>
    <x v="0"/>
    <x v="102"/>
    <x v="7"/>
    <x v="7"/>
    <s v="MD Resident"/>
    <x v="3"/>
    <s v="MD"/>
    <n v="2"/>
    <n v="2.35903193"/>
    <n v="1"/>
    <n v="60418.52"/>
    <n v="5.7292308289999996"/>
    <n v="8"/>
    <n v="100324.1"/>
    <n v="7"/>
    <n v="3.370198899"/>
    <n v="39905.58"/>
    <s v="Odenton"/>
    <s v="21113,Odenton"/>
    <x v="0"/>
    <x v="0"/>
    <n v="17.257221486999999"/>
    <n v="-0.77333497699999998"/>
    <n v="0.77333497699999998"/>
    <n v="-0.77333497699999998"/>
    <n v="0.151026206"/>
    <n v="0.151026206"/>
    <n v="0"/>
    <n v="1802.5184452000001"/>
    <n v="3.219172693"/>
    <n v="38421.266807"/>
    <x v="0"/>
  </r>
  <r>
    <n v="23329.040078000002"/>
    <n v="26158.336082000002"/>
    <x v="0"/>
    <x v="27"/>
    <x v="7"/>
    <x v="7"/>
    <s v="MD Resident"/>
    <x v="3"/>
    <s v="MD"/>
    <n v="2"/>
    <n v="1.076667968"/>
    <n v="1"/>
    <n v="18612.759999999998"/>
    <n v="5.1991098459999998"/>
    <n v="6"/>
    <n v="89172.33"/>
    <n v="5"/>
    <n v="4.1224418780000001"/>
    <n v="70559.570000000007"/>
    <s v="Laurel"/>
    <s v="20724,Laurel"/>
    <x v="0"/>
    <x v="0"/>
    <n v="26.043432222"/>
    <n v="-4.9557798540000002"/>
    <n v="4.9557798540000002"/>
    <n v="-4.9557798540000002"/>
    <n v="0.78445552929999995"/>
    <n v="0.78445552929999995"/>
    <n v="0"/>
    <n v="9362.5841369999998"/>
    <n v="3.3379863486999999"/>
    <n v="39839.324054999997"/>
    <x v="0"/>
  </r>
  <r>
    <n v="23329.040078000002"/>
    <n v="26158.336082000002"/>
    <x v="0"/>
    <x v="83"/>
    <x v="7"/>
    <x v="7"/>
    <s v="MD Resident"/>
    <x v="2"/>
    <s v="MD"/>
    <n v="1"/>
    <n v="0"/>
    <n v="0"/>
    <n v="0"/>
    <n v="1.0422079689999999"/>
    <n v="1"/>
    <n v="17682.36"/>
    <n v="1"/>
    <n v="1.0422079689999999"/>
    <n v="17682.36"/>
    <s v="Hyattsville"/>
    <s v="20782,Hyattsville"/>
    <x v="0"/>
    <x v="0"/>
    <n v="29.171647134000001"/>
    <n v="-0.53075898399999999"/>
    <n v="0.53075898399999999"/>
    <n v="-0.53075898399999999"/>
    <n v="1.89622903E-2"/>
    <n v="1.89622903E-2"/>
    <n v="0"/>
    <n v="226.31753125"/>
    <n v="1.0232456786999999"/>
    <n v="12212.577261"/>
    <x v="0"/>
  </r>
  <r>
    <n v="23329.040078000002"/>
    <n v="26158.336082000002"/>
    <x v="0"/>
    <x v="192"/>
    <x v="7"/>
    <x v="7"/>
    <s v="MD Resident"/>
    <x v="3"/>
    <s v="MD"/>
    <n v="1"/>
    <n v="1.3862799589999999"/>
    <n v="2"/>
    <n v="49570.6"/>
    <n v="1.807794946"/>
    <n v="2"/>
    <n v="35609.339999999997"/>
    <n v="0"/>
    <n v="0.42151498700000001"/>
    <n v="-13961.26"/>
    <s v="Crownsville"/>
    <s v="21032,Crownsville"/>
    <x v="0"/>
    <x v="0"/>
    <n v="1.9501159450000001"/>
    <n v="0"/>
    <n v="0"/>
    <n v="0"/>
    <n v="0"/>
    <n v="0"/>
    <n v="0"/>
    <n v="0"/>
    <n v="0.42151498700000001"/>
    <n v="5030.8390767999999"/>
    <x v="0"/>
  </r>
  <r>
    <n v="23329.040078000002"/>
    <n v="26158.336082000002"/>
    <x v="0"/>
    <x v="171"/>
    <x v="7"/>
    <x v="7"/>
    <s v="MD Resident"/>
    <x v="6"/>
    <s v="MD"/>
    <n v="2"/>
    <n v="6.3166028130000003"/>
    <n v="8"/>
    <n v="152358.69"/>
    <n v="6.4281318079999998"/>
    <n v="9"/>
    <n v="185360.54"/>
    <n v="1"/>
    <n v="0.11152899500000001"/>
    <n v="33001.85"/>
    <s v="Baltimore"/>
    <s v="21211,Baltimore"/>
    <x v="0"/>
    <x v="0"/>
    <n v="21.943847345999998"/>
    <n v="0"/>
    <n v="0"/>
    <n v="0"/>
    <n v="0"/>
    <n v="0"/>
    <n v="0"/>
    <n v="0"/>
    <n v="0.11152899500000001"/>
    <n v="1331.1138241000001"/>
    <x v="0"/>
  </r>
  <r>
    <n v="23329.040078000002"/>
    <n v="26158.336082000002"/>
    <x v="0"/>
    <x v="53"/>
    <x v="7"/>
    <x v="7"/>
    <s v="MD Resident"/>
    <x v="13"/>
    <s v="MD"/>
    <n v="6"/>
    <n v="5.2140728440000004"/>
    <n v="6"/>
    <n v="122559.15"/>
    <n v="14.015407585"/>
    <n v="10"/>
    <n v="276161.73"/>
    <n v="4"/>
    <n v="8.8013347409999998"/>
    <n v="153602.57999999999"/>
    <m/>
    <s v="Saint Marys,"/>
    <x v="0"/>
    <x v="0"/>
    <n v="79.816741620000002"/>
    <n v="0"/>
    <n v="0"/>
    <n v="0"/>
    <n v="0"/>
    <n v="0"/>
    <n v="0"/>
    <n v="0"/>
    <n v="8.8013347409999998"/>
    <n v="105045.13507"/>
    <x v="0"/>
  </r>
  <r>
    <n v="23329.040078000002"/>
    <n v="26158.336082000002"/>
    <x v="0"/>
    <x v="128"/>
    <x v="7"/>
    <x v="7"/>
    <s v="MD Resident"/>
    <x v="2"/>
    <s v="MD"/>
    <n v="1"/>
    <n v="0.92701997199999997"/>
    <n v="1"/>
    <n v="70780.41"/>
    <n v="4.3497328709999996"/>
    <n v="3"/>
    <n v="148959.95000000001"/>
    <n v="2"/>
    <n v="3.422712899"/>
    <n v="78179.539999999994"/>
    <s v="Temple Hills"/>
    <s v="20748,Temple Hills"/>
    <x v="0"/>
    <x v="0"/>
    <n v="18.144722469000001"/>
    <n v="-0.86452397400000003"/>
    <n v="0.86452397400000003"/>
    <n v="-0.86452397400000003"/>
    <n v="0.16307867819999999"/>
    <n v="0.16307867819999999"/>
    <n v="0"/>
    <n v="1946.3663509"/>
    <n v="3.2596342208000002"/>
    <n v="38904.180680999998"/>
    <x v="0"/>
  </r>
  <r>
    <n v="23329.040078000002"/>
    <n v="26158.336082000002"/>
    <x v="0"/>
    <x v="106"/>
    <x v="7"/>
    <x v="7"/>
    <s v="MD Resident"/>
    <x v="2"/>
    <s v="MD"/>
    <n v="1"/>
    <n v="0.70232797899999999"/>
    <n v="1"/>
    <n v="5571.1"/>
    <n v="4.3665608709999999"/>
    <n v="4"/>
    <n v="98584.33"/>
    <n v="3"/>
    <n v="3.6642328919999998"/>
    <n v="93013.23"/>
    <s v="Bowie"/>
    <s v="20715,Bowie"/>
    <x v="0"/>
    <x v="0"/>
    <n v="27.292978184999999"/>
    <n v="-3.578858893"/>
    <n v="3.578858893"/>
    <n v="-3.578858893"/>
    <n v="0.4804815503"/>
    <n v="0.4804815503"/>
    <n v="0"/>
    <n v="5734.6130830000002"/>
    <n v="3.1837513416999998"/>
    <n v="37998.508130000002"/>
    <x v="0"/>
  </r>
  <r>
    <n v="23329.040078000002"/>
    <n v="26158.336082000002"/>
    <x v="0"/>
    <x v="63"/>
    <x v="7"/>
    <x v="7"/>
    <s v="MD Resident"/>
    <x v="10"/>
    <s v="MD"/>
    <n v="2"/>
    <n v="0.47577498600000001"/>
    <n v="1"/>
    <n v="2843.49"/>
    <n v="5.9646538229999999"/>
    <n v="8"/>
    <n v="137001.79"/>
    <n v="7"/>
    <n v="5.4888788369999997"/>
    <n v="134158.29999999999"/>
    <s v="Bel Air"/>
    <s v="21015,Bel Air"/>
    <x v="0"/>
    <x v="0"/>
    <n v="12.275283636999999"/>
    <n v="0"/>
    <n v="0"/>
    <n v="0"/>
    <n v="0"/>
    <n v="0"/>
    <n v="0"/>
    <n v="0"/>
    <n v="5.4888788369999997"/>
    <n v="65510.520367999998"/>
    <x v="0"/>
  </r>
  <r>
    <n v="23329.040078000002"/>
    <n v="26158.336082000002"/>
    <x v="0"/>
    <x v="82"/>
    <x v="7"/>
    <x v="7"/>
    <s v="MD Resident"/>
    <x v="1"/>
    <s v="MD"/>
    <n v="2"/>
    <n v="12.11316764"/>
    <n v="16"/>
    <n v="258867.49"/>
    <n v="14.189087578000001"/>
    <n v="12"/>
    <n v="310905.32"/>
    <n v="-4"/>
    <n v="2.0759199380000002"/>
    <n v="52037.83"/>
    <s v="Windsor Mill"/>
    <s v="21244,Windsor Mill"/>
    <x v="0"/>
    <x v="0"/>
    <n v="36.897335900999998"/>
    <n v="0"/>
    <n v="0"/>
    <n v="0"/>
    <n v="0"/>
    <n v="0"/>
    <n v="0"/>
    <n v="0"/>
    <n v="2.0759199380000002"/>
    <n v="24776.388661000001"/>
    <x v="0"/>
  </r>
  <r>
    <n v="23329.040078000002"/>
    <n v="26158.336082000002"/>
    <x v="0"/>
    <x v="105"/>
    <x v="7"/>
    <x v="7"/>
    <s v="MD Resident"/>
    <x v="2"/>
    <s v="MD"/>
    <n v="1"/>
    <n v="0"/>
    <n v="0"/>
    <n v="0"/>
    <n v="4.0160108809999997"/>
    <n v="2"/>
    <n v="90878.89"/>
    <n v="2"/>
    <n v="4.0160108809999997"/>
    <n v="90878.89"/>
    <s v="Hyattsville"/>
    <s v="20781,Hyattsville"/>
    <x v="0"/>
    <x v="0"/>
    <n v="11.918254646999999"/>
    <n v="0"/>
    <n v="0"/>
    <n v="0"/>
    <n v="0"/>
    <n v="0"/>
    <n v="0"/>
    <n v="0"/>
    <n v="4.0160108809999997"/>
    <n v="47931.639671999998"/>
    <x v="0"/>
  </r>
  <r>
    <n v="23329.040078000002"/>
    <n v="26158.336082000002"/>
    <x v="0"/>
    <x v="119"/>
    <x v="7"/>
    <x v="7"/>
    <s v="MD Resident"/>
    <x v="2"/>
    <s v="MD"/>
    <n v="1"/>
    <n v="2.2555819330000002"/>
    <n v="1"/>
    <n v="69914.64"/>
    <n v="5.1512038469999997"/>
    <n v="5"/>
    <n v="185881.05"/>
    <n v="4"/>
    <n v="2.8956219139999999"/>
    <n v="115966.41"/>
    <s v="Laurel"/>
    <s v="20708,Laurel"/>
    <x v="0"/>
    <x v="0"/>
    <n v="40.023148823"/>
    <n v="-23.5664543"/>
    <n v="23.566454299"/>
    <n v="-23.5664543"/>
    <n v="1.7050018179999999"/>
    <n v="1.7050018179999999"/>
    <n v="0"/>
    <n v="20349.430118"/>
    <n v="1.190620096"/>
    <n v="14210.213847000001"/>
    <x v="0"/>
  </r>
  <r>
    <n v="23329.040078000002"/>
    <n v="26158.336082000002"/>
    <x v="0"/>
    <x v="33"/>
    <x v="7"/>
    <x v="7"/>
    <s v="MD Resident"/>
    <x v="10"/>
    <s v="MD"/>
    <n v="1"/>
    <n v="0"/>
    <n v="0"/>
    <n v="0"/>
    <n v="1.7511689479999999"/>
    <n v="1"/>
    <n v="20704.54"/>
    <n v="1"/>
    <n v="1.7511689479999999"/>
    <n v="20704.54"/>
    <s v="Churchville"/>
    <s v="21028,Churchville"/>
    <x v="0"/>
    <x v="0"/>
    <n v="2.557410924"/>
    <n v="0"/>
    <n v="0"/>
    <n v="0"/>
    <n v="0"/>
    <n v="0"/>
    <n v="0"/>
    <n v="0"/>
    <n v="1.7511689479999999"/>
    <n v="20900.441136000001"/>
    <x v="0"/>
  </r>
  <r>
    <n v="23329.040078000002"/>
    <n v="26158.336082000002"/>
    <x v="0"/>
    <x v="153"/>
    <x v="7"/>
    <x v="7"/>
    <s v="MD Resident"/>
    <x v="6"/>
    <s v="MD"/>
    <n v="3"/>
    <n v="19.474935422000001"/>
    <n v="26"/>
    <n v="472340.14"/>
    <n v="22.754646321999999"/>
    <n v="28"/>
    <n v="565542.68999999994"/>
    <n v="2"/>
    <n v="3.2797109"/>
    <n v="93202.55"/>
    <s v="Baltimore"/>
    <s v="21229,Baltimore"/>
    <x v="0"/>
    <x v="0"/>
    <n v="31.055755079000001"/>
    <n v="0"/>
    <n v="0"/>
    <n v="0"/>
    <n v="0"/>
    <n v="0"/>
    <n v="0"/>
    <n v="0"/>
    <n v="3.2797109"/>
    <n v="39143.798596000001"/>
    <x v="0"/>
  </r>
  <r>
    <n v="23329.040078000002"/>
    <n v="26158.336082000002"/>
    <x v="0"/>
    <x v="193"/>
    <x v="7"/>
    <x v="7"/>
    <s v="MD Resident"/>
    <x v="9"/>
    <s v="MD"/>
    <n v="3"/>
    <n v="6.6423178030000001"/>
    <n v="7"/>
    <n v="164968.64000000001"/>
    <n v="11.743086651"/>
    <n v="12"/>
    <n v="163952.49"/>
    <n v="5"/>
    <n v="5.1007688480000004"/>
    <n v="-1016.15"/>
    <s v="Ellicott City"/>
    <s v="21043,Ellicott City"/>
    <x v="0"/>
    <x v="0"/>
    <n v="20.624334387000001"/>
    <n v="0"/>
    <n v="0"/>
    <n v="0"/>
    <n v="0"/>
    <n v="0"/>
    <n v="0"/>
    <n v="0"/>
    <n v="5.1007688480000004"/>
    <n v="60878.374515000003"/>
    <x v="0"/>
  </r>
  <r>
    <n v="23329.040078000002"/>
    <n v="26158.336082000002"/>
    <x v="0"/>
    <x v="151"/>
    <x v="7"/>
    <x v="7"/>
    <s v="MD Resident"/>
    <x v="0"/>
    <s v="MD"/>
    <n v="1"/>
    <n v="0"/>
    <n v="0"/>
    <n v="0"/>
    <n v="0.75430897799999996"/>
    <n v="1"/>
    <n v="10891.08"/>
    <n v="1"/>
    <n v="0.75430897799999996"/>
    <n v="10891.08"/>
    <s v="Ijamsville"/>
    <s v="21754,Ijamsville"/>
    <x v="0"/>
    <x v="0"/>
    <n v="0.94288997100000005"/>
    <n v="0"/>
    <n v="0"/>
    <n v="0"/>
    <n v="0"/>
    <n v="0"/>
    <n v="0"/>
    <n v="0"/>
    <n v="0.75430897799999996"/>
    <n v="9002.7809202000008"/>
    <x v="0"/>
  </r>
  <r>
    <n v="23329.040078000002"/>
    <n v="26158.336082000002"/>
    <x v="0"/>
    <x v="66"/>
    <x v="7"/>
    <x v="7"/>
    <s v="MD Resident"/>
    <x v="10"/>
    <s v="MD"/>
    <n v="2"/>
    <n v="4.7405298599999997"/>
    <n v="6"/>
    <n v="139638.45000000001"/>
    <n v="8.1018827580000004"/>
    <n v="10"/>
    <n v="202342.47"/>
    <n v="4"/>
    <n v="3.3613528979999998"/>
    <n v="62704.02"/>
    <s v="Bel Air"/>
    <s v="21014,Bel Air"/>
    <x v="0"/>
    <x v="0"/>
    <n v="26.243838215"/>
    <n v="0"/>
    <n v="0"/>
    <n v="0"/>
    <n v="0"/>
    <n v="0"/>
    <n v="0"/>
    <n v="0"/>
    <n v="3.3613528979999998"/>
    <n v="40118.207019000001"/>
    <x v="0"/>
  </r>
  <r>
    <n v="23329.040078000002"/>
    <n v="26158.336082000002"/>
    <x v="0"/>
    <x v="15"/>
    <x v="7"/>
    <x v="7"/>
    <s v="MD Resident"/>
    <x v="2"/>
    <s v="MD"/>
    <n v="2"/>
    <n v="0"/>
    <n v="0"/>
    <n v="0"/>
    <n v="4.9867568520000001"/>
    <n v="3"/>
    <n v="124586.51"/>
    <n v="3"/>
    <n v="4.9867568520000001"/>
    <n v="124586.51"/>
    <s v="Bladensburg"/>
    <s v="20710,Bladensburg"/>
    <x v="0"/>
    <x v="0"/>
    <n v="9.117452729"/>
    <n v="-0.94474897199999996"/>
    <n v="0.94474897199999996"/>
    <n v="-0.94474897199999996"/>
    <n v="0.51672693560000005"/>
    <n v="0.51672693560000005"/>
    <n v="0"/>
    <n v="6167.2067188000001"/>
    <n v="4.4700299163999997"/>
    <n v="53350.419016"/>
    <x v="0"/>
  </r>
  <r>
    <n v="23329.040078000002"/>
    <n v="26158.336082000002"/>
    <x v="0"/>
    <x v="194"/>
    <x v="7"/>
    <x v="7"/>
    <s v="MD Resident"/>
    <x v="6"/>
    <s v="MD"/>
    <n v="3"/>
    <n v="49.502076533"/>
    <n v="56"/>
    <n v="1041417.13"/>
    <n v="70.638328903000001"/>
    <n v="75"/>
    <n v="1956390.06"/>
    <n v="19"/>
    <n v="21.136252370000001"/>
    <n v="914972.93"/>
    <s v="Baltimore"/>
    <s v="21202,Baltimore"/>
    <x v="0"/>
    <x v="0"/>
    <n v="36.293227919000003"/>
    <n v="0"/>
    <n v="0"/>
    <n v="0"/>
    <n v="0"/>
    <n v="0"/>
    <n v="0"/>
    <n v="0"/>
    <n v="21.136252370000001"/>
    <n v="252264.06567000001"/>
    <x v="0"/>
  </r>
  <r>
    <n v="23329.040078000002"/>
    <n v="26158.336082000002"/>
    <x v="0"/>
    <x v="51"/>
    <x v="7"/>
    <x v="7"/>
    <s v="MD Resident"/>
    <x v="3"/>
    <s v="MD"/>
    <n v="3"/>
    <n v="2.7658919169999998"/>
    <n v="5"/>
    <n v="46443.360000000001"/>
    <n v="5.5786828340000003"/>
    <n v="6"/>
    <n v="114066.55"/>
    <n v="1"/>
    <n v="2.8127909170000001"/>
    <n v="67623.19"/>
    <s v="Linthicum Heights"/>
    <s v="21090,Linthicum Heights"/>
    <x v="0"/>
    <x v="0"/>
    <n v="9.5463107189999992"/>
    <n v="0"/>
    <n v="0"/>
    <n v="0"/>
    <n v="0"/>
    <n v="0"/>
    <n v="0"/>
    <n v="0"/>
    <n v="2.8127909170000001"/>
    <n v="33571.044675999998"/>
    <x v="0"/>
  </r>
  <r>
    <n v="23329.040078000002"/>
    <n v="26158.336082000002"/>
    <x v="0"/>
    <x v="195"/>
    <x v="7"/>
    <x v="7"/>
    <s v="MD Resident"/>
    <x v="2"/>
    <s v="MD"/>
    <n v="2"/>
    <n v="7.6276167729999997"/>
    <n v="5"/>
    <n v="221533.57"/>
    <n v="8.2945837539999996"/>
    <n v="6"/>
    <n v="213218.2"/>
    <n v="1"/>
    <n v="0.66696698099999996"/>
    <n v="-8315.3700000000008"/>
    <s v="Capitol Heights"/>
    <s v="20743,Capitol Heights"/>
    <x v="0"/>
    <x v="0"/>
    <n v="23.294676317"/>
    <n v="-4.3101108720000001"/>
    <n v="4.3101108720000001"/>
    <n v="-4.3101108720000001"/>
    <n v="0.12340594890000001"/>
    <n v="0.12340594890000001"/>
    <n v="0"/>
    <n v="1472.8668952999999"/>
    <n v="0.54356103209999995"/>
    <n v="6487.4753332"/>
    <x v="0"/>
  </r>
  <r>
    <n v="23329.040078000002"/>
    <n v="26158.336082000002"/>
    <x v="0"/>
    <x v="115"/>
    <x v="7"/>
    <x v="7"/>
    <s v="MD Resident"/>
    <x v="6"/>
    <s v="MD"/>
    <n v="2"/>
    <n v="2.3342809309999999"/>
    <n v="5"/>
    <n v="81754.429999999993"/>
    <n v="13.166917608"/>
    <n v="15"/>
    <n v="352881.25"/>
    <n v="10"/>
    <n v="10.832636677"/>
    <n v="271126.82"/>
    <s v="Baltimore"/>
    <s v="21230,Baltimore"/>
    <x v="0"/>
    <x v="0"/>
    <n v="35.304581947000003"/>
    <n v="0"/>
    <n v="0"/>
    <n v="0"/>
    <n v="0"/>
    <n v="0"/>
    <n v="0"/>
    <n v="0"/>
    <n v="10.832636677"/>
    <n v="129289.00177"/>
    <x v="0"/>
  </r>
  <r>
    <n v="23329.040078000002"/>
    <n v="26158.336082000002"/>
    <x v="0"/>
    <x v="196"/>
    <x v="7"/>
    <x v="7"/>
    <s v="MD Resident"/>
    <x v="3"/>
    <s v="MD"/>
    <n v="2"/>
    <n v="2.972407912"/>
    <n v="2"/>
    <n v="155869.67000000001"/>
    <n v="7.0568667920000001"/>
    <n v="7"/>
    <n v="171132.17"/>
    <n v="5"/>
    <n v="4.0844588799999997"/>
    <n v="15262.5"/>
    <s v="Millersville"/>
    <s v="21108,Millersville"/>
    <x v="0"/>
    <x v="0"/>
    <n v="6.1354568179999998"/>
    <n v="0"/>
    <n v="0"/>
    <n v="0"/>
    <n v="0"/>
    <n v="0"/>
    <n v="0"/>
    <n v="0"/>
    <n v="4.0844588799999997"/>
    <n v="48748.575911"/>
    <x v="0"/>
  </r>
  <r>
    <n v="23329.040078000002"/>
    <n v="26158.336082000002"/>
    <x v="0"/>
    <x v="68"/>
    <x v="7"/>
    <x v="7"/>
    <s v="MD Resident"/>
    <x v="0"/>
    <s v="MD"/>
    <n v="1"/>
    <n v="0"/>
    <n v="0"/>
    <n v="0"/>
    <n v="1.6807199500000001"/>
    <n v="1"/>
    <n v="44809.82"/>
    <n v="1"/>
    <n v="1.6807199500000001"/>
    <n v="44809.82"/>
    <m/>
    <s v="Frederick,"/>
    <x v="0"/>
    <x v="0"/>
    <n v="8.313376753"/>
    <n v="0"/>
    <n v="0"/>
    <n v="0"/>
    <n v="0"/>
    <n v="0"/>
    <n v="0"/>
    <n v="0"/>
    <n v="1.6807199500000001"/>
    <n v="20059.6227"/>
    <x v="0"/>
  </r>
  <r>
    <n v="23329.040078000002"/>
    <n v="26158.336082000002"/>
    <x v="0"/>
    <x v="65"/>
    <x v="7"/>
    <x v="7"/>
    <s v="MD Resident"/>
    <x v="1"/>
    <s v="MD"/>
    <n v="2"/>
    <n v="26.058456226000001"/>
    <n v="31"/>
    <n v="620188.77"/>
    <n v="31.924536052000001"/>
    <n v="32"/>
    <n v="798581.44"/>
    <n v="1"/>
    <n v="5.866079826"/>
    <n v="178392.67"/>
    <s v="Parkville"/>
    <s v="21234,Parkville"/>
    <x v="0"/>
    <x v="0"/>
    <n v="28.136095163"/>
    <n v="0"/>
    <n v="0"/>
    <n v="0"/>
    <n v="0"/>
    <n v="0"/>
    <n v="0"/>
    <n v="0"/>
    <n v="5.866079826"/>
    <n v="70012.465811999995"/>
    <x v="0"/>
  </r>
  <r>
    <n v="23329.040078000002"/>
    <n v="26158.336082000002"/>
    <x v="0"/>
    <x v="197"/>
    <x v="7"/>
    <x v="7"/>
    <s v="MD Resident"/>
    <x v="1"/>
    <s v="MD"/>
    <n v="1"/>
    <n v="2.3835939289999999"/>
    <n v="3"/>
    <n v="58494.37"/>
    <n v="2.6090949229999998"/>
    <n v="2"/>
    <n v="67668.89"/>
    <n v="-1"/>
    <n v="0.22550099400000001"/>
    <n v="9174.52"/>
    <s v="Parkton"/>
    <s v="21120,Parkton"/>
    <x v="0"/>
    <x v="0"/>
    <n v="6.4245568110000004"/>
    <n v="0"/>
    <n v="0"/>
    <n v="0"/>
    <n v="0"/>
    <n v="0"/>
    <n v="0"/>
    <n v="0"/>
    <n v="0.22550099400000001"/>
    <n v="2691.3852353000002"/>
    <x v="0"/>
  </r>
  <r>
    <n v="23329.040078000002"/>
    <n v="26158.336082000002"/>
    <x v="0"/>
    <x v="77"/>
    <x v="7"/>
    <x v="7"/>
    <s v="MD Resident"/>
    <x v="9"/>
    <s v="MD"/>
    <n v="1"/>
    <n v="0"/>
    <n v="0"/>
    <n v="0"/>
    <n v="2.897884914"/>
    <n v="3"/>
    <n v="68737.22"/>
    <n v="3"/>
    <n v="2.897884914"/>
    <n v="68737.22"/>
    <s v="Savage"/>
    <s v="20763,Savage"/>
    <x v="0"/>
    <x v="0"/>
    <n v="13.472217602000001"/>
    <n v="-6.1425768170000001"/>
    <n v="6.1425768170000001"/>
    <n v="-6.1425768170000001"/>
    <n v="1.3212732466999999"/>
    <n v="1.3212732466999999"/>
    <n v="0"/>
    <n v="15769.577085999999"/>
    <n v="1.5766116672999999"/>
    <n v="18817.076093"/>
    <x v="0"/>
  </r>
  <r>
    <n v="23329.040078000002"/>
    <n v="26158.336082000002"/>
    <x v="0"/>
    <x v="198"/>
    <x v="7"/>
    <x v="7"/>
    <s v="MD Resident"/>
    <x v="2"/>
    <s v="MD"/>
    <n v="2"/>
    <n v="0.87302197400000003"/>
    <n v="1"/>
    <n v="14364.23"/>
    <n v="6.6286458030000004"/>
    <n v="3"/>
    <n v="125558.04"/>
    <n v="2"/>
    <n v="5.7556238290000001"/>
    <n v="111193.81"/>
    <s v="Accokeek"/>
    <s v="20607,Accokeek"/>
    <x v="0"/>
    <x v="0"/>
    <n v="15.484935541"/>
    <n v="0"/>
    <n v="0"/>
    <n v="0"/>
    <n v="0"/>
    <n v="0"/>
    <n v="0"/>
    <n v="0"/>
    <n v="5.7556238290000001"/>
    <n v="68694.158366000003"/>
    <x v="0"/>
  </r>
  <r>
    <n v="27423.359659999998"/>
    <n v="28073.66923"/>
    <x v="0"/>
    <x v="84"/>
    <x v="8"/>
    <x v="8"/>
    <s v="MD Resident"/>
    <x v="15"/>
    <s v="MD"/>
    <n v="1"/>
    <n v="0"/>
    <n v="0"/>
    <n v="0"/>
    <n v="0.39357798799999999"/>
    <n v="1"/>
    <n v="10854.35"/>
    <n v="1"/>
    <n v="0.39357798799999999"/>
    <n v="10854.35"/>
    <m/>
    <s v="Allegany,"/>
    <x v="0"/>
    <x v="0"/>
    <n v="20.841207401999998"/>
    <n v="0"/>
    <n v="0"/>
    <n v="0"/>
    <n v="0"/>
    <n v="0"/>
    <n v="0"/>
    <n v="0"/>
    <n v="0.39357798799999999"/>
    <n v="5521.816836"/>
    <x v="0"/>
  </r>
  <r>
    <n v="27423.359659999998"/>
    <n v="28073.66923"/>
    <x v="0"/>
    <x v="86"/>
    <x v="8"/>
    <x v="8"/>
    <s v="MD Resident"/>
    <x v="16"/>
    <s v="MD"/>
    <n v="2"/>
    <n v="1.36684096"/>
    <n v="2"/>
    <n v="18122.21"/>
    <n v="1.542955954"/>
    <n v="2"/>
    <n v="37868.57"/>
    <n v="0"/>
    <n v="0.176114994"/>
    <n v="19746.36"/>
    <m/>
    <s v="Kent,"/>
    <x v="0"/>
    <x v="0"/>
    <n v="23.4652973"/>
    <n v="0"/>
    <n v="0"/>
    <n v="0"/>
    <n v="0"/>
    <n v="0"/>
    <n v="0"/>
    <n v="0"/>
    <n v="0.176114994"/>
    <n v="2470.8565229999999"/>
    <x v="0"/>
  </r>
  <r>
    <n v="27423.359659999998"/>
    <n v="28073.66923"/>
    <x v="0"/>
    <x v="170"/>
    <x v="8"/>
    <x v="8"/>
    <s v="MD Resident"/>
    <x v="21"/>
    <s v="MD"/>
    <n v="1"/>
    <n v="0"/>
    <n v="0"/>
    <n v="0"/>
    <n v="2.0934139379999999"/>
    <n v="3"/>
    <n v="42921.72"/>
    <n v="3"/>
    <n v="2.0934139379999999"/>
    <n v="42921.72"/>
    <m/>
    <s v="Worcester,"/>
    <x v="0"/>
    <x v="0"/>
    <n v="47.205599589999998"/>
    <n v="0"/>
    <n v="0"/>
    <n v="0"/>
    <n v="0"/>
    <n v="0"/>
    <n v="0"/>
    <n v="0"/>
    <n v="2.0934139379999999"/>
    <n v="29370.159613"/>
    <x v="0"/>
  </r>
  <r>
    <n v="27423.359659999998"/>
    <n v="28073.66923"/>
    <x v="0"/>
    <x v="65"/>
    <x v="8"/>
    <x v="8"/>
    <s v="MD Resident"/>
    <x v="1"/>
    <s v="MD"/>
    <n v="1"/>
    <n v="0"/>
    <n v="0"/>
    <n v="0"/>
    <n v="0.57231798300000003"/>
    <n v="1"/>
    <n v="15776.39"/>
    <n v="1"/>
    <n v="0.57231798300000003"/>
    <n v="15776.39"/>
    <s v="Parkville"/>
    <s v="21234,Parkville"/>
    <x v="0"/>
    <x v="0"/>
    <n v="28.136095163"/>
    <n v="0"/>
    <n v="0"/>
    <n v="0"/>
    <n v="0"/>
    <n v="0"/>
    <n v="0"/>
    <n v="0"/>
    <n v="0.57231798300000003"/>
    <n v="8029.5015738000002"/>
    <x v="0"/>
  </r>
  <r>
    <n v="27423.359659999998"/>
    <n v="28073.66923"/>
    <x v="0"/>
    <x v="104"/>
    <x v="8"/>
    <x v="8"/>
    <s v="MD Resident"/>
    <x v="18"/>
    <s v="MD"/>
    <n v="1"/>
    <n v="1.4373639570000001"/>
    <n v="2"/>
    <n v="58778.51"/>
    <n v="2.6224499219999999"/>
    <n v="3"/>
    <n v="108439.83"/>
    <n v="1"/>
    <n v="1.1850859650000001"/>
    <n v="49661.32"/>
    <m/>
    <s v="Queen Annes,"/>
    <x v="0"/>
    <x v="0"/>
    <n v="10.748360680999999"/>
    <n v="0"/>
    <n v="0"/>
    <n v="0"/>
    <n v="0"/>
    <n v="0"/>
    <n v="0"/>
    <n v="0"/>
    <n v="1.1850859650000001"/>
    <n v="16626.508172000002"/>
    <x v="0"/>
  </r>
  <r>
    <n v="27423.359659999998"/>
    <n v="28073.66923"/>
    <x v="0"/>
    <x v="66"/>
    <x v="8"/>
    <x v="8"/>
    <s v="MD Resident"/>
    <x v="10"/>
    <s v="MD"/>
    <n v="1"/>
    <n v="0"/>
    <n v="0"/>
    <n v="0"/>
    <n v="0.75515097799999997"/>
    <n v="1"/>
    <n v="8163.28"/>
    <n v="1"/>
    <n v="0.75515097799999997"/>
    <n v="8163.28"/>
    <s v="Bel Air"/>
    <s v="21014,Bel Air"/>
    <x v="0"/>
    <x v="0"/>
    <n v="26.243838215"/>
    <n v="0"/>
    <n v="0"/>
    <n v="0"/>
    <n v="0"/>
    <n v="0"/>
    <n v="0"/>
    <n v="0"/>
    <n v="0.75515097799999997"/>
    <n v="10594.610245"/>
    <x v="0"/>
  </r>
  <r>
    <n v="16508.506475999999"/>
    <n v="18312.122359000001"/>
    <x v="0"/>
    <x v="152"/>
    <x v="9"/>
    <x v="9"/>
    <s v="MD Resident"/>
    <x v="6"/>
    <s v="MD"/>
    <n v="1"/>
    <n v="0"/>
    <n v="0"/>
    <n v="0"/>
    <n v="1.122510967"/>
    <n v="2"/>
    <n v="15635.27"/>
    <n v="2"/>
    <n v="1.122510967"/>
    <n v="15635.27"/>
    <s v="Baltimore"/>
    <s v="21214,Baltimore"/>
    <x v="0"/>
    <x v="0"/>
    <n v="52.688922433999998"/>
    <n v="0"/>
    <n v="0"/>
    <n v="0"/>
    <n v="0"/>
    <n v="0"/>
    <n v="0"/>
    <n v="0"/>
    <n v="1.122510967"/>
    <n v="9480.4491471000001"/>
    <x v="0"/>
  </r>
  <r>
    <n v="16508.506475999999"/>
    <n v="18312.122359000001"/>
    <x v="0"/>
    <x v="67"/>
    <x v="9"/>
    <x v="9"/>
    <s v="MD Resident"/>
    <x v="6"/>
    <s v="MD"/>
    <n v="2"/>
    <n v="2.1457639359999998"/>
    <n v="4"/>
    <n v="31443.919999999998"/>
    <n v="2.2776439320000001"/>
    <n v="3"/>
    <n v="26692.82"/>
    <n v="-1"/>
    <n v="0.131879996"/>
    <n v="-4751.1000000000004"/>
    <s v="Baltimore"/>
    <s v="21213,Baltimore"/>
    <x v="0"/>
    <x v="0"/>
    <n v="23.208944313"/>
    <n v="0"/>
    <n v="0"/>
    <n v="0"/>
    <n v="0"/>
    <n v="0"/>
    <n v="0"/>
    <n v="0"/>
    <n v="0.131879996"/>
    <n v="1113.8257285"/>
    <x v="0"/>
  </r>
  <r>
    <n v="16508.506475999999"/>
    <n v="18312.122359000001"/>
    <x v="0"/>
    <x v="166"/>
    <x v="9"/>
    <x v="9"/>
    <s v="MD Resident"/>
    <x v="6"/>
    <s v="MD"/>
    <n v="2"/>
    <n v="0.77333497699999998"/>
    <n v="1"/>
    <n v="17010.36"/>
    <n v="1.963938942"/>
    <n v="2"/>
    <n v="52190.54"/>
    <n v="1"/>
    <n v="1.190603965"/>
    <n v="35180.18"/>
    <s v="Baltimore"/>
    <s v="21231,Baltimore"/>
    <x v="0"/>
    <x v="0"/>
    <n v="11.350572661999999"/>
    <n v="0"/>
    <n v="0"/>
    <n v="0"/>
    <n v="0"/>
    <n v="0"/>
    <n v="0"/>
    <n v="0"/>
    <n v="1.190603965"/>
    <n v="10055.545715"/>
    <x v="0"/>
  </r>
  <r>
    <n v="16508.506475999999"/>
    <n v="18312.122359000001"/>
    <x v="0"/>
    <x v="171"/>
    <x v="9"/>
    <x v="9"/>
    <s v="MD Resident"/>
    <x v="6"/>
    <s v="MD"/>
    <n v="1"/>
    <n v="0"/>
    <n v="0"/>
    <n v="0"/>
    <n v="0.58304598299999999"/>
    <n v="1"/>
    <n v="15986.28"/>
    <n v="1"/>
    <n v="0.58304598299999999"/>
    <n v="15986.28"/>
    <s v="Baltimore"/>
    <s v="21211,Baltimore"/>
    <x v="0"/>
    <x v="0"/>
    <n v="21.943847345999998"/>
    <n v="0"/>
    <n v="0"/>
    <n v="0"/>
    <n v="0"/>
    <n v="0"/>
    <n v="0"/>
    <n v="0"/>
    <n v="0.58304598299999999"/>
    <n v="4924.2617264"/>
    <x v="0"/>
  </r>
  <r>
    <n v="16508.506475999999"/>
    <n v="18312.122359000001"/>
    <x v="0"/>
    <x v="148"/>
    <x v="9"/>
    <x v="9"/>
    <s v="MD Resident"/>
    <x v="6"/>
    <s v="MD"/>
    <n v="2"/>
    <n v="17.740153470999999"/>
    <n v="20"/>
    <n v="195085.24"/>
    <n v="25.983121229999998"/>
    <n v="29"/>
    <n v="520407.37"/>
    <n v="9"/>
    <n v="8.2429677590000008"/>
    <n v="325322.13"/>
    <s v="Baltimore"/>
    <s v="21217,Baltimore"/>
    <x v="0"/>
    <x v="0"/>
    <n v="58.951982252999997"/>
    <n v="0"/>
    <n v="0"/>
    <n v="0"/>
    <n v="0"/>
    <n v="0"/>
    <n v="0"/>
    <n v="0"/>
    <n v="8.2429677590000008"/>
    <n v="69618.060721000002"/>
    <x v="0"/>
  </r>
  <r>
    <n v="16508.506475999999"/>
    <n v="18312.122359000001"/>
    <x v="0"/>
    <x v="193"/>
    <x v="9"/>
    <x v="9"/>
    <s v="MD Resident"/>
    <x v="9"/>
    <s v="MD"/>
    <n v="2"/>
    <n v="6.7402987999999997"/>
    <n v="9"/>
    <n v="91578.64"/>
    <n v="7.8254577689999998"/>
    <n v="11"/>
    <n v="123596.16"/>
    <n v="2"/>
    <n v="1.0851589690000001"/>
    <n v="32017.52"/>
    <s v="Ellicott City"/>
    <s v="21043,Ellicott City"/>
    <x v="0"/>
    <x v="0"/>
    <n v="20.624334387000001"/>
    <n v="0"/>
    <n v="0"/>
    <n v="0"/>
    <n v="0"/>
    <n v="0"/>
    <n v="0"/>
    <n v="0"/>
    <n v="1.0851589690000001"/>
    <n v="9164.9834384999995"/>
    <x v="0"/>
  </r>
  <r>
    <n v="16508.506475999999"/>
    <n v="18312.122359000001"/>
    <x v="0"/>
    <x v="7"/>
    <x v="9"/>
    <x v="9"/>
    <s v="MD Resident"/>
    <x v="0"/>
    <s v="MD"/>
    <n v="1"/>
    <n v="0"/>
    <n v="0"/>
    <n v="0"/>
    <n v="0.98594697099999995"/>
    <n v="1"/>
    <n v="5979.97"/>
    <n v="1"/>
    <n v="0.98594697099999995"/>
    <n v="5979.97"/>
    <s v="Mount Airy"/>
    <s v="21771,Mount Airy"/>
    <x v="0"/>
    <x v="0"/>
    <n v="40.826264780000002"/>
    <n v="0"/>
    <n v="0"/>
    <n v="0"/>
    <n v="0"/>
    <n v="0"/>
    <n v="0"/>
    <n v="0"/>
    <n v="0.98594697099999995"/>
    <n v="8327.0635165999993"/>
    <x v="0"/>
  </r>
  <r>
    <n v="16508.506475999999"/>
    <n v="18312.122359000001"/>
    <x v="0"/>
    <x v="174"/>
    <x v="9"/>
    <x v="9"/>
    <s v="MD Resident"/>
    <x v="6"/>
    <s v="MD"/>
    <n v="1"/>
    <n v="0"/>
    <n v="0"/>
    <n v="0"/>
    <n v="0.49757698500000003"/>
    <n v="1"/>
    <n v="9514.5400000000009"/>
    <n v="1"/>
    <n v="0.49757698500000003"/>
    <n v="9514.5400000000009"/>
    <s v="Baltimore"/>
    <s v="21205,Baltimore"/>
    <x v="0"/>
    <x v="0"/>
    <n v="30.693794087000001"/>
    <n v="0"/>
    <n v="0"/>
    <n v="0"/>
    <n v="0"/>
    <n v="0"/>
    <n v="0"/>
    <n v="0"/>
    <n v="0.49757698500000003"/>
    <n v="4202.4117729999998"/>
    <x v="0"/>
  </r>
  <r>
    <n v="16508.506475999999"/>
    <n v="18312.122359000001"/>
    <x v="0"/>
    <x v="28"/>
    <x v="9"/>
    <x v="9"/>
    <s v="MD Resident"/>
    <x v="7"/>
    <s v="MD"/>
    <n v="1"/>
    <n v="0"/>
    <n v="0"/>
    <n v="0"/>
    <n v="0.802908976"/>
    <n v="1"/>
    <n v="10914.05"/>
    <n v="1"/>
    <n v="0.802908976"/>
    <n v="10914.05"/>
    <s v="Gaithersburg"/>
    <s v="20879,Gaithersburg"/>
    <x v="0"/>
    <x v="0"/>
    <n v="7.4172657800000001"/>
    <n v="0"/>
    <n v="0"/>
    <n v="0"/>
    <n v="0"/>
    <n v="0"/>
    <n v="0"/>
    <n v="0"/>
    <n v="0.802908976"/>
    <n v="6781.1700202000002"/>
    <x v="0"/>
  </r>
  <r>
    <n v="16508.506475999999"/>
    <n v="18312.122359000001"/>
    <x v="0"/>
    <x v="31"/>
    <x v="9"/>
    <x v="9"/>
    <s v="MD Resident"/>
    <x v="6"/>
    <s v="MD"/>
    <n v="2"/>
    <n v="1.5188869549999999"/>
    <n v="2"/>
    <n v="26943.69"/>
    <n v="7.1683567869999996"/>
    <n v="6"/>
    <n v="88805.13"/>
    <n v="4"/>
    <n v="5.6494698320000003"/>
    <n v="61861.440000000002"/>
    <s v="Baltimore"/>
    <s v="21212,Baltimore"/>
    <x v="0"/>
    <x v="0"/>
    <n v="38.086620861"/>
    <n v="0"/>
    <n v="0"/>
    <n v="0"/>
    <n v="0"/>
    <n v="0"/>
    <n v="0"/>
    <n v="0"/>
    <n v="5.6494698320000003"/>
    <n v="47714.020642000003"/>
    <x v="0"/>
  </r>
  <r>
    <n v="16508.506475999999"/>
    <n v="18312.122359000001"/>
    <x v="0"/>
    <x v="165"/>
    <x v="9"/>
    <x v="9"/>
    <s v="MD Resident"/>
    <x v="7"/>
    <s v="MD"/>
    <n v="1"/>
    <n v="0"/>
    <n v="0"/>
    <n v="0"/>
    <n v="0.45127198699999999"/>
    <n v="1"/>
    <n v="6530.85"/>
    <n v="1"/>
    <n v="0.45127198699999999"/>
    <n v="6530.85"/>
    <s v="Gaithersburg"/>
    <s v="20878,Gaithersburg"/>
    <x v="0"/>
    <x v="0"/>
    <n v="19.074658433"/>
    <n v="0"/>
    <n v="0"/>
    <n v="0"/>
    <n v="0"/>
    <n v="0"/>
    <n v="0"/>
    <n v="0"/>
    <n v="0.45127198699999999"/>
    <n v="3811.3312476000001"/>
    <x v="0"/>
  </r>
  <r>
    <n v="16508.506475999999"/>
    <n v="18312.122359000001"/>
    <x v="0"/>
    <x v="16"/>
    <x v="9"/>
    <x v="9"/>
    <s v="MD Resident"/>
    <x v="7"/>
    <s v="MD"/>
    <n v="1"/>
    <n v="0"/>
    <n v="0"/>
    <n v="0"/>
    <n v="1.912059943"/>
    <n v="1"/>
    <n v="16969.490000000002"/>
    <n v="1"/>
    <n v="1.912059943"/>
    <n v="16969.490000000002"/>
    <s v="Gaithersburg"/>
    <s v="20877,Gaithersburg"/>
    <x v="0"/>
    <x v="0"/>
    <n v="26.497674212"/>
    <n v="0"/>
    <n v="0"/>
    <n v="0"/>
    <n v="0"/>
    <n v="0"/>
    <n v="0"/>
    <n v="0"/>
    <n v="1.912059943"/>
    <n v="16148.783922000001"/>
    <x v="0"/>
  </r>
  <r>
    <n v="16508.506475999999"/>
    <n v="18312.122359000001"/>
    <x v="0"/>
    <x v="178"/>
    <x v="9"/>
    <x v="9"/>
    <s v="MD Resident"/>
    <x v="2"/>
    <s v="MD"/>
    <n v="1"/>
    <n v="0"/>
    <n v="0"/>
    <n v="0"/>
    <n v="0.58914298300000001"/>
    <n v="1"/>
    <n v="5658.22"/>
    <n v="1"/>
    <n v="0.58914298300000001"/>
    <n v="5658.22"/>
    <s v="Greenbelt"/>
    <s v="20770,Greenbelt"/>
    <x v="0"/>
    <x v="0"/>
    <n v="6.3425248129999998"/>
    <n v="-0.72058297900000001"/>
    <n v="0.72058297900000001"/>
    <n v="-0.72058297900000001"/>
    <n v="6.6933345699999994E-2"/>
    <n v="6.6933345699999994E-2"/>
    <n v="0"/>
    <n v="565.30243227000005"/>
    <n v="0.52220963730000003"/>
    <n v="4410.4530434999997"/>
    <x v="0"/>
  </r>
  <r>
    <n v="16508.506475999999"/>
    <n v="18312.122359000001"/>
    <x v="0"/>
    <x v="87"/>
    <x v="9"/>
    <x v="9"/>
    <s v="MD Resident"/>
    <x v="2"/>
    <s v="MD"/>
    <n v="1"/>
    <n v="0"/>
    <n v="0"/>
    <n v="0"/>
    <n v="0.58914298300000001"/>
    <n v="1"/>
    <n v="7564.74"/>
    <n v="1"/>
    <n v="0.58914298300000001"/>
    <n v="7564.74"/>
    <s v="Bowie"/>
    <s v="20720,Bowie"/>
    <x v="0"/>
    <x v="0"/>
    <n v="12.732666623"/>
    <n v="-6.9297998E-2"/>
    <n v="6.9297998E-2"/>
    <n v="-6.9297998E-2"/>
    <n v="3.2064319999999999E-3"/>
    <n v="3.2064319999999999E-3"/>
    <n v="0"/>
    <n v="27.080728902000001"/>
    <n v="0.58593655099999997"/>
    <n v="4948.6747469000002"/>
    <x v="0"/>
  </r>
  <r>
    <n v="16508.506475999999"/>
    <n v="18312.122359000001"/>
    <x v="0"/>
    <x v="36"/>
    <x v="9"/>
    <x v="9"/>
    <s v="MD Resident"/>
    <x v="3"/>
    <s v="MD"/>
    <n v="2"/>
    <n v="2.7781229180000002"/>
    <n v="4"/>
    <n v="47754.89"/>
    <n v="5.5702628340000002"/>
    <n v="6"/>
    <n v="82136.86"/>
    <n v="2"/>
    <n v="2.792139916"/>
    <n v="34381.97"/>
    <s v="Severn"/>
    <s v="21144,Severn"/>
    <x v="0"/>
    <x v="0"/>
    <n v="25.177048250999999"/>
    <n v="0"/>
    <n v="0"/>
    <n v="0"/>
    <n v="0"/>
    <n v="0"/>
    <n v="0"/>
    <n v="0"/>
    <n v="2.792139916"/>
    <n v="23581.721036999999"/>
    <x v="0"/>
  </r>
  <r>
    <n v="16508.506475999999"/>
    <n v="18312.122359000001"/>
    <x v="0"/>
    <x v="95"/>
    <x v="9"/>
    <x v="9"/>
    <s v="MD Resident"/>
    <x v="2"/>
    <s v="MD"/>
    <n v="1"/>
    <n v="0"/>
    <n v="0"/>
    <n v="0"/>
    <n v="0.46813298599999997"/>
    <n v="1"/>
    <n v="8109.18"/>
    <n v="1"/>
    <n v="0.46813298599999997"/>
    <n v="8109.18"/>
    <s v="Suitland"/>
    <s v="20746,Suitland"/>
    <x v="0"/>
    <x v="0"/>
    <n v="17.886404471999999"/>
    <n v="-0.598206982"/>
    <n v="0.598206982"/>
    <n v="-0.598206982"/>
    <n v="1.5656607900000001E-2"/>
    <n v="1.5656607900000001E-2"/>
    <n v="0"/>
    <n v="132.23182573"/>
    <n v="0.45247637810000002"/>
    <n v="3821.5032363999999"/>
    <x v="0"/>
  </r>
  <r>
    <n v="16508.506475999999"/>
    <n v="18312.122359000001"/>
    <x v="0"/>
    <x v="11"/>
    <x v="9"/>
    <x v="9"/>
    <s v="MD Resident"/>
    <x v="1"/>
    <s v="MD"/>
    <n v="3"/>
    <n v="11.309638664"/>
    <n v="9"/>
    <n v="281331.03000000003"/>
    <n v="12.960741616"/>
    <n v="11"/>
    <n v="266451.74"/>
    <n v="2"/>
    <n v="1.651102952"/>
    <n v="-14879.29"/>
    <s v="Randallstown"/>
    <s v="21133,Randallstown"/>
    <x v="0"/>
    <x v="0"/>
    <n v="36.344850915999999"/>
    <n v="0"/>
    <n v="0"/>
    <n v="0"/>
    <n v="0"/>
    <n v="0"/>
    <n v="0"/>
    <n v="0"/>
    <n v="1.651102952"/>
    <n v="13944.805915999999"/>
    <x v="0"/>
  </r>
  <r>
    <n v="16508.506475999999"/>
    <n v="18312.122359000001"/>
    <x v="0"/>
    <x v="168"/>
    <x v="9"/>
    <x v="9"/>
    <s v="MD Resident"/>
    <x v="6"/>
    <s v="MD"/>
    <n v="2"/>
    <n v="1.1092669669999999"/>
    <n v="2"/>
    <n v="11508.26"/>
    <n v="2.496704925"/>
    <n v="3"/>
    <n v="29732.83"/>
    <n v="1"/>
    <n v="1.387437958"/>
    <n v="18224.57"/>
    <s v="Baltimore"/>
    <s v="21224,Baltimore"/>
    <x v="0"/>
    <x v="0"/>
    <n v="31.997284056000002"/>
    <n v="0"/>
    <n v="0"/>
    <n v="0"/>
    <n v="0"/>
    <n v="0"/>
    <n v="0"/>
    <n v="0"/>
    <n v="1.387437958"/>
    <n v="11717.956788"/>
    <x v="0"/>
  </r>
  <r>
    <n v="16508.506475999999"/>
    <n v="18312.122359000001"/>
    <x v="0"/>
    <x v="153"/>
    <x v="9"/>
    <x v="9"/>
    <s v="MD Resident"/>
    <x v="6"/>
    <s v="MD"/>
    <n v="3"/>
    <n v="182.18986859"/>
    <n v="220"/>
    <n v="3087083.29"/>
    <n v="193.74166324999999"/>
    <n v="195"/>
    <n v="3581229.42"/>
    <n v="-25"/>
    <n v="11.551794659"/>
    <n v="494146.13"/>
    <s v="Baltimore"/>
    <s v="21229,Baltimore"/>
    <x v="0"/>
    <x v="0"/>
    <n v="31.055755079000001"/>
    <n v="0"/>
    <n v="0"/>
    <n v="0"/>
    <n v="0"/>
    <n v="0"/>
    <n v="0"/>
    <n v="0"/>
    <n v="11.551794659"/>
    <n v="97563.591841999994"/>
    <x v="0"/>
  </r>
  <r>
    <n v="16508.506475999999"/>
    <n v="18312.122359000001"/>
    <x v="0"/>
    <x v="139"/>
    <x v="9"/>
    <x v="9"/>
    <s v="MD Resident"/>
    <x v="1"/>
    <s v="MD"/>
    <n v="2"/>
    <n v="3.1753959059999999"/>
    <n v="4"/>
    <n v="71778.09"/>
    <n v="5.5254348359999996"/>
    <n v="4"/>
    <n v="116203.46"/>
    <n v="0"/>
    <n v="2.3500389300000002"/>
    <n v="44425.37"/>
    <s v="Owings Mills"/>
    <s v="21117,Owings Mills"/>
    <x v="0"/>
    <x v="0"/>
    <n v="23.071398314"/>
    <n v="0"/>
    <n v="0"/>
    <n v="0"/>
    <n v="0"/>
    <n v="0"/>
    <n v="0"/>
    <n v="0"/>
    <n v="2.3500389300000002"/>
    <n v="19847.845788999999"/>
    <x v="0"/>
  </r>
  <r>
    <n v="16508.506475999999"/>
    <n v="18312.122359000001"/>
    <x v="0"/>
    <x v="38"/>
    <x v="9"/>
    <x v="9"/>
    <s v="MD Resident"/>
    <x v="3"/>
    <s v="MD"/>
    <n v="1"/>
    <n v="0"/>
    <n v="0"/>
    <n v="0"/>
    <n v="2.0359439400000001"/>
    <n v="1"/>
    <n v="59330.86"/>
    <n v="1"/>
    <n v="2.0359439400000001"/>
    <n v="59330.86"/>
    <s v="Lothian"/>
    <s v="20711,Lothian"/>
    <x v="0"/>
    <x v="0"/>
    <n v="16.958676498999999"/>
    <n v="0"/>
    <n v="0"/>
    <n v="0"/>
    <n v="0"/>
    <n v="0"/>
    <n v="0"/>
    <n v="0"/>
    <n v="2.0359439400000001"/>
    <n v="17195.077426"/>
    <x v="0"/>
  </r>
  <r>
    <n v="16508.506475999999"/>
    <n v="18312.122359000001"/>
    <x v="0"/>
    <x v="43"/>
    <x v="9"/>
    <x v="9"/>
    <s v="MD Resident"/>
    <x v="10"/>
    <s v="MD"/>
    <n v="1"/>
    <n v="0"/>
    <n v="0"/>
    <n v="0"/>
    <n v="0.58304598299999999"/>
    <n v="1"/>
    <n v="5943.87"/>
    <n v="1"/>
    <n v="0.58304598299999999"/>
    <n v="5943.87"/>
    <s v="Joppa"/>
    <s v="21085,Joppa"/>
    <x v="0"/>
    <x v="0"/>
    <n v="24.52139927"/>
    <n v="0"/>
    <n v="0"/>
    <n v="0"/>
    <n v="0"/>
    <n v="0"/>
    <n v="0"/>
    <n v="0"/>
    <n v="0.58304598299999999"/>
    <n v="4924.2617264"/>
    <x v="0"/>
  </r>
  <r>
    <n v="16508.506475999999"/>
    <n v="18312.122359000001"/>
    <x v="0"/>
    <x v="199"/>
    <x v="9"/>
    <x v="9"/>
    <s v="MD Resident"/>
    <x v="1"/>
    <s v="MD"/>
    <n v="1"/>
    <n v="0"/>
    <n v="0"/>
    <n v="0"/>
    <n v="0.79348897600000001"/>
    <n v="1"/>
    <n v="10641.12"/>
    <n v="1"/>
    <n v="0.79348897600000001"/>
    <n v="10641.12"/>
    <s v="Sparrows Point"/>
    <s v="21219,Sparrows Point"/>
    <x v="0"/>
    <x v="0"/>
    <n v="32.529754029000003"/>
    <n v="0"/>
    <n v="0"/>
    <n v="0"/>
    <n v="0"/>
    <n v="0"/>
    <n v="0"/>
    <n v="0"/>
    <n v="0.79348897600000001"/>
    <n v="6701.6110371000004"/>
    <x v="0"/>
  </r>
  <r>
    <n v="16508.506475999999"/>
    <n v="18312.122359000001"/>
    <x v="0"/>
    <x v="82"/>
    <x v="9"/>
    <x v="9"/>
    <s v="MD Resident"/>
    <x v="1"/>
    <s v="MD"/>
    <n v="2"/>
    <n v="10.177253699"/>
    <n v="13"/>
    <n v="136212.01"/>
    <n v="13.405880602"/>
    <n v="14"/>
    <n v="247211.35"/>
    <n v="1"/>
    <n v="3.2286269029999999"/>
    <n v="110999.34"/>
    <s v="Windsor Mill"/>
    <s v="21244,Windsor Mill"/>
    <x v="0"/>
    <x v="0"/>
    <n v="36.897335900999998"/>
    <n v="0"/>
    <n v="0"/>
    <n v="0"/>
    <n v="0"/>
    <n v="0"/>
    <n v="0"/>
    <n v="0"/>
    <n v="3.2286269029999999"/>
    <n v="27268.181842999998"/>
    <x v="0"/>
  </r>
  <r>
    <n v="16508.506475999999"/>
    <n v="18312.122359000001"/>
    <x v="0"/>
    <x v="10"/>
    <x v="9"/>
    <x v="9"/>
    <s v="MD Resident"/>
    <x v="4"/>
    <s v="MD"/>
    <n v="1"/>
    <n v="0"/>
    <n v="0"/>
    <n v="0"/>
    <n v="0.780601977"/>
    <n v="1"/>
    <n v="84232.11"/>
    <n v="1"/>
    <n v="0.780601977"/>
    <n v="84232.11"/>
    <m/>
    <s v="Washington,"/>
    <x v="0"/>
    <x v="0"/>
    <n v="47.749687577000003"/>
    <n v="0"/>
    <n v="0"/>
    <n v="0"/>
    <n v="0"/>
    <n v="0"/>
    <n v="0"/>
    <n v="0"/>
    <n v="0.780601977"/>
    <n v="6592.7706406999996"/>
    <x v="0"/>
  </r>
  <r>
    <n v="16508.506475999999"/>
    <n v="18312.122359000001"/>
    <x v="0"/>
    <x v="14"/>
    <x v="9"/>
    <x v="9"/>
    <s v="MD Resident"/>
    <x v="6"/>
    <s v="MD"/>
    <n v="2"/>
    <n v="0.92899897300000001"/>
    <n v="2"/>
    <n v="11210.34"/>
    <n v="3.9761288819999998"/>
    <n v="4"/>
    <n v="37844.660000000003"/>
    <n v="2"/>
    <n v="3.0471299090000001"/>
    <n v="26634.32"/>
    <s v="Baltimore"/>
    <s v="21206,Baltimore"/>
    <x v="0"/>
    <x v="0"/>
    <n v="61.924566151999997"/>
    <n v="0"/>
    <n v="0"/>
    <n v="0"/>
    <n v="0"/>
    <n v="0"/>
    <n v="0"/>
    <n v="0"/>
    <n v="3.0471299090000001"/>
    <n v="25735.303259"/>
    <x v="0"/>
  </r>
  <r>
    <n v="16508.506475999999"/>
    <n v="18312.122359000001"/>
    <x v="0"/>
    <x v="50"/>
    <x v="9"/>
    <x v="9"/>
    <s v="MD Resident"/>
    <x v="2"/>
    <s v="MD"/>
    <n v="1"/>
    <n v="0.83285497500000005"/>
    <n v="1"/>
    <n v="9528.92"/>
    <n v="2.2258399340000001"/>
    <n v="1"/>
    <n v="15509.69"/>
    <n v="0"/>
    <n v="1.3929849590000001"/>
    <n v="5980.77"/>
    <s v="Clinton"/>
    <s v="20735,Clinton"/>
    <x v="0"/>
    <x v="0"/>
    <n v="22.86721532"/>
    <n v="-0.52952198399999995"/>
    <n v="0.52952198399999995"/>
    <n v="-0.52952198399999995"/>
    <n v="3.2256492499999997E-2"/>
    <n v="3.2256492499999997E-2"/>
    <n v="0"/>
    <n v="272.43033314000002"/>
    <n v="1.3607284664999999"/>
    <n v="11492.375049"/>
    <x v="0"/>
  </r>
  <r>
    <n v="16508.506475999999"/>
    <n v="18312.122359000001"/>
    <x v="0"/>
    <x v="162"/>
    <x v="9"/>
    <x v="9"/>
    <s v="MD Resident"/>
    <x v="1"/>
    <s v="MD"/>
    <n v="1"/>
    <n v="0.75430897799999996"/>
    <n v="1"/>
    <n v="24808.21"/>
    <n v="1.7382619479999999"/>
    <n v="3"/>
    <n v="20868.79"/>
    <n v="2"/>
    <n v="0.98395297000000004"/>
    <n v="-3939.42"/>
    <s v="Essex"/>
    <s v="21221,Essex"/>
    <x v="0"/>
    <x v="0"/>
    <n v="25.090940255"/>
    <n v="0"/>
    <n v="0"/>
    <n v="0"/>
    <n v="0"/>
    <n v="0"/>
    <n v="0"/>
    <n v="0"/>
    <n v="0.98395297000000004"/>
    <n v="8310.2226788999997"/>
    <x v="0"/>
  </r>
  <r>
    <n v="16508.506475999999"/>
    <n v="18312.122359000001"/>
    <x v="0"/>
    <x v="200"/>
    <x v="9"/>
    <x v="9"/>
    <s v="MD Resident"/>
    <x v="3"/>
    <s v="MD"/>
    <n v="1"/>
    <n v="0"/>
    <n v="0"/>
    <n v="0"/>
    <n v="3.119971907"/>
    <n v="1"/>
    <n v="41545.699999999997"/>
    <n v="1"/>
    <n v="3.119971907"/>
    <n v="41545.699999999997"/>
    <m/>
    <s v="Anne Arundel,"/>
    <x v="0"/>
    <x v="0"/>
    <n v="7.598114775"/>
    <n v="0"/>
    <n v="0"/>
    <n v="0"/>
    <n v="0"/>
    <n v="0"/>
    <n v="0"/>
    <n v="0"/>
    <n v="3.119971907"/>
    <n v="26350.508703"/>
    <x v="0"/>
  </r>
  <r>
    <n v="16508.506475999999"/>
    <n v="18312.122359000001"/>
    <x v="0"/>
    <x v="172"/>
    <x v="9"/>
    <x v="9"/>
    <s v="MD Resident"/>
    <x v="9"/>
    <s v="MD"/>
    <n v="1"/>
    <n v="1.135130966"/>
    <n v="1"/>
    <n v="5474.29"/>
    <n v="2.268581932"/>
    <n v="2"/>
    <n v="58512.13"/>
    <n v="1"/>
    <n v="1.1334509660000001"/>
    <n v="53037.84"/>
    <s v="Columbia"/>
    <s v="21045,Columbia"/>
    <x v="0"/>
    <x v="0"/>
    <n v="31.468592059999999"/>
    <n v="-0.23072299299999999"/>
    <n v="0.23072299299999999"/>
    <n v="-0.23072299299999999"/>
    <n v="8.3102922999999992E-3"/>
    <n v="8.3102922999999992E-3"/>
    <n v="0"/>
    <n v="70.186667361999994"/>
    <n v="1.1251406737"/>
    <n v="9502.6589972000002"/>
    <x v="0"/>
  </r>
  <r>
    <n v="16508.506475999999"/>
    <n v="18312.122359000001"/>
    <x v="0"/>
    <x v="29"/>
    <x v="9"/>
    <x v="9"/>
    <s v="MD Resident"/>
    <x v="9"/>
    <s v="MD"/>
    <n v="2"/>
    <n v="0.49757698500000003"/>
    <n v="1"/>
    <n v="5568.74"/>
    <n v="2.016167941"/>
    <n v="4"/>
    <n v="36508.86"/>
    <n v="3"/>
    <n v="1.5185909559999999"/>
    <n v="30940.12"/>
    <s v="Jessup"/>
    <s v="20794,Jessup"/>
    <x v="0"/>
    <x v="0"/>
    <n v="18.435196456"/>
    <n v="0"/>
    <n v="0"/>
    <n v="0"/>
    <n v="0"/>
    <n v="0"/>
    <n v="0"/>
    <n v="0"/>
    <n v="1.5185909559999999"/>
    <n v="12825.642472"/>
    <x v="0"/>
  </r>
  <r>
    <n v="16508.506475999999"/>
    <n v="18312.122359000001"/>
    <x v="0"/>
    <x v="161"/>
    <x v="9"/>
    <x v="9"/>
    <s v="MD Resident"/>
    <x v="1"/>
    <s v="MD"/>
    <n v="2"/>
    <n v="0.98594697099999995"/>
    <n v="1"/>
    <n v="9188.06"/>
    <n v="1.696479949"/>
    <n v="2"/>
    <n v="21106.1"/>
    <n v="1"/>
    <n v="0.71053297800000004"/>
    <n v="11918.04"/>
    <s v="Dundalk"/>
    <s v="21222,Dundalk"/>
    <x v="0"/>
    <x v="0"/>
    <n v="31.886742058999999"/>
    <n v="0"/>
    <n v="0"/>
    <n v="0"/>
    <n v="0"/>
    <n v="0"/>
    <n v="0"/>
    <n v="0"/>
    <n v="0.71053297800000004"/>
    <n v="6000.9852583000002"/>
    <x v="0"/>
  </r>
  <r>
    <n v="16508.506475999999"/>
    <n v="18312.122359000001"/>
    <x v="0"/>
    <x v="42"/>
    <x v="9"/>
    <x v="9"/>
    <s v="MD Resident"/>
    <x v="9"/>
    <s v="MD"/>
    <n v="1"/>
    <n v="0"/>
    <n v="0"/>
    <n v="0"/>
    <n v="0.92701997199999997"/>
    <n v="1"/>
    <n v="13522.84"/>
    <n v="1"/>
    <n v="0.92701997199999997"/>
    <n v="13522.84"/>
    <s v="Columbia"/>
    <s v="21046,Columbia"/>
    <x v="0"/>
    <x v="0"/>
    <n v="20.773779378"/>
    <n v="-1.6320359520000001"/>
    <n v="1.6320359520000001"/>
    <n v="-1.6320359520000001"/>
    <n v="7.2828824E-2"/>
    <n v="7.2828824E-2"/>
    <n v="0"/>
    <n v="615.09417979"/>
    <n v="0.85419114799999996"/>
    <n v="7214.2865222999999"/>
    <x v="0"/>
  </r>
  <r>
    <n v="16508.506475999999"/>
    <n v="18312.122359000001"/>
    <x v="0"/>
    <x v="201"/>
    <x v="9"/>
    <x v="9"/>
    <s v="MD Resident"/>
    <x v="3"/>
    <s v="MD"/>
    <n v="1"/>
    <n v="0"/>
    <n v="0"/>
    <n v="0"/>
    <n v="0.49757698500000003"/>
    <n v="1"/>
    <n v="13320.11"/>
    <n v="1"/>
    <n v="0.49757698500000003"/>
    <n v="13320.11"/>
    <s v="Annapolis"/>
    <s v="21403,Annapolis"/>
    <x v="0"/>
    <x v="0"/>
    <n v="2.4062949279999999"/>
    <n v="0"/>
    <n v="0"/>
    <n v="0"/>
    <n v="0"/>
    <n v="0"/>
    <n v="0"/>
    <n v="0"/>
    <n v="0.49757698500000003"/>
    <n v="4202.4117729999998"/>
    <x v="0"/>
  </r>
  <r>
    <n v="16508.506475999999"/>
    <n v="18312.122359000001"/>
    <x v="0"/>
    <x v="0"/>
    <x v="9"/>
    <x v="9"/>
    <s v="MD Resident"/>
    <x v="0"/>
    <s v="MD"/>
    <n v="1"/>
    <n v="0"/>
    <n v="0"/>
    <n v="0"/>
    <n v="0.49757698500000003"/>
    <n v="1"/>
    <n v="3895.96"/>
    <n v="1"/>
    <n v="0.49757698500000003"/>
    <n v="3895.96"/>
    <s v="Frederick"/>
    <s v="21701,Frederick"/>
    <x v="0"/>
    <x v="0"/>
    <n v="22.047877341"/>
    <n v="0"/>
    <n v="0"/>
    <n v="0"/>
    <n v="0"/>
    <n v="0"/>
    <n v="0"/>
    <n v="0"/>
    <n v="0.49757698500000003"/>
    <n v="4202.4117729999998"/>
    <x v="0"/>
  </r>
  <r>
    <n v="16508.506475999999"/>
    <n v="18312.122359000001"/>
    <x v="0"/>
    <x v="103"/>
    <x v="9"/>
    <x v="9"/>
    <s v="MD Resident"/>
    <x v="2"/>
    <s v="MD"/>
    <n v="1"/>
    <n v="0"/>
    <n v="0"/>
    <n v="0"/>
    <n v="0.70232797899999999"/>
    <n v="1"/>
    <n v="8988.91"/>
    <n v="1"/>
    <n v="0.70232797899999999"/>
    <n v="8988.91"/>
    <s v="Beltsville"/>
    <s v="20705,Beltsville"/>
    <x v="0"/>
    <x v="0"/>
    <n v="23.870574292000001"/>
    <n v="-12.648667619999999"/>
    <n v="12.648667623"/>
    <n v="-12.648667619999999"/>
    <n v="0.37215330720000001"/>
    <n v="0.37215330720000001"/>
    <n v="0"/>
    <n v="3143.1145067000002"/>
    <n v="0.33017467179999999"/>
    <n v="2788.5733656000002"/>
    <x v="0"/>
  </r>
  <r>
    <n v="16508.506475999999"/>
    <n v="18312.122359000001"/>
    <x v="0"/>
    <x v="102"/>
    <x v="9"/>
    <x v="9"/>
    <s v="MD Resident"/>
    <x v="3"/>
    <s v="MD"/>
    <n v="1"/>
    <n v="0.49260398500000002"/>
    <n v="1"/>
    <n v="2745.23"/>
    <n v="0.52161998499999995"/>
    <n v="1"/>
    <n v="4084.97"/>
    <n v="0"/>
    <n v="2.9016E-2"/>
    <n v="1339.74"/>
    <s v="Odenton"/>
    <s v="21113,Odenton"/>
    <x v="0"/>
    <x v="0"/>
    <n v="17.257221486999999"/>
    <n v="-0.77333497699999998"/>
    <n v="0.77333497699999998"/>
    <n v="-0.77333497699999998"/>
    <n v="1.3002723E-3"/>
    <n v="1.3002723E-3"/>
    <n v="0"/>
    <n v="10.981777568"/>
    <n v="2.7715727700000001E-2"/>
    <n v="234.08015995"/>
    <x v="0"/>
  </r>
  <r>
    <n v="16508.506475999999"/>
    <n v="18312.122359000001"/>
    <x v="0"/>
    <x v="69"/>
    <x v="9"/>
    <x v="9"/>
    <s v="MD Resident"/>
    <x v="1"/>
    <s v="MD"/>
    <n v="1"/>
    <n v="0"/>
    <n v="0"/>
    <n v="0"/>
    <n v="4.1096468780000004"/>
    <n v="1"/>
    <n v="49344.480000000003"/>
    <n v="1"/>
    <n v="4.1096468780000004"/>
    <n v="49344.480000000003"/>
    <s v="Rosedale"/>
    <s v="21237,Rosedale"/>
    <x v="0"/>
    <x v="0"/>
    <n v="26.448463212"/>
    <n v="0"/>
    <n v="0"/>
    <n v="0"/>
    <n v="0"/>
    <n v="0"/>
    <n v="0"/>
    <n v="0"/>
    <n v="4.1096468780000004"/>
    <n v="34709.057981999998"/>
    <x v="0"/>
  </r>
  <r>
    <n v="16508.506475999999"/>
    <n v="18312.122359000001"/>
    <x v="0"/>
    <x v="1"/>
    <x v="9"/>
    <x v="9"/>
    <s v="MD Resident"/>
    <x v="1"/>
    <s v="MD"/>
    <n v="1"/>
    <n v="0"/>
    <n v="0"/>
    <n v="0"/>
    <n v="0.75430897799999996"/>
    <n v="1"/>
    <n v="26165"/>
    <n v="1"/>
    <n v="0.75430897799999996"/>
    <n v="26165"/>
    <s v="Cockeysville"/>
    <s v="21030,Cockeysville"/>
    <x v="0"/>
    <x v="0"/>
    <n v="18.677909447000001"/>
    <n v="-0.92701997199999997"/>
    <n v="0.92701997199999997"/>
    <n v="-0.92701997199999997"/>
    <n v="3.7437781199999999E-2"/>
    <n v="3.7437781199999999E-2"/>
    <n v="0"/>
    <n v="316.19021242999997"/>
    <n v="0.7168711968"/>
    <n v="6054.5162817"/>
    <x v="0"/>
  </r>
  <r>
    <n v="16508.506475999999"/>
    <n v="18312.122359000001"/>
    <x v="0"/>
    <x v="108"/>
    <x v="9"/>
    <x v="9"/>
    <s v="MD Resident"/>
    <x v="9"/>
    <s v="MD"/>
    <n v="1"/>
    <n v="0"/>
    <n v="0"/>
    <n v="0"/>
    <n v="0.49757698500000003"/>
    <n v="1"/>
    <n v="6965.03"/>
    <n v="1"/>
    <n v="0.49757698500000003"/>
    <n v="6965.03"/>
    <s v="Clarksville"/>
    <s v="21029,Clarksville"/>
    <x v="0"/>
    <x v="0"/>
    <n v="9.4790947190000008"/>
    <n v="0"/>
    <n v="0"/>
    <n v="0"/>
    <n v="0"/>
    <n v="0"/>
    <n v="0"/>
    <n v="0"/>
    <n v="0.49757698500000003"/>
    <n v="4202.4117729999998"/>
    <x v="0"/>
  </r>
  <r>
    <n v="16508.506475999999"/>
    <n v="18312.122359000001"/>
    <x v="0"/>
    <x v="194"/>
    <x v="9"/>
    <x v="9"/>
    <s v="MD Resident"/>
    <x v="6"/>
    <s v="MD"/>
    <n v="1"/>
    <n v="2.6464929210000001"/>
    <n v="2"/>
    <n v="29385.74"/>
    <n v="4.0807378779999999"/>
    <n v="3"/>
    <n v="71303.83"/>
    <n v="1"/>
    <n v="1.434244957"/>
    <n v="41918.089999999997"/>
    <s v="Baltimore"/>
    <s v="21202,Baltimore"/>
    <x v="0"/>
    <x v="0"/>
    <n v="36.293227919000003"/>
    <n v="0"/>
    <n v="0"/>
    <n v="0"/>
    <n v="0"/>
    <n v="0"/>
    <n v="0"/>
    <n v="0"/>
    <n v="1.434244957"/>
    <n v="12113.27709"/>
    <x v="0"/>
  </r>
  <r>
    <n v="16508.506475999999"/>
    <n v="18312.122359000001"/>
    <x v="0"/>
    <x v="74"/>
    <x v="9"/>
    <x v="9"/>
    <s v="MD Resident"/>
    <x v="10"/>
    <s v="MD"/>
    <n v="1"/>
    <n v="0"/>
    <n v="0"/>
    <n v="0"/>
    <n v="0.47051298600000002"/>
    <n v="1"/>
    <n v="24028.82"/>
    <n v="1"/>
    <n v="0.47051298600000002"/>
    <n v="24028.82"/>
    <s v="Abingdon"/>
    <s v="21009,Abingdon"/>
    <x v="0"/>
    <x v="0"/>
    <n v="20.165558401999998"/>
    <n v="0"/>
    <n v="0"/>
    <n v="0"/>
    <n v="0"/>
    <n v="0"/>
    <n v="0"/>
    <n v="0"/>
    <n v="0.47051298600000002"/>
    <n v="3973.8359516999999"/>
    <x v="0"/>
  </r>
  <r>
    <n v="16508.506475999999"/>
    <n v="18312.122359000001"/>
    <x v="0"/>
    <x v="57"/>
    <x v="9"/>
    <x v="9"/>
    <s v="MD Resident"/>
    <x v="2"/>
    <s v="MD"/>
    <n v="2"/>
    <n v="0"/>
    <n v="0"/>
    <n v="0"/>
    <n v="2.8603699150000002"/>
    <n v="2"/>
    <n v="103034.43"/>
    <n v="2"/>
    <n v="2.8603699150000002"/>
    <n v="103034.43"/>
    <s v="Laurel"/>
    <s v="20707,Laurel"/>
    <x v="0"/>
    <x v="0"/>
    <n v="66.165554032000003"/>
    <n v="-28.04331217"/>
    <n v="28.043312172"/>
    <n v="-28.04331217"/>
    <n v="1.2123263778"/>
    <n v="1.2123263778"/>
    <n v="0"/>
    <n v="10239.007825000001"/>
    <n v="1.6480435372"/>
    <n v="13918.966856999999"/>
    <x v="0"/>
  </r>
  <r>
    <n v="16508.506475999999"/>
    <n v="18312.122359000001"/>
    <x v="0"/>
    <x v="202"/>
    <x v="9"/>
    <x v="9"/>
    <s v="MD Resident"/>
    <x v="1"/>
    <s v="MD"/>
    <n v="1"/>
    <n v="0"/>
    <n v="0"/>
    <n v="0"/>
    <n v="4.946126853"/>
    <n v="3"/>
    <n v="91125.34"/>
    <n v="3"/>
    <n v="4.946126853"/>
    <n v="91125.34"/>
    <s v="Nottingham"/>
    <s v="21236,Nottingham"/>
    <x v="0"/>
    <x v="0"/>
    <n v="23.887373291999999"/>
    <n v="0"/>
    <n v="0"/>
    <n v="0"/>
    <n v="0"/>
    <n v="0"/>
    <n v="0"/>
    <n v="0"/>
    <n v="4.946126853"/>
    <n v="41773.760331999998"/>
    <x v="0"/>
  </r>
  <r>
    <n v="16508.506475999999"/>
    <n v="18312.122359000001"/>
    <x v="0"/>
    <x v="112"/>
    <x v="9"/>
    <x v="9"/>
    <s v="MD Resident"/>
    <x v="9"/>
    <s v="MD"/>
    <n v="2"/>
    <n v="4.586669863"/>
    <n v="7"/>
    <n v="73065.490000000005"/>
    <n v="7.380180781"/>
    <n v="9"/>
    <n v="117937.39"/>
    <n v="2"/>
    <n v="2.793510918"/>
    <n v="44871.9"/>
    <s v="Elkridge"/>
    <s v="21075,Elkridge"/>
    <x v="0"/>
    <x v="0"/>
    <n v="6.632759804"/>
    <n v="0"/>
    <n v="0"/>
    <n v="0"/>
    <n v="0"/>
    <n v="0"/>
    <n v="0"/>
    <n v="0"/>
    <n v="2.793510918"/>
    <n v="23593.300179999998"/>
    <x v="0"/>
  </r>
  <r>
    <n v="16508.506475999999"/>
    <n v="18312.122359000001"/>
    <x v="0"/>
    <x v="27"/>
    <x v="9"/>
    <x v="9"/>
    <s v="MD Resident"/>
    <x v="3"/>
    <s v="MD"/>
    <n v="1"/>
    <n v="0"/>
    <n v="0"/>
    <n v="0"/>
    <n v="0.37132398900000002"/>
    <n v="1"/>
    <n v="3735.54"/>
    <n v="1"/>
    <n v="0.37132398900000002"/>
    <n v="3735.54"/>
    <s v="Laurel"/>
    <s v="20724,Laurel"/>
    <x v="0"/>
    <x v="0"/>
    <n v="26.043432222"/>
    <n v="-4.9557798540000002"/>
    <n v="4.9557798540000002"/>
    <n v="-4.9557798540000002"/>
    <n v="7.0658887399999995E-2"/>
    <n v="7.0658887399999995E-2"/>
    <n v="0"/>
    <n v="596.76743314999999"/>
    <n v="0.30066510159999998"/>
    <n v="2539.3428574"/>
    <x v="0"/>
  </r>
  <r>
    <n v="20226.939924999999"/>
    <n v="23021.163561000001"/>
    <x v="0"/>
    <x v="175"/>
    <x v="10"/>
    <x v="10"/>
    <s v="MD Resident"/>
    <x v="10"/>
    <s v="MD"/>
    <n v="1"/>
    <n v="0"/>
    <n v="0"/>
    <n v="0"/>
    <n v="0.50927998500000005"/>
    <n v="1"/>
    <n v="10441.43"/>
    <n v="1"/>
    <n v="0.50927998500000005"/>
    <n v="10441.43"/>
    <s v="White Hall"/>
    <s v="21161,White Hall"/>
    <x v="0"/>
    <x v="0"/>
    <n v="4.2780018740000001"/>
    <n v="0"/>
    <n v="0"/>
    <n v="0"/>
    <n v="0"/>
    <n v="0"/>
    <n v="0"/>
    <n v="0"/>
    <n v="0.50927998500000005"/>
    <n v="5270.0814684999996"/>
    <x v="0"/>
  </r>
  <r>
    <n v="20226.939924999999"/>
    <n v="23021.163561000001"/>
    <x v="0"/>
    <x v="152"/>
    <x v="10"/>
    <x v="10"/>
    <s v="MD Resident"/>
    <x v="6"/>
    <s v="MD"/>
    <n v="2"/>
    <n v="1.422716957"/>
    <n v="3"/>
    <n v="28259.59"/>
    <n v="5.9044958239999996"/>
    <n v="8"/>
    <n v="154190.19"/>
    <n v="5"/>
    <n v="4.4817788670000001"/>
    <n v="125930.6"/>
    <s v="Baltimore"/>
    <s v="21214,Baltimore"/>
    <x v="0"/>
    <x v="0"/>
    <n v="52.688922433999998"/>
    <n v="0"/>
    <n v="0"/>
    <n v="0"/>
    <n v="0"/>
    <n v="0"/>
    <n v="0"/>
    <n v="0"/>
    <n v="4.4817788670000001"/>
    <n v="46377.906944000002"/>
    <x v="0"/>
  </r>
  <r>
    <n v="20226.939924999999"/>
    <n v="23021.163561000001"/>
    <x v="0"/>
    <x v="34"/>
    <x v="10"/>
    <x v="10"/>
    <s v="MD Resident"/>
    <x v="1"/>
    <s v="MD"/>
    <n v="3"/>
    <n v="80.972453600999998"/>
    <n v="83"/>
    <n v="1463849.44"/>
    <n v="84.532777495000005"/>
    <n v="80"/>
    <n v="1691084.9"/>
    <n v="-3"/>
    <n v="3.5603238940000002"/>
    <n v="227235.46"/>
    <s v="Gwynn Oak"/>
    <s v="21207,Gwynn Oak"/>
    <x v="0"/>
    <x v="0"/>
    <n v="21.251114361999999"/>
    <n v="0"/>
    <n v="0"/>
    <n v="0"/>
    <n v="0"/>
    <n v="0"/>
    <n v="0"/>
    <n v="0"/>
    <n v="3.5603238940000002"/>
    <n v="36842.596466000003"/>
    <x v="0"/>
  </r>
  <r>
    <n v="20226.939924999999"/>
    <n v="23021.163561000001"/>
    <x v="0"/>
    <x v="171"/>
    <x v="10"/>
    <x v="10"/>
    <s v="MD Resident"/>
    <x v="6"/>
    <s v="MD"/>
    <n v="3"/>
    <n v="10.539194687"/>
    <n v="10"/>
    <n v="173537.63"/>
    <n v="13.235130607"/>
    <n v="11"/>
    <n v="392588.48"/>
    <n v="1"/>
    <n v="2.6959359200000002"/>
    <n v="219050.85"/>
    <s v="Baltimore"/>
    <s v="21211,Baltimore"/>
    <x v="0"/>
    <x v="0"/>
    <n v="21.943847345999998"/>
    <n v="0"/>
    <n v="0"/>
    <n v="0"/>
    <n v="0"/>
    <n v="0"/>
    <n v="0"/>
    <n v="0"/>
    <n v="2.6959359200000002"/>
    <n v="27897.821141"/>
    <x v="0"/>
  </r>
  <r>
    <n v="20226.939924999999"/>
    <n v="23021.163561000001"/>
    <x v="0"/>
    <x v="203"/>
    <x v="10"/>
    <x v="10"/>
    <s v="MD Resident"/>
    <x v="6"/>
    <s v="MD"/>
    <n v="2"/>
    <n v="1.650445951"/>
    <n v="3"/>
    <n v="67868.11"/>
    <n v="2.0825759380000002"/>
    <n v="3"/>
    <n v="30919.82"/>
    <n v="0"/>
    <n v="0.43212998699999999"/>
    <n v="-36948.29"/>
    <s v="Baltimore"/>
    <s v="21210,Baltimore"/>
    <x v="0"/>
    <x v="0"/>
    <n v="8.7631987410000001"/>
    <n v="0"/>
    <n v="0"/>
    <n v="0"/>
    <n v="0"/>
    <n v="0"/>
    <n v="0"/>
    <n v="0"/>
    <n v="0.43212998699999999"/>
    <n v="4471.7253839000005"/>
    <x v="0"/>
  </r>
  <r>
    <n v="20226.939924999999"/>
    <n v="23021.163561000001"/>
    <x v="0"/>
    <x v="19"/>
    <x v="10"/>
    <x v="10"/>
    <s v="MD Resident"/>
    <x v="6"/>
    <s v="MD"/>
    <n v="3"/>
    <n v="30.841605085000001"/>
    <n v="34"/>
    <n v="799413.75"/>
    <n v="35.843216937999998"/>
    <n v="34"/>
    <n v="903084.76"/>
    <n v="0"/>
    <n v="5.001611853"/>
    <n v="103671.01"/>
    <s v="Baltimore"/>
    <s v="21209,Baltimore"/>
    <x v="0"/>
    <x v="0"/>
    <n v="21.234421371"/>
    <n v="0"/>
    <n v="0"/>
    <n v="0"/>
    <n v="0"/>
    <n v="0"/>
    <n v="0"/>
    <n v="0"/>
    <n v="5.001611853"/>
    <n v="51757.191948"/>
    <x v="0"/>
  </r>
  <r>
    <n v="20226.939924999999"/>
    <n v="23021.163561000001"/>
    <x v="0"/>
    <x v="204"/>
    <x v="10"/>
    <x v="10"/>
    <s v="MD Resident"/>
    <x v="3"/>
    <s v="MD"/>
    <n v="1"/>
    <n v="0"/>
    <n v="0"/>
    <n v="0"/>
    <n v="2.4703829270000002"/>
    <n v="1"/>
    <n v="32438.01"/>
    <n v="1"/>
    <n v="2.4703829270000002"/>
    <n v="32438.01"/>
    <s v="Glen Burnie"/>
    <s v="21061,Glen Burnie"/>
    <x v="0"/>
    <x v="0"/>
    <n v="69.344663937999997"/>
    <n v="-2.2170409339999999"/>
    <n v="2.2170409339999999"/>
    <n v="-2.2170409339999999"/>
    <n v="7.8981420600000005E-2"/>
    <n v="7.8981420600000005E-2"/>
    <n v="0"/>
    <n v="817.30783369000005"/>
    <n v="2.3914015063999998"/>
    <n v="24746.467823999999"/>
    <x v="0"/>
  </r>
  <r>
    <n v="20226.939924999999"/>
    <n v="23021.163561000001"/>
    <x v="0"/>
    <x v="191"/>
    <x v="10"/>
    <x v="10"/>
    <s v="MD Resident"/>
    <x v="22"/>
    <s v="MD"/>
    <n v="2"/>
    <n v="1.7530739479999999"/>
    <n v="1"/>
    <n v="17838.25"/>
    <n v="3.4083878990000001"/>
    <n v="2"/>
    <n v="136815.66"/>
    <n v="1"/>
    <n v="1.6553139509999999"/>
    <n v="118977.41"/>
    <m/>
    <s v="Wicomico,"/>
    <x v="0"/>
    <x v="0"/>
    <n v="23.014154316999999"/>
    <n v="0"/>
    <n v="0"/>
    <n v="0"/>
    <n v="0"/>
    <n v="0"/>
    <n v="0"/>
    <n v="0"/>
    <n v="1.6553139509999999"/>
    <n v="17129.358378000001"/>
    <x v="0"/>
  </r>
  <r>
    <n v="20226.939924999999"/>
    <n v="23021.163561000001"/>
    <x v="0"/>
    <x v="24"/>
    <x v="10"/>
    <x v="10"/>
    <s v="MD Resident"/>
    <x v="1"/>
    <s v="MD"/>
    <n v="2"/>
    <n v="2.3514549310000001"/>
    <n v="4"/>
    <n v="66891.78"/>
    <n v="9.5303747160000007"/>
    <n v="8"/>
    <n v="374387.15"/>
    <n v="4"/>
    <n v="7.1789197849999997"/>
    <n v="307495.37"/>
    <s v="Lutherville Timonium"/>
    <s v="21093,Lutherville Timonium"/>
    <x v="0"/>
    <x v="0"/>
    <n v="38.228951871"/>
    <n v="0"/>
    <n v="0"/>
    <n v="0"/>
    <n v="0"/>
    <n v="0"/>
    <n v="0"/>
    <n v="0"/>
    <n v="7.1789197849999997"/>
    <n v="74288.197528000004"/>
    <x v="0"/>
  </r>
  <r>
    <n v="20226.939924999999"/>
    <n v="23021.163561000001"/>
    <x v="0"/>
    <x v="154"/>
    <x v="10"/>
    <x v="10"/>
    <s v="MD Resident"/>
    <x v="10"/>
    <s v="MD"/>
    <n v="1"/>
    <n v="0"/>
    <n v="0"/>
    <n v="0"/>
    <n v="0.46412698600000002"/>
    <n v="1"/>
    <n v="4954.46"/>
    <n v="1"/>
    <n v="0.46412698600000002"/>
    <n v="4954.46"/>
    <s v="Street"/>
    <s v="21154,Street"/>
    <x v="0"/>
    <x v="0"/>
    <n v="2.1542729349999998"/>
    <n v="0"/>
    <n v="0"/>
    <n v="0"/>
    <n v="0"/>
    <n v="0"/>
    <n v="0"/>
    <n v="0"/>
    <n v="0.46412698600000002"/>
    <n v="4802.8336081999996"/>
    <x v="0"/>
  </r>
  <r>
    <n v="20226.939924999999"/>
    <n v="23021.163561000001"/>
    <x v="0"/>
    <x v="61"/>
    <x v="10"/>
    <x v="10"/>
    <s v="MD Resident"/>
    <x v="1"/>
    <s v="MD"/>
    <n v="1"/>
    <n v="0"/>
    <n v="0"/>
    <n v="0"/>
    <n v="0.52161998499999995"/>
    <n v="1"/>
    <n v="9149.15"/>
    <n v="1"/>
    <n v="0.52161998499999995"/>
    <n v="9149.15"/>
    <s v="Baldwin"/>
    <s v="21013,Baldwin"/>
    <x v="0"/>
    <x v="0"/>
    <n v="3.2876759029999998"/>
    <n v="0"/>
    <n v="0"/>
    <n v="0"/>
    <n v="0"/>
    <n v="0"/>
    <n v="0"/>
    <n v="0"/>
    <n v="0.52161998499999995"/>
    <n v="5397.7770528999999"/>
    <x v="0"/>
  </r>
  <r>
    <n v="20226.939924999999"/>
    <n v="23021.163561000001"/>
    <x v="0"/>
    <x v="193"/>
    <x v="10"/>
    <x v="10"/>
    <s v="MD Resident"/>
    <x v="9"/>
    <s v="MD"/>
    <n v="2"/>
    <n v="0.98594697099999995"/>
    <n v="1"/>
    <n v="11686.04"/>
    <n v="1.866791944"/>
    <n v="3"/>
    <n v="25903.08"/>
    <n v="2"/>
    <n v="0.88084497299999998"/>
    <n v="14217.04"/>
    <s v="Ellicott City"/>
    <s v="21043,Ellicott City"/>
    <x v="0"/>
    <x v="0"/>
    <n v="20.624334387000001"/>
    <n v="0"/>
    <n v="0"/>
    <n v="0"/>
    <n v="0"/>
    <n v="0"/>
    <n v="0"/>
    <n v="0"/>
    <n v="0.88084497299999998"/>
    <n v="9115.0740368999996"/>
    <x v="0"/>
  </r>
  <r>
    <n v="20226.939924999999"/>
    <n v="23021.163561000001"/>
    <x v="0"/>
    <x v="199"/>
    <x v="10"/>
    <x v="10"/>
    <s v="MD Resident"/>
    <x v="1"/>
    <s v="MD"/>
    <n v="1"/>
    <n v="0"/>
    <n v="0"/>
    <n v="0"/>
    <n v="0.94474897199999996"/>
    <n v="1"/>
    <n v="7007.91"/>
    <n v="1"/>
    <n v="0.94474897199999996"/>
    <n v="7007.91"/>
    <s v="Sparrows Point"/>
    <s v="21219,Sparrows Point"/>
    <x v="0"/>
    <x v="0"/>
    <n v="32.529754029000003"/>
    <n v="0"/>
    <n v="0"/>
    <n v="0"/>
    <n v="0"/>
    <n v="0"/>
    <n v="0"/>
    <n v="0"/>
    <n v="0.94474897199999996"/>
    <n v="9776.3591665000004"/>
    <x v="0"/>
  </r>
  <r>
    <n v="20226.939924999999"/>
    <n v="23021.163561000001"/>
    <x v="0"/>
    <x v="11"/>
    <x v="10"/>
    <x v="10"/>
    <s v="MD Resident"/>
    <x v="1"/>
    <s v="MD"/>
    <n v="2"/>
    <n v="14.320929576999999"/>
    <n v="17"/>
    <n v="303045.34999999998"/>
    <n v="29.321336129999999"/>
    <n v="26"/>
    <n v="634505.17000000004"/>
    <n v="9"/>
    <n v="15.000406552999999"/>
    <n v="331459.82"/>
    <s v="Randallstown"/>
    <s v="21133,Randallstown"/>
    <x v="0"/>
    <x v="0"/>
    <n v="36.344850915999999"/>
    <n v="0"/>
    <n v="0"/>
    <n v="0"/>
    <n v="0"/>
    <n v="0"/>
    <n v="0"/>
    <n v="0"/>
    <n v="15.000406552999999"/>
    <n v="155225.74403999999"/>
    <x v="0"/>
  </r>
  <r>
    <n v="20226.939924999999"/>
    <n v="23021.163561000001"/>
    <x v="0"/>
    <x v="17"/>
    <x v="10"/>
    <x v="10"/>
    <s v="MD Resident"/>
    <x v="1"/>
    <s v="MD"/>
    <n v="1"/>
    <n v="0"/>
    <n v="0"/>
    <n v="0"/>
    <n v="0.52952198399999995"/>
    <n v="1"/>
    <n v="7757.57"/>
    <n v="1"/>
    <n v="0.52952198399999995"/>
    <n v="7757.57"/>
    <s v="Perry Hall"/>
    <s v="21128,Perry Hall"/>
    <x v="0"/>
    <x v="0"/>
    <n v="24.628157265999999"/>
    <n v="0"/>
    <n v="0"/>
    <n v="0"/>
    <n v="0"/>
    <n v="0"/>
    <n v="0"/>
    <n v="0"/>
    <n v="0.52952198399999995"/>
    <n v="5479.5477481999997"/>
    <x v="0"/>
  </r>
  <r>
    <n v="20226.939924999999"/>
    <n v="23021.163561000001"/>
    <x v="0"/>
    <x v="197"/>
    <x v="10"/>
    <x v="10"/>
    <s v="MD Resident"/>
    <x v="1"/>
    <s v="MD"/>
    <n v="2"/>
    <n v="0"/>
    <n v="0"/>
    <n v="0"/>
    <n v="4.3886738699999999"/>
    <n v="3"/>
    <n v="100614.24"/>
    <n v="3"/>
    <n v="4.3886738699999999"/>
    <n v="100614.24"/>
    <s v="Parkton"/>
    <s v="21120,Parkton"/>
    <x v="0"/>
    <x v="0"/>
    <n v="6.4245568110000004"/>
    <n v="0"/>
    <n v="0"/>
    <n v="0"/>
    <n v="0"/>
    <n v="0"/>
    <n v="0"/>
    <n v="0"/>
    <n v="4.3886738699999999"/>
    <n v="45414.446895000001"/>
    <x v="0"/>
  </r>
  <r>
    <n v="20226.939924999999"/>
    <n v="23021.163561000001"/>
    <x v="0"/>
    <x v="43"/>
    <x v="10"/>
    <x v="10"/>
    <s v="MD Resident"/>
    <x v="10"/>
    <s v="MD"/>
    <n v="1"/>
    <n v="0"/>
    <n v="0"/>
    <n v="0"/>
    <n v="0.43226198700000001"/>
    <n v="1"/>
    <n v="12363.36"/>
    <n v="1"/>
    <n v="0.43226198700000001"/>
    <n v="12363.36"/>
    <s v="Joppa"/>
    <s v="21085,Joppa"/>
    <x v="0"/>
    <x v="0"/>
    <n v="24.52139927"/>
    <n v="0"/>
    <n v="0"/>
    <n v="0"/>
    <n v="0"/>
    <n v="0"/>
    <n v="0"/>
    <n v="0"/>
    <n v="0.43226198700000001"/>
    <n v="4473.0913334999996"/>
    <x v="0"/>
  </r>
  <r>
    <n v="20226.939924999999"/>
    <n v="23021.163561000001"/>
    <x v="0"/>
    <x v="183"/>
    <x v="10"/>
    <x v="10"/>
    <s v="MD Resident"/>
    <x v="1"/>
    <s v="MD"/>
    <n v="2"/>
    <n v="68.136501977999998"/>
    <n v="69"/>
    <n v="1349387.83"/>
    <n v="70.662530903000004"/>
    <n v="56"/>
    <n v="1644456.85"/>
    <n v="-13"/>
    <n v="2.5260289249999999"/>
    <n v="295069.02"/>
    <s v="Pikesville"/>
    <s v="21208,Pikesville"/>
    <x v="0"/>
    <x v="0"/>
    <n v="52.411771449"/>
    <n v="0"/>
    <n v="0"/>
    <n v="0"/>
    <n v="0"/>
    <n v="0"/>
    <n v="0"/>
    <n v="0"/>
    <n v="2.5260289249999999"/>
    <n v="26139.606146999999"/>
    <x v="0"/>
  </r>
  <r>
    <n v="20226.939924999999"/>
    <n v="23021.163561000001"/>
    <x v="0"/>
    <x v="173"/>
    <x v="10"/>
    <x v="10"/>
    <s v="MD Resident"/>
    <x v="6"/>
    <s v="MD"/>
    <n v="3"/>
    <n v="234.31422004999999"/>
    <n v="262"/>
    <n v="4836714.67"/>
    <n v="235.44052902000001"/>
    <n v="254"/>
    <n v="5491267.5700000003"/>
    <n v="-8"/>
    <n v="1.1263089669999999"/>
    <n v="654552.9"/>
    <s v="Baltimore"/>
    <s v="21215,Baltimore"/>
    <x v="0"/>
    <x v="0"/>
    <n v="30.346923103000002"/>
    <n v="0"/>
    <n v="0"/>
    <n v="0"/>
    <n v="0"/>
    <n v="0"/>
    <n v="0"/>
    <n v="0"/>
    <n v="1.1263089669999999"/>
    <n v="11655.160598"/>
    <x v="0"/>
  </r>
  <r>
    <n v="20226.939924999999"/>
    <n v="23021.163561000001"/>
    <x v="0"/>
    <x v="13"/>
    <x v="10"/>
    <x v="10"/>
    <s v="MD Resident"/>
    <x v="0"/>
    <s v="MD"/>
    <n v="1"/>
    <n v="0"/>
    <n v="0"/>
    <n v="0"/>
    <n v="0.51113498499999999"/>
    <n v="1"/>
    <n v="18708.52"/>
    <n v="1"/>
    <n v="0.51113498499999999"/>
    <n v="18708.52"/>
    <s v="New Market"/>
    <s v="21774,New Market"/>
    <x v="0"/>
    <x v="0"/>
    <n v="16.674236505"/>
    <n v="0"/>
    <n v="0"/>
    <n v="0"/>
    <n v="0"/>
    <n v="0"/>
    <n v="0"/>
    <n v="0"/>
    <n v="0.51113498499999999"/>
    <n v="5289.2771984999999"/>
    <x v="0"/>
  </r>
  <r>
    <n v="20226.939924999999"/>
    <n v="23021.163561000001"/>
    <x v="0"/>
    <x v="15"/>
    <x v="10"/>
    <x v="10"/>
    <s v="MD Resident"/>
    <x v="2"/>
    <s v="MD"/>
    <n v="1"/>
    <n v="0"/>
    <n v="0"/>
    <n v="0"/>
    <n v="0.802908976"/>
    <n v="1"/>
    <n v="17188.900000000001"/>
    <n v="1"/>
    <n v="0.802908976"/>
    <n v="17188.900000000001"/>
    <s v="Bladensburg"/>
    <s v="20710,Bladensburg"/>
    <x v="0"/>
    <x v="0"/>
    <n v="9.117452729"/>
    <n v="-0.94474897199999996"/>
    <n v="0.94474897199999996"/>
    <n v="-0.94474897199999996"/>
    <n v="8.31972978E-2"/>
    <n v="8.31972978E-2"/>
    <n v="0"/>
    <n v="860.93416229000002"/>
    <n v="0.71971167820000004"/>
    <n v="7447.6501919000002"/>
    <x v="0"/>
  </r>
  <r>
    <n v="20226.939924999999"/>
    <n v="23021.163561000001"/>
    <x v="0"/>
    <x v="27"/>
    <x v="10"/>
    <x v="10"/>
    <s v="MD Resident"/>
    <x v="3"/>
    <s v="MD"/>
    <n v="1"/>
    <n v="0"/>
    <n v="0"/>
    <n v="0"/>
    <n v="0.92701997199999997"/>
    <n v="1"/>
    <n v="14956.66"/>
    <n v="1"/>
    <n v="0.92701997199999997"/>
    <n v="14956.66"/>
    <s v="Laurel"/>
    <s v="20724,Laurel"/>
    <x v="0"/>
    <x v="0"/>
    <n v="26.043432222"/>
    <n v="-4.9557798540000002"/>
    <n v="4.9557798540000002"/>
    <n v="-4.9557798540000002"/>
    <n v="0.17640174550000001"/>
    <n v="0.17640174550000001"/>
    <n v="0"/>
    <n v="1825.4233369999999"/>
    <n v="0.75061822649999999"/>
    <n v="7767.4743208999998"/>
    <x v="0"/>
  </r>
  <r>
    <n v="20226.939924999999"/>
    <n v="23021.163561000001"/>
    <x v="0"/>
    <x v="10"/>
    <x v="10"/>
    <x v="10"/>
    <s v="MD Resident"/>
    <x v="4"/>
    <s v="MD"/>
    <n v="2"/>
    <n v="4.4587868679999998"/>
    <n v="2"/>
    <n v="62989.36"/>
    <n v="6.8975407950000003"/>
    <n v="3"/>
    <n v="168956.87"/>
    <n v="1"/>
    <n v="2.438753927"/>
    <n v="105967.51"/>
    <m/>
    <s v="Washington,"/>
    <x v="0"/>
    <x v="0"/>
    <n v="47.749687577000003"/>
    <n v="0"/>
    <n v="0"/>
    <n v="0"/>
    <n v="0"/>
    <n v="0"/>
    <n v="0"/>
    <n v="0"/>
    <n v="2.438753927"/>
    <n v="25236.475525000002"/>
    <x v="0"/>
  </r>
  <r>
    <n v="20226.939924999999"/>
    <n v="23021.163561000001"/>
    <x v="0"/>
    <x v="110"/>
    <x v="10"/>
    <x v="10"/>
    <s v="MD Resident"/>
    <x v="1"/>
    <s v="MD"/>
    <n v="2"/>
    <n v="1.548065955"/>
    <n v="3"/>
    <n v="27970.17"/>
    <n v="1.7596409470000001"/>
    <n v="3"/>
    <n v="28279.35"/>
    <n v="0"/>
    <n v="0.21157499199999999"/>
    <n v="309.18"/>
    <s v="Middle River"/>
    <s v="21220,Middle River"/>
    <x v="0"/>
    <x v="0"/>
    <n v="21.633316354000002"/>
    <n v="0"/>
    <n v="0"/>
    <n v="0"/>
    <n v="0"/>
    <n v="0"/>
    <n v="0"/>
    <n v="0"/>
    <n v="0.21157499199999999"/>
    <n v="2189.3996963999998"/>
    <x v="0"/>
  </r>
  <r>
    <n v="20226.939924999999"/>
    <n v="23021.163561000001"/>
    <x v="0"/>
    <x v="70"/>
    <x v="10"/>
    <x v="10"/>
    <s v="MD Resident"/>
    <x v="9"/>
    <s v="MD"/>
    <n v="2"/>
    <n v="2.5652289239999999"/>
    <n v="2"/>
    <n v="27120.2"/>
    <n v="3.5423218940000001"/>
    <n v="2"/>
    <n v="130388.89"/>
    <n v="0"/>
    <n v="0.97709296999999995"/>
    <n v="103268.69"/>
    <s v="Ellicott City"/>
    <s v="21042,Ellicott City"/>
    <x v="0"/>
    <x v="0"/>
    <n v="14.275399576"/>
    <n v="0"/>
    <n v="0"/>
    <n v="0"/>
    <n v="0"/>
    <n v="0"/>
    <n v="0"/>
    <n v="0"/>
    <n v="0.97709296999999995"/>
    <n v="10111.058171999999"/>
    <x v="0"/>
  </r>
  <r>
    <n v="20226.939924999999"/>
    <n v="23021.163561000001"/>
    <x v="0"/>
    <x v="64"/>
    <x v="10"/>
    <x v="10"/>
    <s v="MD Resident"/>
    <x v="8"/>
    <s v="MD"/>
    <n v="1"/>
    <n v="0"/>
    <n v="0"/>
    <n v="0"/>
    <n v="2.5942729230000001"/>
    <n v="2"/>
    <n v="152670.76999999999"/>
    <n v="2"/>
    <n v="2.5942729230000001"/>
    <n v="152670.76999999999"/>
    <s v="Hampstead"/>
    <s v="21074,Hampstead"/>
    <x v="0"/>
    <x v="0"/>
    <n v="8.6295717419999995"/>
    <n v="0"/>
    <n v="0"/>
    <n v="0"/>
    <n v="0"/>
    <n v="0"/>
    <n v="0"/>
    <n v="0"/>
    <n v="2.5942729230000001"/>
    <n v="26845.802030999999"/>
    <x v="0"/>
  </r>
  <r>
    <n v="20226.939924999999"/>
    <n v="23021.163561000001"/>
    <x v="0"/>
    <x v="205"/>
    <x v="10"/>
    <x v="10"/>
    <s v="MD Resident"/>
    <x v="8"/>
    <s v="MD"/>
    <n v="2"/>
    <n v="5.9940028229999998"/>
    <n v="7"/>
    <n v="78741.5"/>
    <n v="9.1845767269999996"/>
    <n v="7"/>
    <n v="258670.2"/>
    <n v="0"/>
    <n v="3.1905739039999998"/>
    <n v="179928.7"/>
    <s v="Westminster"/>
    <s v="21157,Westminster"/>
    <x v="0"/>
    <x v="0"/>
    <n v="15.124978553"/>
    <n v="0"/>
    <n v="0"/>
    <n v="0"/>
    <n v="0"/>
    <n v="0"/>
    <n v="0"/>
    <n v="0"/>
    <n v="3.1905739039999998"/>
    <n v="33016.385683"/>
    <x v="0"/>
  </r>
  <r>
    <n v="20226.939924999999"/>
    <n v="23021.163561000001"/>
    <x v="0"/>
    <x v="115"/>
    <x v="10"/>
    <x v="10"/>
    <s v="MD Resident"/>
    <x v="6"/>
    <s v="MD"/>
    <n v="1"/>
    <n v="0"/>
    <n v="0"/>
    <n v="0"/>
    <n v="0.99515397000000005"/>
    <n v="2"/>
    <n v="14405.67"/>
    <n v="2"/>
    <n v="0.99515397000000005"/>
    <n v="14405.67"/>
    <s v="Baltimore"/>
    <s v="21230,Baltimore"/>
    <x v="0"/>
    <x v="0"/>
    <n v="35.304581947000003"/>
    <n v="0"/>
    <n v="0"/>
    <n v="0"/>
    <n v="0"/>
    <n v="0"/>
    <n v="0"/>
    <n v="0"/>
    <n v="0.99515397000000005"/>
    <n v="10297.955250999999"/>
    <x v="0"/>
  </r>
  <r>
    <n v="20226.939924999999"/>
    <n v="23021.163561000001"/>
    <x v="0"/>
    <x v="206"/>
    <x v="10"/>
    <x v="10"/>
    <s v="MD Resident"/>
    <x v="1"/>
    <s v="MD"/>
    <n v="1"/>
    <n v="0"/>
    <n v="0"/>
    <n v="0"/>
    <n v="0.77830497700000001"/>
    <n v="1"/>
    <n v="55235.27"/>
    <n v="1"/>
    <n v="0.77830497700000001"/>
    <n v="55235.27"/>
    <s v="Freeland"/>
    <s v="21053,Freeland"/>
    <x v="0"/>
    <x v="0"/>
    <n v="1.281316962"/>
    <n v="0"/>
    <n v="0"/>
    <n v="0"/>
    <n v="0"/>
    <n v="0"/>
    <n v="0"/>
    <n v="0"/>
    <n v="0.77830497700000001"/>
    <n v="8053.9796514999998"/>
    <x v="0"/>
  </r>
  <r>
    <n v="20226.939924999999"/>
    <n v="23021.163561000001"/>
    <x v="0"/>
    <x v="207"/>
    <x v="10"/>
    <x v="10"/>
    <s v="MD Resident"/>
    <x v="8"/>
    <s v="MD"/>
    <n v="1"/>
    <n v="0"/>
    <n v="0"/>
    <n v="0"/>
    <n v="0.92701997199999997"/>
    <n v="1"/>
    <n v="7928.82"/>
    <n v="1"/>
    <n v="0.92701997199999997"/>
    <n v="7928.82"/>
    <s v="Union Bridge"/>
    <s v="21791,Union Bridge"/>
    <x v="0"/>
    <x v="0"/>
    <n v="1.3902679579999999"/>
    <n v="0"/>
    <n v="0"/>
    <n v="0"/>
    <n v="0"/>
    <n v="0"/>
    <n v="0"/>
    <n v="0"/>
    <n v="0.92701997199999997"/>
    <n v="9592.8976578999991"/>
    <x v="0"/>
  </r>
  <r>
    <n v="20226.939924999999"/>
    <n v="23021.163561000001"/>
    <x v="0"/>
    <x v="52"/>
    <x v="10"/>
    <x v="10"/>
    <s v="MD Resident"/>
    <x v="0"/>
    <s v="MD"/>
    <n v="1"/>
    <n v="0"/>
    <n v="0"/>
    <n v="0"/>
    <n v="0.47577498600000001"/>
    <n v="1"/>
    <n v="15133.6"/>
    <n v="1"/>
    <n v="0.47577498600000001"/>
    <n v="15133.6"/>
    <s v="Thurmont"/>
    <s v="21788,Thurmont"/>
    <x v="0"/>
    <x v="0"/>
    <n v="19.316190429999999"/>
    <n v="0"/>
    <n v="0"/>
    <n v="0"/>
    <n v="0"/>
    <n v="0"/>
    <n v="0"/>
    <n v="0"/>
    <n v="0.47577498600000001"/>
    <n v="4923.3683056999998"/>
    <x v="0"/>
  </r>
  <r>
    <n v="20226.939924999999"/>
    <n v="23021.163561000001"/>
    <x v="0"/>
    <x v="79"/>
    <x v="10"/>
    <x v="10"/>
    <s v="MD Resident"/>
    <x v="8"/>
    <s v="MD"/>
    <n v="2"/>
    <n v="5.03382285"/>
    <n v="3"/>
    <n v="184209.24"/>
    <n v="9.3715717220000005"/>
    <n v="5"/>
    <n v="163296.29999999999"/>
    <n v="2"/>
    <n v="4.3377488719999997"/>
    <n v="-20912.939999999999"/>
    <s v="Sykesville"/>
    <s v="21784,Sykesville"/>
    <x v="0"/>
    <x v="0"/>
    <n v="25.532847236999999"/>
    <n v="0"/>
    <n v="0"/>
    <n v="0"/>
    <n v="0"/>
    <n v="0"/>
    <n v="0"/>
    <n v="0"/>
    <n v="4.3377488719999997"/>
    <n v="44887.469797999998"/>
    <x v="0"/>
  </r>
  <r>
    <n v="20226.939924999999"/>
    <n v="23021.163561000001"/>
    <x v="0"/>
    <x v="66"/>
    <x v="10"/>
    <x v="10"/>
    <s v="MD Resident"/>
    <x v="10"/>
    <s v="MD"/>
    <n v="2"/>
    <n v="0.84587697500000003"/>
    <n v="1"/>
    <n v="14499.79"/>
    <n v="3.9964368819999998"/>
    <n v="4"/>
    <n v="48206"/>
    <n v="3"/>
    <n v="3.1505599069999999"/>
    <n v="33706.21"/>
    <s v="Bel Air"/>
    <s v="21014,Bel Air"/>
    <x v="0"/>
    <x v="0"/>
    <n v="26.243838215"/>
    <n v="0"/>
    <n v="0"/>
    <n v="0"/>
    <n v="0"/>
    <n v="0"/>
    <n v="0"/>
    <n v="0"/>
    <n v="3.1505599069999999"/>
    <n v="32602.316741999999"/>
    <x v="0"/>
  </r>
  <r>
    <n v="20226.939924999999"/>
    <n v="23021.163561000001"/>
    <x v="0"/>
    <x v="62"/>
    <x v="10"/>
    <x v="10"/>
    <s v="MD Resident"/>
    <x v="9"/>
    <s v="MD"/>
    <n v="2"/>
    <n v="1.5045829550000001"/>
    <n v="2"/>
    <n v="34791.120000000003"/>
    <n v="2.8945029139999998"/>
    <n v="2"/>
    <n v="41181.370000000003"/>
    <n v="0"/>
    <n v="1.389919959"/>
    <n v="6390.25"/>
    <s v="Woodstock"/>
    <s v="21163,Woodstock"/>
    <x v="0"/>
    <x v="0"/>
    <n v="7.1630137869999997"/>
    <n v="0"/>
    <n v="0"/>
    <n v="0"/>
    <n v="0"/>
    <n v="0"/>
    <n v="0"/>
    <n v="0"/>
    <n v="1.389919959"/>
    <n v="14383.034154999999"/>
    <x v="0"/>
  </r>
  <r>
    <n v="20226.939924999999"/>
    <n v="23021.163561000001"/>
    <x v="0"/>
    <x v="42"/>
    <x v="10"/>
    <x v="10"/>
    <s v="MD Resident"/>
    <x v="9"/>
    <s v="MD"/>
    <n v="1"/>
    <n v="0"/>
    <n v="0"/>
    <n v="0"/>
    <n v="1.8610299450000001"/>
    <n v="1"/>
    <n v="31261.93"/>
    <n v="1"/>
    <n v="1.8610299450000001"/>
    <n v="31261.93"/>
    <s v="Columbia"/>
    <s v="21046,Columbia"/>
    <x v="0"/>
    <x v="0"/>
    <n v="20.773779378"/>
    <n v="-1.6320359520000001"/>
    <n v="1.6320359520000001"/>
    <n v="-1.6320359520000001"/>
    <n v="0.14620679859999999"/>
    <n v="0.14620679859999999"/>
    <n v="0"/>
    <n v="1512.9629332"/>
    <n v="1.7148231464000001"/>
    <n v="17745.165628999999"/>
    <x v="0"/>
  </r>
  <r>
    <n v="20226.939924999999"/>
    <n v="23021.163561000001"/>
    <x v="0"/>
    <x v="190"/>
    <x v="10"/>
    <x v="10"/>
    <s v="MD Resident"/>
    <x v="1"/>
    <s v="MD"/>
    <n v="1"/>
    <n v="0"/>
    <n v="0"/>
    <n v="0"/>
    <n v="0.652269981"/>
    <n v="1"/>
    <n v="9467.26"/>
    <n v="1"/>
    <n v="0.652269981"/>
    <n v="9467.26"/>
    <m/>
    <s v="Baltimore,"/>
    <x v="0"/>
    <x v="0"/>
    <n v="9.488188719"/>
    <n v="0"/>
    <n v="0"/>
    <n v="0"/>
    <n v="0"/>
    <n v="0"/>
    <n v="0"/>
    <n v="0"/>
    <n v="0.652269981"/>
    <n v="6749.7565986"/>
    <x v="0"/>
  </r>
  <r>
    <n v="20226.939924999999"/>
    <n v="23021.163561000001"/>
    <x v="0"/>
    <x v="174"/>
    <x v="10"/>
    <x v="10"/>
    <s v="MD Resident"/>
    <x v="6"/>
    <s v="MD"/>
    <n v="1"/>
    <n v="0"/>
    <n v="0"/>
    <n v="0"/>
    <n v="0.92172097200000003"/>
    <n v="2"/>
    <n v="34808.1"/>
    <n v="2"/>
    <n v="0.92172097200000003"/>
    <n v="34808.1"/>
    <s v="Baltimore"/>
    <s v="21205,Baltimore"/>
    <x v="0"/>
    <x v="0"/>
    <n v="30.693794087000001"/>
    <n v="0"/>
    <n v="0"/>
    <n v="0"/>
    <n v="0"/>
    <n v="0"/>
    <n v="0"/>
    <n v="0"/>
    <n v="0.92172097200000003"/>
    <n v="9538.0630629999996"/>
    <x v="0"/>
  </r>
  <r>
    <n v="20226.939924999999"/>
    <n v="23021.163561000001"/>
    <x v="0"/>
    <x v="35"/>
    <x v="10"/>
    <x v="10"/>
    <s v="MD Resident"/>
    <x v="8"/>
    <s v="MD"/>
    <n v="1"/>
    <n v="0.76378097700000003"/>
    <n v="1"/>
    <n v="12988.85"/>
    <n v="2.9379539129999999"/>
    <n v="1"/>
    <n v="57330.559999999998"/>
    <n v="0"/>
    <n v="2.1741729360000002"/>
    <n v="44341.71"/>
    <s v="Taneytown"/>
    <s v="21787,Taneytown"/>
    <x v="0"/>
    <x v="0"/>
    <n v="7.4036147809999999"/>
    <n v="0"/>
    <n v="0"/>
    <n v="0"/>
    <n v="0"/>
    <n v="0"/>
    <n v="0"/>
    <n v="0"/>
    <n v="2.1741729360000002"/>
    <n v="22498.564320000001"/>
    <x v="0"/>
  </r>
  <r>
    <n v="20226.939924999999"/>
    <n v="23021.163561000001"/>
    <x v="0"/>
    <x v="161"/>
    <x v="10"/>
    <x v="10"/>
    <s v="MD Resident"/>
    <x v="1"/>
    <s v="MD"/>
    <n v="1"/>
    <n v="0.92701997199999997"/>
    <n v="1"/>
    <n v="4426.76"/>
    <n v="2.1331679370000001"/>
    <n v="2"/>
    <n v="50590.69"/>
    <n v="1"/>
    <n v="1.206147965"/>
    <n v="46163.93"/>
    <s v="Dundalk"/>
    <s v="21222,Dundalk"/>
    <x v="0"/>
    <x v="0"/>
    <n v="31.886742058999999"/>
    <n v="0"/>
    <n v="0"/>
    <n v="0"/>
    <n v="0"/>
    <n v="0"/>
    <n v="0"/>
    <n v="0"/>
    <n v="1.206147965"/>
    <n v="12481.342731000001"/>
    <x v="0"/>
  </r>
  <r>
    <n v="20226.939924999999"/>
    <n v="23021.163561000001"/>
    <x v="0"/>
    <x v="134"/>
    <x v="10"/>
    <x v="10"/>
    <s v="MD Resident"/>
    <x v="9"/>
    <s v="MD"/>
    <n v="1"/>
    <n v="0.53647498400000004"/>
    <n v="1"/>
    <n v="8876.43"/>
    <n v="1.394747959"/>
    <n v="1"/>
    <n v="38519.89"/>
    <n v="0"/>
    <n v="0.85827297499999999"/>
    <n v="29643.46"/>
    <s v="Columbia"/>
    <s v="21044,Columbia"/>
    <x v="0"/>
    <x v="0"/>
    <n v="23.927222292"/>
    <n v="0"/>
    <n v="0"/>
    <n v="0"/>
    <n v="0"/>
    <n v="0"/>
    <n v="0"/>
    <n v="0"/>
    <n v="0.85827297499999999"/>
    <n v="8881.4966887999999"/>
    <x v="0"/>
  </r>
  <r>
    <n v="20226.939924999999"/>
    <n v="23021.163561000001"/>
    <x v="0"/>
    <x v="69"/>
    <x v="10"/>
    <x v="10"/>
    <s v="MD Resident"/>
    <x v="1"/>
    <s v="MD"/>
    <n v="2"/>
    <n v="0.73492597800000004"/>
    <n v="1"/>
    <n v="6815.91"/>
    <n v="3.4120478990000001"/>
    <n v="3"/>
    <n v="46183.97"/>
    <n v="2"/>
    <n v="2.6771219209999999"/>
    <n v="39368.06"/>
    <s v="Rosedale"/>
    <s v="21237,Rosedale"/>
    <x v="0"/>
    <x v="0"/>
    <n v="26.448463212"/>
    <n v="0"/>
    <n v="0"/>
    <n v="0"/>
    <n v="0"/>
    <n v="0"/>
    <n v="0"/>
    <n v="0"/>
    <n v="2.6771219209999999"/>
    <n v="27703.131950999999"/>
    <x v="0"/>
  </r>
  <r>
    <n v="20226.939924999999"/>
    <n v="23021.163561000001"/>
    <x v="0"/>
    <x v="80"/>
    <x v="10"/>
    <x v="10"/>
    <s v="MD Resident"/>
    <x v="1"/>
    <s v="MD"/>
    <n v="3"/>
    <n v="7.9304437639999996"/>
    <n v="12"/>
    <n v="133197.09"/>
    <n v="15.005225555000001"/>
    <n v="17"/>
    <n v="296907.02"/>
    <n v="5"/>
    <n v="7.0747817910000004"/>
    <n v="163709.93"/>
    <s v="Reisterstown"/>
    <s v="21136,Reisterstown"/>
    <x v="0"/>
    <x v="0"/>
    <n v="40.397958799999998"/>
    <n v="0"/>
    <n v="0"/>
    <n v="0"/>
    <n v="0"/>
    <n v="0"/>
    <n v="0"/>
    <n v="0"/>
    <n v="7.0747817910000004"/>
    <n v="73210.566894999996"/>
    <x v="0"/>
  </r>
  <r>
    <n v="20226.939924999999"/>
    <n v="23021.163561000001"/>
    <x v="0"/>
    <x v="90"/>
    <x v="10"/>
    <x v="10"/>
    <s v="MD Resident"/>
    <x v="3"/>
    <s v="MD"/>
    <n v="1"/>
    <n v="0"/>
    <n v="0"/>
    <n v="0"/>
    <n v="0.75515097799999997"/>
    <n v="1"/>
    <n v="6836.41"/>
    <n v="1"/>
    <n v="0.75515097799999997"/>
    <n v="6836.41"/>
    <s v="Glen Burnie"/>
    <s v="21060,Glen Burnie"/>
    <x v="0"/>
    <x v="0"/>
    <n v="48.701901556000003"/>
    <n v="-0.45127198699999999"/>
    <n v="0.45127198699999999"/>
    <n v="-0.45127198699999999"/>
    <n v="6.9972315999999998E-3"/>
    <n v="6.9972315999999998E-3"/>
    <n v="0"/>
    <n v="72.408069100999995"/>
    <n v="0.74815374639999999"/>
    <n v="7741.9716282999998"/>
    <x v="0"/>
  </r>
  <r>
    <n v="20226.939924999999"/>
    <n v="23021.163561000001"/>
    <x v="0"/>
    <x v="202"/>
    <x v="10"/>
    <x v="10"/>
    <s v="MD Resident"/>
    <x v="1"/>
    <s v="MD"/>
    <n v="2"/>
    <n v="0.57926398300000004"/>
    <n v="1"/>
    <n v="23626.6"/>
    <n v="4.0144448800000001"/>
    <n v="2"/>
    <n v="111724.01"/>
    <n v="1"/>
    <n v="3.435180897"/>
    <n v="88097.41"/>
    <s v="Nottingham"/>
    <s v="21236,Nottingham"/>
    <x v="0"/>
    <x v="0"/>
    <n v="23.887373291999999"/>
    <n v="0"/>
    <n v="0"/>
    <n v="0"/>
    <n v="0"/>
    <n v="0"/>
    <n v="0"/>
    <n v="0"/>
    <n v="3.435180897"/>
    <n v="35547.603909999998"/>
    <x v="0"/>
  </r>
  <r>
    <n v="20226.939924999999"/>
    <n v="23021.163561000001"/>
    <x v="0"/>
    <x v="47"/>
    <x v="10"/>
    <x v="10"/>
    <s v="MD Resident"/>
    <x v="10"/>
    <s v="MD"/>
    <n v="2"/>
    <n v="0"/>
    <n v="0"/>
    <n v="0"/>
    <n v="2.2502009329999999"/>
    <n v="2"/>
    <n v="39054.839999999997"/>
    <n v="2"/>
    <n v="2.2502009329999999"/>
    <n v="39054.839999999997"/>
    <s v="Aberdeen"/>
    <s v="21001,Aberdeen"/>
    <x v="0"/>
    <x v="0"/>
    <n v="36.193890928000002"/>
    <n v="0"/>
    <n v="0"/>
    <n v="0"/>
    <n v="0"/>
    <n v="0"/>
    <n v="0"/>
    <n v="0"/>
    <n v="2.2502009329999999"/>
    <n v="23285.309823"/>
    <x v="0"/>
  </r>
  <r>
    <n v="20226.939924999999"/>
    <n v="23021.163561000001"/>
    <x v="0"/>
    <x v="45"/>
    <x v="10"/>
    <x v="10"/>
    <s v="MD Resident"/>
    <x v="6"/>
    <s v="MD"/>
    <n v="1"/>
    <n v="3.0096969100000002"/>
    <n v="4"/>
    <n v="68741.3"/>
    <n v="7.1195387889999999"/>
    <n v="3"/>
    <n v="98947.49"/>
    <n v="-1"/>
    <n v="4.1098418790000002"/>
    <n v="30206.19"/>
    <s v="Baltimore"/>
    <s v="21201,Baltimore"/>
    <x v="0"/>
    <x v="0"/>
    <n v="26.981518201"/>
    <n v="0"/>
    <n v="0"/>
    <n v="0"/>
    <n v="0"/>
    <n v="0"/>
    <n v="0"/>
    <n v="0"/>
    <n v="4.1098418790000002"/>
    <n v="42529.064880999998"/>
    <x v="0"/>
  </r>
  <r>
    <n v="20226.939924999999"/>
    <n v="23021.163561000001"/>
    <x v="0"/>
    <x v="128"/>
    <x v="10"/>
    <x v="10"/>
    <s v="MD Resident"/>
    <x v="2"/>
    <s v="MD"/>
    <n v="1"/>
    <n v="0.569424983"/>
    <n v="1"/>
    <n v="5644.44"/>
    <n v="0.94474897199999996"/>
    <n v="1"/>
    <n v="15057.08"/>
    <n v="0"/>
    <n v="0.37532398900000002"/>
    <n v="9412.64"/>
    <s v="Temple Hills"/>
    <s v="20748,Temple Hills"/>
    <x v="0"/>
    <x v="0"/>
    <n v="18.144722469000001"/>
    <n v="-0.86452397400000003"/>
    <n v="0.86452397400000003"/>
    <n v="-0.86452397400000003"/>
    <n v="1.7882697699999998E-2"/>
    <n v="1.7882697699999998E-2"/>
    <n v="0"/>
    <n v="185.05198802000001"/>
    <n v="0.35744129130000002"/>
    <n v="3698.8391080000001"/>
    <x v="0"/>
  </r>
  <r>
    <n v="20226.939924999999"/>
    <n v="23021.163561000001"/>
    <x v="0"/>
    <x v="194"/>
    <x v="10"/>
    <x v="10"/>
    <s v="MD Resident"/>
    <x v="6"/>
    <s v="MD"/>
    <n v="2"/>
    <n v="1.7427499479999999"/>
    <n v="3"/>
    <n v="37667.24"/>
    <n v="3.0932629079999998"/>
    <n v="4"/>
    <n v="79883.59"/>
    <n v="1"/>
    <n v="1.3505129600000001"/>
    <n v="42216.35"/>
    <s v="Baltimore"/>
    <s v="21202,Baltimore"/>
    <x v="0"/>
    <x v="0"/>
    <n v="36.293227919000003"/>
    <n v="0"/>
    <n v="0"/>
    <n v="0"/>
    <n v="0"/>
    <n v="0"/>
    <n v="0"/>
    <n v="0"/>
    <n v="1.3505129600000001"/>
    <n v="13975.246491"/>
    <x v="0"/>
  </r>
  <r>
    <n v="20226.939924999999"/>
    <n v="23021.163561000001"/>
    <x v="0"/>
    <x v="119"/>
    <x v="10"/>
    <x v="10"/>
    <s v="MD Resident"/>
    <x v="2"/>
    <s v="MD"/>
    <n v="1"/>
    <n v="0"/>
    <n v="0"/>
    <n v="0"/>
    <n v="0.45127198699999999"/>
    <n v="1"/>
    <n v="12416.34"/>
    <n v="1"/>
    <n v="0.45127198699999999"/>
    <n v="12416.34"/>
    <s v="Laurel"/>
    <s v="20708,Laurel"/>
    <x v="0"/>
    <x v="0"/>
    <n v="40.023148823"/>
    <n v="-23.5664543"/>
    <n v="23.566454299"/>
    <n v="-23.5664543"/>
    <n v="0.26571823979999998"/>
    <n v="0.26571823979999998"/>
    <n v="0"/>
    <n v="2749.6795728000002"/>
    <n v="0.18555374720000001"/>
    <n v="1920.1291885000001"/>
    <x v="0"/>
  </r>
  <r>
    <n v="20226.939924999999"/>
    <n v="23021.163561000001"/>
    <x v="0"/>
    <x v="158"/>
    <x v="10"/>
    <x v="10"/>
    <s v="MD Resident"/>
    <x v="10"/>
    <s v="MD"/>
    <n v="1"/>
    <n v="0"/>
    <n v="0"/>
    <n v="0"/>
    <n v="0.49757698500000003"/>
    <n v="1"/>
    <n v="5856.9"/>
    <n v="1"/>
    <n v="0.49757698500000003"/>
    <n v="5856.9"/>
    <s v="Fallston"/>
    <s v="21047,Fallston"/>
    <x v="0"/>
    <x v="0"/>
    <n v="11.045499674"/>
    <n v="0"/>
    <n v="0"/>
    <n v="0"/>
    <n v="0"/>
    <n v="0"/>
    <n v="0"/>
    <n v="0"/>
    <n v="0.49757698500000003"/>
    <n v="5148.9776253"/>
    <x v="0"/>
  </r>
  <r>
    <n v="20226.939924999999"/>
    <n v="23021.163561000001"/>
    <x v="0"/>
    <x v="46"/>
    <x v="10"/>
    <x v="10"/>
    <s v="MD Resident"/>
    <x v="1"/>
    <s v="MD"/>
    <n v="1"/>
    <n v="1.543351954"/>
    <n v="1"/>
    <n v="17209.63"/>
    <n v="2.4643249269999998"/>
    <n v="2"/>
    <n v="43993.74"/>
    <n v="1"/>
    <n v="0.92097297300000003"/>
    <n v="26784.11"/>
    <s v="Halethorpe"/>
    <s v="21227,Halethorpe"/>
    <x v="0"/>
    <x v="0"/>
    <n v="8.8656967370000004"/>
    <n v="0"/>
    <n v="0"/>
    <n v="0"/>
    <n v="0"/>
    <n v="0"/>
    <n v="0"/>
    <n v="0"/>
    <n v="0.92097297300000003"/>
    <n v="9530.3226926999996"/>
    <x v="0"/>
  </r>
  <r>
    <n v="20226.939924999999"/>
    <n v="23021.163561000001"/>
    <x v="0"/>
    <x v="67"/>
    <x v="10"/>
    <x v="10"/>
    <s v="MD Resident"/>
    <x v="6"/>
    <s v="MD"/>
    <n v="2"/>
    <n v="1.6610089509999999"/>
    <n v="3"/>
    <n v="27760.42"/>
    <n v="2.7354619200000001"/>
    <n v="4"/>
    <n v="43724.81"/>
    <n v="1"/>
    <n v="1.074452969"/>
    <n v="15964.39"/>
    <s v="Baltimore"/>
    <s v="21213,Baltimore"/>
    <x v="0"/>
    <x v="0"/>
    <n v="23.208944313"/>
    <n v="0"/>
    <n v="0"/>
    <n v="0"/>
    <n v="0"/>
    <n v="0"/>
    <n v="0"/>
    <n v="0"/>
    <n v="1.074452969"/>
    <n v="11118.549418000001"/>
    <x v="0"/>
  </r>
  <r>
    <n v="24252.662276999999"/>
    <n v="19244.166671999999"/>
    <x v="0"/>
    <x v="39"/>
    <x v="11"/>
    <x v="11"/>
    <s v="MD Resident"/>
    <x v="6"/>
    <s v="MD"/>
    <n v="2"/>
    <n v="17.331442484"/>
    <n v="23"/>
    <n v="380942.74"/>
    <n v="20.917123381"/>
    <n v="27"/>
    <n v="382463.34"/>
    <n v="4"/>
    <n v="3.585680897"/>
    <n v="1520.6"/>
    <s v="Baltimore"/>
    <s v="21216,Baltimore"/>
    <x v="0"/>
    <x v="0"/>
    <n v="43.562472702000001"/>
    <n v="0"/>
    <n v="0"/>
    <n v="0"/>
    <n v="0"/>
    <n v="0"/>
    <n v="0"/>
    <n v="0"/>
    <n v="3.585680897"/>
    <n v="44489.916684999997"/>
    <x v="0"/>
  </r>
  <r>
    <n v="24252.662276999999"/>
    <n v="19244.166671999999"/>
    <x v="0"/>
    <x v="67"/>
    <x v="11"/>
    <x v="11"/>
    <s v="MD Resident"/>
    <x v="6"/>
    <s v="MD"/>
    <n v="2"/>
    <n v="1.2527279630000001"/>
    <n v="2"/>
    <n v="43294.559999999998"/>
    <n v="2.38168793"/>
    <n v="4"/>
    <n v="44260.959999999999"/>
    <n v="2"/>
    <n v="1.1289599669999999"/>
    <n v="966.4"/>
    <s v="Baltimore"/>
    <s v="21213,Baltimore"/>
    <x v="0"/>
    <x v="0"/>
    <n v="23.208944313"/>
    <n v="0"/>
    <n v="0"/>
    <n v="0"/>
    <n v="0"/>
    <n v="0"/>
    <n v="0"/>
    <n v="0"/>
    <n v="1.1289599669999999"/>
    <n v="14007.753706"/>
    <x v="0"/>
  </r>
  <r>
    <n v="24252.662276999999"/>
    <n v="19244.166671999999"/>
    <x v="0"/>
    <x v="31"/>
    <x v="11"/>
    <x v="11"/>
    <s v="MD Resident"/>
    <x v="6"/>
    <s v="MD"/>
    <n v="1"/>
    <n v="0.88642397399999995"/>
    <n v="1"/>
    <n v="11601.38"/>
    <n v="0.94474897199999996"/>
    <n v="1"/>
    <n v="60789.38"/>
    <n v="0"/>
    <n v="5.8324998000000003E-2"/>
    <n v="49188"/>
    <s v="Baltimore"/>
    <s v="21212,Baltimore"/>
    <x v="0"/>
    <x v="0"/>
    <n v="38.086620861"/>
    <n v="0"/>
    <n v="0"/>
    <n v="0"/>
    <n v="0"/>
    <n v="0"/>
    <n v="0"/>
    <n v="0"/>
    <n v="5.8324998000000003E-2"/>
    <n v="723.67686256000002"/>
    <x v="0"/>
  </r>
  <r>
    <n v="24252.662276999999"/>
    <n v="19244.166671999999"/>
    <x v="0"/>
    <x v="168"/>
    <x v="11"/>
    <x v="11"/>
    <s v="MD Resident"/>
    <x v="6"/>
    <s v="MD"/>
    <n v="1"/>
    <n v="0.56411298300000001"/>
    <n v="1"/>
    <n v="10152.49"/>
    <n v="0.73492597800000004"/>
    <n v="1"/>
    <n v="17376.16"/>
    <n v="0"/>
    <n v="0.170812995"/>
    <n v="7223.67"/>
    <s v="Baltimore"/>
    <s v="21224,Baltimore"/>
    <x v="0"/>
    <x v="0"/>
    <n v="31.997284056000002"/>
    <n v="0"/>
    <n v="0"/>
    <n v="0"/>
    <n v="0"/>
    <n v="0"/>
    <n v="0"/>
    <n v="0"/>
    <n v="0.170812995"/>
    <n v="2119.3899108000001"/>
    <x v="0"/>
  </r>
  <r>
    <n v="24252.662276999999"/>
    <n v="19244.166671999999"/>
    <x v="0"/>
    <x v="34"/>
    <x v="11"/>
    <x v="11"/>
    <s v="MD Resident"/>
    <x v="1"/>
    <s v="MD"/>
    <n v="2"/>
    <n v="1.711383949"/>
    <n v="3"/>
    <n v="54915.08"/>
    <n v="2.2199469340000002"/>
    <n v="3"/>
    <n v="45909.99"/>
    <n v="0"/>
    <n v="0.50856298499999997"/>
    <n v="-9005.09"/>
    <s v="Gwynn Oak"/>
    <s v="21207,Gwynn Oak"/>
    <x v="0"/>
    <x v="0"/>
    <n v="21.251114361999999"/>
    <n v="0"/>
    <n v="0"/>
    <n v="0"/>
    <n v="0"/>
    <n v="0"/>
    <n v="0"/>
    <n v="0"/>
    <n v="0.50856298499999997"/>
    <n v="6310.0776342999998"/>
    <x v="0"/>
  </r>
  <r>
    <n v="24252.662276999999"/>
    <n v="19244.166671999999"/>
    <x v="0"/>
    <x v="44"/>
    <x v="11"/>
    <x v="11"/>
    <s v="MD Resident"/>
    <x v="1"/>
    <s v="MD"/>
    <n v="1"/>
    <n v="0"/>
    <n v="0"/>
    <n v="0"/>
    <n v="0.43823698700000002"/>
    <n v="1"/>
    <n v="4254.3599999999997"/>
    <n v="1"/>
    <n v="0.43823698700000002"/>
    <n v="4254.3599999999997"/>
    <s v="Towson"/>
    <s v="21204,Towson"/>
    <x v="0"/>
    <x v="0"/>
    <n v="47.898755571999999"/>
    <n v="0"/>
    <n v="0"/>
    <n v="0"/>
    <n v="0"/>
    <n v="0"/>
    <n v="0"/>
    <n v="0"/>
    <n v="0.43823698700000002"/>
    <n v="5437.4964197999998"/>
    <x v="0"/>
  </r>
  <r>
    <n v="24252.662276999999"/>
    <n v="19244.166671999999"/>
    <x v="0"/>
    <x v="194"/>
    <x v="11"/>
    <x v="11"/>
    <s v="MD Resident"/>
    <x v="6"/>
    <s v="MD"/>
    <n v="2"/>
    <n v="5.3233178429999999"/>
    <n v="7"/>
    <n v="185724.11"/>
    <n v="10.683449682999999"/>
    <n v="9"/>
    <n v="238390.78"/>
    <n v="2"/>
    <n v="5.3601318400000002"/>
    <n v="52666.67"/>
    <s v="Baltimore"/>
    <s v="21202,Baltimore"/>
    <x v="0"/>
    <x v="0"/>
    <n v="36.293227919000003"/>
    <n v="0"/>
    <n v="0"/>
    <n v="0"/>
    <n v="0"/>
    <n v="0"/>
    <n v="0"/>
    <n v="0"/>
    <n v="5.3601318400000002"/>
    <n v="66506.704259000006"/>
    <x v="0"/>
  </r>
  <r>
    <n v="24252.662276999999"/>
    <n v="19244.166671999999"/>
    <x v="0"/>
    <x v="116"/>
    <x v="11"/>
    <x v="11"/>
    <s v="MD Resident"/>
    <x v="6"/>
    <s v="MD"/>
    <n v="1"/>
    <n v="3.5119528959999999"/>
    <n v="5"/>
    <n v="55053.4"/>
    <n v="4.2950778730000003"/>
    <n v="5"/>
    <n v="96541.53"/>
    <n v="0"/>
    <n v="0.78312497700000006"/>
    <n v="41488.129999999997"/>
    <s v="Baltimore"/>
    <s v="21218,Baltimore"/>
    <x v="0"/>
    <x v="0"/>
    <n v="15.060169555"/>
    <n v="0"/>
    <n v="0"/>
    <n v="0"/>
    <n v="0"/>
    <n v="0"/>
    <n v="0"/>
    <n v="0"/>
    <n v="0.78312497700000006"/>
    <n v="9716.7500349000002"/>
    <x v="0"/>
  </r>
  <r>
    <n v="24252.662276999999"/>
    <n v="19244.166671999999"/>
    <x v="0"/>
    <x v="90"/>
    <x v="11"/>
    <x v="11"/>
    <s v="MD Resident"/>
    <x v="3"/>
    <s v="MD"/>
    <n v="1"/>
    <n v="0"/>
    <n v="0"/>
    <n v="0"/>
    <n v="0.75515097799999997"/>
    <n v="1"/>
    <n v="7979.71"/>
    <n v="1"/>
    <n v="0.75515097799999997"/>
    <n v="7979.71"/>
    <s v="Glen Burnie"/>
    <s v="21060,Glen Burnie"/>
    <x v="0"/>
    <x v="0"/>
    <n v="48.701901556000003"/>
    <n v="-0.45127198699999999"/>
    <n v="0.45127198699999999"/>
    <n v="-0.45127198699999999"/>
    <n v="6.9972315999999998E-3"/>
    <n v="6.9972315999999998E-3"/>
    <n v="0"/>
    <n v="86.819284210000006"/>
    <n v="0.74815374639999999"/>
    <n v="9282.8388257000006"/>
    <x v="0"/>
  </r>
  <r>
    <n v="24252.662276999999"/>
    <n v="19244.166671999999"/>
    <x v="0"/>
    <x v="98"/>
    <x v="11"/>
    <x v="11"/>
    <s v="MD Resident"/>
    <x v="2"/>
    <s v="MD"/>
    <n v="1"/>
    <n v="0"/>
    <n v="0"/>
    <n v="0"/>
    <n v="0.94474897199999996"/>
    <n v="1"/>
    <n v="5626.28"/>
    <n v="1"/>
    <n v="0.94474897199999996"/>
    <n v="5626.28"/>
    <s v="Hyattsville"/>
    <s v="20783,Hyattsville"/>
    <x v="0"/>
    <x v="0"/>
    <n v="24.272404283"/>
    <n v="0"/>
    <n v="0"/>
    <n v="0"/>
    <n v="0"/>
    <n v="0"/>
    <n v="0"/>
    <n v="0"/>
    <n v="0.94474897199999996"/>
    <n v="11722.125939"/>
    <x v="0"/>
  </r>
  <r>
    <n v="24252.662276999999"/>
    <n v="19244.166671999999"/>
    <x v="0"/>
    <x v="159"/>
    <x v="11"/>
    <x v="11"/>
    <s v="MD Resident"/>
    <x v="10"/>
    <s v="MD"/>
    <n v="1"/>
    <n v="0"/>
    <n v="0"/>
    <n v="0"/>
    <n v="0.94474897199999996"/>
    <n v="1"/>
    <n v="8874.76"/>
    <n v="1"/>
    <n v="0.94474897199999996"/>
    <n v="8874.76"/>
    <s v="Edgewood"/>
    <s v="21040,Edgewood"/>
    <x v="0"/>
    <x v="0"/>
    <n v="23.845651294"/>
    <n v="0"/>
    <n v="0"/>
    <n v="0"/>
    <n v="0"/>
    <n v="0"/>
    <n v="0"/>
    <n v="0"/>
    <n v="0.94474897199999996"/>
    <n v="11722.125939"/>
    <x v="0"/>
  </r>
  <r>
    <n v="24252.662276999999"/>
    <n v="19244.166671999999"/>
    <x v="0"/>
    <x v="84"/>
    <x v="11"/>
    <x v="11"/>
    <s v="MD Resident"/>
    <x v="15"/>
    <s v="MD"/>
    <n v="1"/>
    <n v="0"/>
    <n v="0"/>
    <n v="0"/>
    <n v="0.51374798499999996"/>
    <n v="1"/>
    <n v="6248.7"/>
    <n v="1"/>
    <n v="0.51374798499999996"/>
    <n v="6248.7"/>
    <m/>
    <s v="Allegany,"/>
    <x v="0"/>
    <x v="0"/>
    <n v="20.841207401999998"/>
    <n v="0"/>
    <n v="0"/>
    <n v="0"/>
    <n v="0"/>
    <n v="0"/>
    <n v="0"/>
    <n v="0"/>
    <n v="0.51374798499999996"/>
    <n v="6374.4113619"/>
    <x v="0"/>
  </r>
  <r>
    <n v="24252.662276999999"/>
    <n v="19244.166671999999"/>
    <x v="0"/>
    <x v="188"/>
    <x v="11"/>
    <x v="11"/>
    <s v="MD Resident"/>
    <x v="1"/>
    <s v="MD"/>
    <n v="2"/>
    <n v="1.8540399439999999"/>
    <n v="2"/>
    <n v="30146.2"/>
    <n v="3.4018638999999999"/>
    <n v="4"/>
    <n v="68206.25"/>
    <n v="2"/>
    <n v="1.547823956"/>
    <n v="38060.050000000003"/>
    <s v="Catonsville"/>
    <s v="21228,Catonsville"/>
    <x v="0"/>
    <x v="0"/>
    <n v="7.848900768"/>
    <n v="0"/>
    <n v="0"/>
    <n v="0"/>
    <n v="0"/>
    <n v="0"/>
    <n v="0"/>
    <n v="0"/>
    <n v="1.547823956"/>
    <n v="19204.876514"/>
    <x v="0"/>
  </r>
  <r>
    <n v="24252.662276999999"/>
    <n v="19244.166671999999"/>
    <x v="0"/>
    <x v="204"/>
    <x v="11"/>
    <x v="11"/>
    <s v="MD Resident"/>
    <x v="3"/>
    <s v="MD"/>
    <n v="1"/>
    <n v="0.463247986"/>
    <n v="1"/>
    <n v="13299.64"/>
    <n v="0.79652097600000005"/>
    <n v="1"/>
    <n v="7877.17"/>
    <n v="0"/>
    <n v="0.33327298999999999"/>
    <n v="-5422.47"/>
    <s v="Glen Burnie"/>
    <s v="21061,Glen Burnie"/>
    <x v="0"/>
    <x v="0"/>
    <n v="69.344663937999997"/>
    <n v="-2.2170409339999999"/>
    <n v="2.2170409339999999"/>
    <n v="-2.2170409339999999"/>
    <n v="1.0655179799999999E-2"/>
    <n v="1.0655179799999999E-2"/>
    <n v="0"/>
    <n v="132.20586947999999"/>
    <n v="0.32261781020000002"/>
    <n v="4002.9327512"/>
    <x v="0"/>
  </r>
  <r>
    <n v="24252.662276999999"/>
    <n v="19244.166671999999"/>
    <x v="0"/>
    <x v="166"/>
    <x v="11"/>
    <x v="11"/>
    <s v="MD Resident"/>
    <x v="6"/>
    <s v="MD"/>
    <n v="1"/>
    <n v="0"/>
    <n v="0"/>
    <n v="0"/>
    <n v="1.69989995"/>
    <n v="2"/>
    <n v="13482.73"/>
    <n v="2"/>
    <n v="1.69989995"/>
    <n v="13482.73"/>
    <s v="Baltimore"/>
    <s v="21231,Baltimore"/>
    <x v="0"/>
    <x v="0"/>
    <n v="11.350572661999999"/>
    <n v="0"/>
    <n v="0"/>
    <n v="0"/>
    <n v="0"/>
    <n v="0"/>
    <n v="0"/>
    <n v="0"/>
    <n v="1.69989995"/>
    <n v="21091.784049000002"/>
    <x v="0"/>
  </r>
  <r>
    <n v="24252.662276999999"/>
    <n v="19244.166671999999"/>
    <x v="0"/>
    <x v="15"/>
    <x v="11"/>
    <x v="11"/>
    <s v="MD Resident"/>
    <x v="2"/>
    <s v="MD"/>
    <n v="1"/>
    <n v="0"/>
    <n v="0"/>
    <n v="0"/>
    <n v="0.598206982"/>
    <n v="1"/>
    <n v="7738.33"/>
    <n v="1"/>
    <n v="0.598206982"/>
    <n v="7738.33"/>
    <s v="Bladensburg"/>
    <s v="20710,Bladensburg"/>
    <x v="0"/>
    <x v="0"/>
    <n v="9.117452729"/>
    <n v="-0.94474897199999996"/>
    <n v="0.94474897199999996"/>
    <n v="-0.94474897199999996"/>
    <n v="6.1986110400000002E-2"/>
    <n v="6.1986110400000002E-2"/>
    <n v="0"/>
    <n v="769.10270764999996"/>
    <n v="0.53622087159999998"/>
    <n v="6653.2473436"/>
    <x v="0"/>
  </r>
  <r>
    <n v="24252.662276999999"/>
    <n v="19244.166671999999"/>
    <x v="0"/>
    <x v="53"/>
    <x v="11"/>
    <x v="11"/>
    <s v="MD Resident"/>
    <x v="13"/>
    <s v="MD"/>
    <n v="1"/>
    <n v="0"/>
    <n v="0"/>
    <n v="0"/>
    <n v="1.4698519560000001"/>
    <n v="2"/>
    <n v="30290.46"/>
    <n v="2"/>
    <n v="1.4698519560000001"/>
    <n v="30290.46"/>
    <m/>
    <s v="Saint Marys,"/>
    <x v="0"/>
    <x v="0"/>
    <n v="79.816741620000002"/>
    <n v="0"/>
    <n v="0"/>
    <n v="0"/>
    <n v="0"/>
    <n v="0"/>
    <n v="0"/>
    <n v="0"/>
    <n v="1.4698519560000001"/>
    <n v="18237.426291"/>
    <x v="0"/>
  </r>
  <r>
    <n v="24252.662276999999"/>
    <n v="19244.166671999999"/>
    <x v="0"/>
    <x v="99"/>
    <x v="11"/>
    <x v="11"/>
    <s v="MD Resident"/>
    <x v="17"/>
    <s v="MD"/>
    <n v="1"/>
    <n v="0"/>
    <n v="0"/>
    <n v="0"/>
    <n v="0.94474897199999996"/>
    <n v="1"/>
    <n v="19066.68"/>
    <n v="1"/>
    <n v="0.94474897199999996"/>
    <n v="19066.68"/>
    <m/>
    <s v="Charles,"/>
    <x v="0"/>
    <x v="0"/>
    <n v="39.011670836999997"/>
    <n v="-2.688213921"/>
    <n v="2.688213921"/>
    <n v="-2.688213921"/>
    <n v="6.5100706600000002E-2"/>
    <n v="6.5100706600000002E-2"/>
    <n v="0"/>
    <n v="807.74756521999996"/>
    <n v="0.87964826539999996"/>
    <n v="10914.378374"/>
    <x v="0"/>
  </r>
  <r>
    <n v="24252.662276999999"/>
    <n v="19244.166671999999"/>
    <x v="0"/>
    <x v="82"/>
    <x v="11"/>
    <x v="11"/>
    <s v="MD Resident"/>
    <x v="1"/>
    <s v="MD"/>
    <n v="1"/>
    <n v="0"/>
    <n v="0"/>
    <n v="0"/>
    <n v="0.73492597800000004"/>
    <n v="1"/>
    <n v="6399.47"/>
    <n v="1"/>
    <n v="0.73492597800000004"/>
    <n v="6399.47"/>
    <s v="Windsor Mill"/>
    <s v="21244,Windsor Mill"/>
    <x v="0"/>
    <x v="0"/>
    <n v="36.897335900999998"/>
    <n v="0"/>
    <n v="0"/>
    <n v="0"/>
    <n v="0"/>
    <n v="0"/>
    <n v="0"/>
    <n v="0"/>
    <n v="0.73492597800000004"/>
    <n v="9118.7131454999999"/>
    <x v="0"/>
  </r>
  <r>
    <n v="24252.662276999999"/>
    <n v="19244.166671999999"/>
    <x v="0"/>
    <x v="69"/>
    <x v="11"/>
    <x v="11"/>
    <s v="MD Resident"/>
    <x v="1"/>
    <s v="MD"/>
    <n v="1"/>
    <n v="0"/>
    <n v="0"/>
    <n v="0"/>
    <n v="0.49757698500000003"/>
    <n v="1"/>
    <n v="10331.93"/>
    <n v="1"/>
    <n v="0.49757698500000003"/>
    <n v="10331.93"/>
    <s v="Rosedale"/>
    <s v="21237,Rosedale"/>
    <x v="0"/>
    <x v="0"/>
    <n v="26.448463212"/>
    <n v="0"/>
    <n v="0"/>
    <n v="0"/>
    <n v="0"/>
    <n v="0"/>
    <n v="0"/>
    <n v="0"/>
    <n v="0.49757698500000003"/>
    <n v="6173.7670593000003"/>
    <x v="0"/>
  </r>
  <r>
    <n v="24252.662276999999"/>
    <n v="19244.166671999999"/>
    <x v="0"/>
    <x v="12"/>
    <x v="11"/>
    <x v="11"/>
    <s v="MD Resident"/>
    <x v="5"/>
    <s v="MD"/>
    <n v="2"/>
    <n v="0"/>
    <n v="0"/>
    <n v="0"/>
    <n v="1.8364069460000001"/>
    <n v="2"/>
    <n v="29177.41"/>
    <n v="2"/>
    <n v="1.8364069460000001"/>
    <n v="29177.41"/>
    <m/>
    <s v="Cecil,"/>
    <x v="0"/>
    <x v="0"/>
    <n v="18.604644454999999"/>
    <n v="0"/>
    <n v="0"/>
    <n v="0"/>
    <n v="0"/>
    <n v="0"/>
    <n v="0"/>
    <n v="0"/>
    <n v="1.8364069460000001"/>
    <n v="22785.516718999999"/>
    <x v="0"/>
  </r>
  <r>
    <n v="24252.662276999999"/>
    <n v="19244.166671999999"/>
    <x v="0"/>
    <x v="14"/>
    <x v="11"/>
    <x v="11"/>
    <s v="MD Resident"/>
    <x v="6"/>
    <s v="MD"/>
    <n v="2"/>
    <n v="0.75515097799999997"/>
    <n v="1"/>
    <n v="31064.67"/>
    <n v="2.1782669349999999"/>
    <n v="3"/>
    <n v="32170.5"/>
    <n v="2"/>
    <n v="1.423115957"/>
    <n v="1105.83"/>
    <s v="Baltimore"/>
    <s v="21206,Baltimore"/>
    <x v="0"/>
    <x v="0"/>
    <n v="61.924566151999997"/>
    <n v="0"/>
    <n v="0"/>
    <n v="0"/>
    <n v="0"/>
    <n v="0"/>
    <n v="0"/>
    <n v="0"/>
    <n v="1.423115957"/>
    <n v="17657.541810999999"/>
    <x v="0"/>
  </r>
  <r>
    <n v="24252.662276999999"/>
    <n v="19244.166671999999"/>
    <x v="0"/>
    <x v="162"/>
    <x v="11"/>
    <x v="11"/>
    <s v="MD Resident"/>
    <x v="1"/>
    <s v="MD"/>
    <n v="1"/>
    <n v="0"/>
    <n v="0"/>
    <n v="0"/>
    <n v="0.94474897199999996"/>
    <n v="1"/>
    <n v="14259.47"/>
    <n v="1"/>
    <n v="0.94474897199999996"/>
    <n v="14259.47"/>
    <s v="Essex"/>
    <s v="21221,Essex"/>
    <x v="0"/>
    <x v="0"/>
    <n v="25.090940255"/>
    <n v="0"/>
    <n v="0"/>
    <n v="0"/>
    <n v="0"/>
    <n v="0"/>
    <n v="0"/>
    <n v="0"/>
    <n v="0.94474897199999996"/>
    <n v="11722.125939"/>
    <x v="0"/>
  </r>
  <r>
    <n v="24252.662276999999"/>
    <n v="19244.166671999999"/>
    <x v="0"/>
    <x v="110"/>
    <x v="11"/>
    <x v="11"/>
    <s v="MD Resident"/>
    <x v="1"/>
    <s v="MD"/>
    <n v="1"/>
    <n v="0"/>
    <n v="0"/>
    <n v="0"/>
    <n v="1.392934959"/>
    <n v="1"/>
    <n v="17829.63"/>
    <n v="1"/>
    <n v="1.392934959"/>
    <n v="17829.63"/>
    <s v="Middle River"/>
    <s v="21220,Middle River"/>
    <x v="0"/>
    <x v="0"/>
    <n v="21.633316354000002"/>
    <n v="0"/>
    <n v="0"/>
    <n v="0"/>
    <n v="0"/>
    <n v="0"/>
    <n v="0"/>
    <n v="0"/>
    <n v="1.392934959"/>
    <n v="17283.066189000001"/>
    <x v="0"/>
  </r>
  <r>
    <n v="24252.662276999999"/>
    <n v="19244.166671999999"/>
    <x v="0"/>
    <x v="136"/>
    <x v="11"/>
    <x v="11"/>
    <s v="MD Resident"/>
    <x v="7"/>
    <s v="MD"/>
    <n v="1"/>
    <n v="0"/>
    <n v="0"/>
    <n v="0"/>
    <n v="0.94474897199999996"/>
    <n v="1"/>
    <n v="40960.49"/>
    <n v="1"/>
    <n v="0.94474897199999996"/>
    <n v="40960.49"/>
    <s v="Kensington"/>
    <s v="20895,Kensington"/>
    <x v="0"/>
    <x v="0"/>
    <n v="17.90731847"/>
    <n v="0"/>
    <n v="0"/>
    <n v="0"/>
    <n v="0"/>
    <n v="0"/>
    <n v="0"/>
    <n v="0"/>
    <n v="0.94474897199999996"/>
    <n v="11722.125939"/>
    <x v="0"/>
  </r>
  <r>
    <n v="15154.099990000001"/>
    <n v="15903.951977999999"/>
    <x v="0"/>
    <x v="115"/>
    <x v="12"/>
    <x v="12"/>
    <s v="MD Resident"/>
    <x v="6"/>
    <s v="MD"/>
    <n v="1"/>
    <n v="0"/>
    <n v="0"/>
    <n v="0"/>
    <n v="0.94474897199999996"/>
    <n v="1"/>
    <n v="6231.22"/>
    <n v="1"/>
    <n v="0.94474897199999996"/>
    <n v="6231.22"/>
    <s v="Baltimore"/>
    <s v="21230,Baltimore"/>
    <x v="0"/>
    <x v="0"/>
    <n v="35.304581947000003"/>
    <n v="0"/>
    <n v="0"/>
    <n v="0"/>
    <n v="0"/>
    <n v="0"/>
    <n v="0"/>
    <n v="0"/>
    <n v="0.94474897199999996"/>
    <n v="7324.4853102999996"/>
    <x v="0"/>
  </r>
  <r>
    <n v="15154.099990000001"/>
    <n v="15903.951977999999"/>
    <x v="0"/>
    <x v="203"/>
    <x v="12"/>
    <x v="12"/>
    <s v="MD Resident"/>
    <x v="6"/>
    <s v="MD"/>
    <n v="1"/>
    <n v="0"/>
    <n v="0"/>
    <n v="0"/>
    <n v="0.33056899000000001"/>
    <n v="1"/>
    <n v="7040.82"/>
    <n v="1"/>
    <n v="0.33056899000000001"/>
    <n v="7040.82"/>
    <s v="Baltimore"/>
    <s v="21210,Baltimore"/>
    <x v="0"/>
    <x v="0"/>
    <n v="8.7631987410000001"/>
    <n v="0"/>
    <n v="0"/>
    <n v="0"/>
    <n v="0"/>
    <n v="0"/>
    <n v="0"/>
    <n v="0"/>
    <n v="0.33056899000000001"/>
    <n v="2562.8476802"/>
    <x v="0"/>
  </r>
  <r>
    <n v="15154.099990000001"/>
    <n v="15903.951977999999"/>
    <x v="0"/>
    <x v="208"/>
    <x v="12"/>
    <x v="12"/>
    <s v="MD Resident"/>
    <x v="3"/>
    <s v="MD"/>
    <n v="1"/>
    <n v="0.46813298599999997"/>
    <n v="1"/>
    <n v="3932.41"/>
    <n v="1.4340009570000001"/>
    <n v="1"/>
    <n v="29532.71"/>
    <n v="0"/>
    <n v="0.96586797099999999"/>
    <n v="25600.3"/>
    <s v="Arnold"/>
    <s v="21012,Arnold"/>
    <x v="0"/>
    <x v="0"/>
    <n v="2.4759339260000002"/>
    <n v="0"/>
    <n v="0"/>
    <n v="0"/>
    <n v="0"/>
    <n v="0"/>
    <n v="0"/>
    <n v="0"/>
    <n v="0.96586797099999999"/>
    <n v="7488.2174789000001"/>
    <x v="0"/>
  </r>
  <r>
    <n v="15154.099990000001"/>
    <n v="15903.951977999999"/>
    <x v="0"/>
    <x v="209"/>
    <x v="12"/>
    <x v="12"/>
    <s v="MD Resident"/>
    <x v="6"/>
    <s v="MD"/>
    <n v="2"/>
    <n v="0.30688099099999999"/>
    <n v="1"/>
    <n v="5135.47"/>
    <n v="5.0770118489999998"/>
    <n v="5"/>
    <n v="162304.59"/>
    <n v="4"/>
    <n v="4.7701308579999999"/>
    <n v="157169.12"/>
    <s v="Brooklyn"/>
    <s v="21225,Brooklyn"/>
    <x v="0"/>
    <x v="0"/>
    <n v="26.503626216000001"/>
    <n v="0"/>
    <n v="0"/>
    <n v="0"/>
    <n v="0"/>
    <n v="0"/>
    <n v="0"/>
    <n v="0"/>
    <n v="4.7701308579999999"/>
    <n v="36982.049658999997"/>
    <x v="0"/>
  </r>
  <r>
    <n v="15154.099990000001"/>
    <n v="15903.951977999999"/>
    <x v="0"/>
    <x v="174"/>
    <x v="12"/>
    <x v="12"/>
    <s v="MD Resident"/>
    <x v="6"/>
    <s v="MD"/>
    <n v="2"/>
    <n v="8.8486567380000007"/>
    <n v="11"/>
    <n v="241120.56"/>
    <n v="17.030162491999999"/>
    <n v="20"/>
    <n v="216395.56"/>
    <n v="9"/>
    <n v="8.1815057539999998"/>
    <n v="-24725"/>
    <s v="Baltimore"/>
    <s v="21205,Baltimore"/>
    <x v="0"/>
    <x v="0"/>
    <n v="30.693794087000001"/>
    <n v="0"/>
    <n v="0"/>
    <n v="0"/>
    <n v="0"/>
    <n v="0"/>
    <n v="0"/>
    <n v="0"/>
    <n v="8.1815057539999998"/>
    <n v="63429.885067000003"/>
    <x v="0"/>
  </r>
  <r>
    <n v="15154.099990000001"/>
    <n v="15903.951977999999"/>
    <x v="0"/>
    <x v="45"/>
    <x v="12"/>
    <x v="12"/>
    <s v="MD Resident"/>
    <x v="6"/>
    <s v="MD"/>
    <n v="1"/>
    <n v="0.75430897799999996"/>
    <n v="1"/>
    <n v="11569.75"/>
    <n v="1.8273539459999999"/>
    <n v="1"/>
    <n v="34080.39"/>
    <n v="0"/>
    <n v="1.073044968"/>
    <n v="22510.639999999999"/>
    <s v="Baltimore"/>
    <s v="21201,Baltimore"/>
    <x v="0"/>
    <x v="0"/>
    <n v="26.981518201"/>
    <n v="0"/>
    <n v="0"/>
    <n v="0"/>
    <n v="0"/>
    <n v="0"/>
    <n v="0"/>
    <n v="0"/>
    <n v="1.073044968"/>
    <n v="8319.1433261999991"/>
    <x v="0"/>
  </r>
  <r>
    <n v="15154.099990000001"/>
    <n v="15903.951977999999"/>
    <x v="0"/>
    <x v="210"/>
    <x v="12"/>
    <x v="12"/>
    <s v="MD Resident"/>
    <x v="1"/>
    <s v="MD"/>
    <n v="2"/>
    <n v="9.948833703"/>
    <n v="16"/>
    <n v="113971.68"/>
    <n v="22.189967341999999"/>
    <n v="23"/>
    <n v="342701.04"/>
    <n v="7"/>
    <n v="12.241133638999999"/>
    <n v="228729.36"/>
    <s v="White Marsh"/>
    <s v="21162,White Marsh"/>
    <x v="0"/>
    <x v="0"/>
    <n v="19.494065423999999"/>
    <n v="0"/>
    <n v="0"/>
    <n v="0"/>
    <n v="0"/>
    <n v="0"/>
    <n v="0"/>
    <n v="0"/>
    <n v="12.241133638999999"/>
    <n v="94903.520594000001"/>
    <x v="0"/>
  </r>
  <r>
    <n v="15154.099990000001"/>
    <n v="15903.951977999999"/>
    <x v="0"/>
    <x v="117"/>
    <x v="12"/>
    <x v="12"/>
    <s v="MD Resident"/>
    <x v="7"/>
    <s v="MD"/>
    <n v="1"/>
    <n v="0"/>
    <n v="0"/>
    <n v="0"/>
    <n v="0.57756298299999997"/>
    <n v="1"/>
    <n v="17001.29"/>
    <n v="1"/>
    <n v="0.57756298299999997"/>
    <n v="17001.29"/>
    <s v="Germantown"/>
    <s v="20876,Germantown"/>
    <x v="0"/>
    <x v="0"/>
    <n v="10.254830696000001"/>
    <n v="0"/>
    <n v="0"/>
    <n v="0"/>
    <n v="0"/>
    <n v="0"/>
    <n v="0"/>
    <n v="0"/>
    <n v="0.57756298299999997"/>
    <n v="4477.7519849999999"/>
    <x v="0"/>
  </r>
  <r>
    <n v="15154.099990000001"/>
    <n v="15903.951977999999"/>
    <x v="0"/>
    <x v="17"/>
    <x v="12"/>
    <x v="12"/>
    <s v="MD Resident"/>
    <x v="1"/>
    <s v="MD"/>
    <n v="2"/>
    <n v="18.693978443999999"/>
    <n v="29"/>
    <n v="272282.28000000003"/>
    <n v="33.906834992999997"/>
    <n v="43"/>
    <n v="525238.6"/>
    <n v="14"/>
    <n v="15.212856549"/>
    <n v="252956.32"/>
    <s v="Perry Hall"/>
    <s v="21128,Perry Hall"/>
    <x v="0"/>
    <x v="0"/>
    <n v="24.628157265999999"/>
    <n v="0"/>
    <n v="0"/>
    <n v="0"/>
    <n v="0"/>
    <n v="0"/>
    <n v="0"/>
    <n v="0"/>
    <n v="15.212856549"/>
    <n v="117942.80557"/>
    <x v="0"/>
  </r>
  <r>
    <n v="15154.099990000001"/>
    <n v="15903.951977999999"/>
    <x v="0"/>
    <x v="154"/>
    <x v="12"/>
    <x v="12"/>
    <s v="MD Resident"/>
    <x v="10"/>
    <s v="MD"/>
    <n v="2"/>
    <n v="1.0422079689999999"/>
    <n v="1"/>
    <n v="18923.09"/>
    <n v="1.8137069459999999"/>
    <n v="3"/>
    <n v="12922.07"/>
    <n v="2"/>
    <n v="0.77149897700000003"/>
    <n v="-6001.02"/>
    <s v="Street"/>
    <s v="21154,Street"/>
    <x v="0"/>
    <x v="0"/>
    <n v="2.1542729349999998"/>
    <n v="0"/>
    <n v="0"/>
    <n v="0"/>
    <n v="0"/>
    <n v="0"/>
    <n v="0"/>
    <n v="0"/>
    <n v="0.77149897700000003"/>
    <n v="5981.3062425999997"/>
    <x v="0"/>
  </r>
  <r>
    <n v="15154.099990000001"/>
    <n v="15903.951977999999"/>
    <x v="0"/>
    <x v="81"/>
    <x v="12"/>
    <x v="12"/>
    <s v="MD Resident"/>
    <x v="7"/>
    <s v="MD"/>
    <n v="1"/>
    <n v="0"/>
    <n v="0"/>
    <n v="0"/>
    <n v="0.75515097799999997"/>
    <n v="1"/>
    <n v="34859.919999999998"/>
    <n v="1"/>
    <n v="0.75515097799999997"/>
    <n v="34859.919999999998"/>
    <s v="Germantown"/>
    <s v="20874,Germantown"/>
    <x v="0"/>
    <x v="0"/>
    <n v="45.174795660999997"/>
    <n v="-2.2124489340000002"/>
    <n v="2.2124489340000002"/>
    <n v="-2.2124489340000002"/>
    <n v="3.6983741700000003E-2"/>
    <n v="3.6983741700000003E-2"/>
    <n v="0"/>
    <n v="286.72894195999999"/>
    <n v="0.71816723630000001"/>
    <n v="5567.8339200999999"/>
    <x v="0"/>
  </r>
  <r>
    <n v="15154.099990000001"/>
    <n v="15903.951977999999"/>
    <x v="0"/>
    <x v="158"/>
    <x v="12"/>
    <x v="12"/>
    <s v="MD Resident"/>
    <x v="10"/>
    <s v="MD"/>
    <n v="2"/>
    <n v="0"/>
    <n v="0"/>
    <n v="0"/>
    <n v="1.2365429640000001"/>
    <n v="2"/>
    <n v="28322.67"/>
    <n v="2"/>
    <n v="1.2365429640000001"/>
    <n v="28322.67"/>
    <s v="Fallston"/>
    <s v="21047,Fallston"/>
    <x v="0"/>
    <x v="0"/>
    <n v="11.045499674"/>
    <n v="0"/>
    <n v="0"/>
    <n v="0"/>
    <n v="0"/>
    <n v="0"/>
    <n v="0"/>
    <n v="0"/>
    <n v="1.2365429640000001"/>
    <n v="9586.7167298000004"/>
    <x v="0"/>
  </r>
  <r>
    <n v="15154.099990000001"/>
    <n v="15903.951977999999"/>
    <x v="0"/>
    <x v="102"/>
    <x v="12"/>
    <x v="12"/>
    <s v="MD Resident"/>
    <x v="3"/>
    <s v="MD"/>
    <n v="1"/>
    <n v="0"/>
    <n v="0"/>
    <n v="0"/>
    <n v="0.75515097799999997"/>
    <n v="1"/>
    <n v="5895.6"/>
    <n v="1"/>
    <n v="0.75515097799999997"/>
    <n v="5895.6"/>
    <s v="Odenton"/>
    <s v="21113,Odenton"/>
    <x v="0"/>
    <x v="0"/>
    <n v="17.257221486999999"/>
    <n v="-0.77333497699999998"/>
    <n v="0.77333497699999998"/>
    <n v="-0.77333497699999998"/>
    <n v="3.3840016799999997E-2"/>
    <n v="3.3840016799999997E-2"/>
    <n v="0"/>
    <n v="262.35615274000003"/>
    <n v="0.72131096120000004"/>
    <n v="5592.2067092999996"/>
    <x v="0"/>
  </r>
  <r>
    <n v="15154.099990000001"/>
    <n v="15903.951977999999"/>
    <x v="0"/>
    <x v="112"/>
    <x v="12"/>
    <x v="12"/>
    <s v="MD Resident"/>
    <x v="9"/>
    <s v="MD"/>
    <n v="1"/>
    <n v="0"/>
    <n v="0"/>
    <n v="0"/>
    <n v="0.598206982"/>
    <n v="1"/>
    <n v="3067.71"/>
    <n v="1"/>
    <n v="0.598206982"/>
    <n v="3067.71"/>
    <s v="Elkridge"/>
    <s v="21075,Elkridge"/>
    <x v="0"/>
    <x v="0"/>
    <n v="6.632759804"/>
    <n v="0"/>
    <n v="0"/>
    <n v="0"/>
    <n v="0"/>
    <n v="0"/>
    <n v="0"/>
    <n v="0"/>
    <n v="0.598206982"/>
    <n v="4637.8015557999997"/>
    <x v="0"/>
  </r>
  <r>
    <n v="15154.099990000001"/>
    <n v="15903.951977999999"/>
    <x v="0"/>
    <x v="205"/>
    <x v="12"/>
    <x v="12"/>
    <s v="MD Resident"/>
    <x v="8"/>
    <s v="MD"/>
    <n v="1"/>
    <n v="0"/>
    <n v="0"/>
    <n v="0"/>
    <n v="0.91153697300000003"/>
    <n v="1"/>
    <n v="14361.84"/>
    <n v="1"/>
    <n v="0.91153697300000003"/>
    <n v="14361.84"/>
    <s v="Westminster"/>
    <s v="21157,Westminster"/>
    <x v="0"/>
    <x v="0"/>
    <n v="15.124978553"/>
    <n v="0"/>
    <n v="0"/>
    <n v="0"/>
    <n v="0"/>
    <n v="0"/>
    <n v="0"/>
    <n v="0"/>
    <n v="0.91153697300000003"/>
    <n v="7066.9980771999999"/>
    <x v="0"/>
  </r>
  <r>
    <n v="15154.099990000001"/>
    <n v="15903.951977999999"/>
    <x v="0"/>
    <x v="196"/>
    <x v="12"/>
    <x v="12"/>
    <s v="MD Resident"/>
    <x v="3"/>
    <s v="MD"/>
    <n v="1"/>
    <n v="0"/>
    <n v="0"/>
    <n v="0"/>
    <n v="0.75515097799999997"/>
    <n v="1"/>
    <n v="2964.99"/>
    <n v="1"/>
    <n v="0.75515097799999997"/>
    <n v="2964.99"/>
    <s v="Millersville"/>
    <s v="21108,Millersville"/>
    <x v="0"/>
    <x v="0"/>
    <n v="6.1354568179999998"/>
    <n v="0"/>
    <n v="0"/>
    <n v="0"/>
    <n v="0"/>
    <n v="0"/>
    <n v="0"/>
    <n v="0"/>
    <n v="0.75515097799999997"/>
    <n v="5854.5628619999998"/>
    <x v="0"/>
  </r>
  <r>
    <n v="15154.099990000001"/>
    <n v="15903.951977999999"/>
    <x v="0"/>
    <x v="87"/>
    <x v="12"/>
    <x v="12"/>
    <s v="MD Resident"/>
    <x v="2"/>
    <s v="MD"/>
    <n v="1"/>
    <n v="0"/>
    <n v="0"/>
    <n v="0"/>
    <n v="0.87901097399999994"/>
    <n v="1"/>
    <n v="5657.91"/>
    <n v="1"/>
    <n v="0.87901097399999994"/>
    <n v="5657.91"/>
    <s v="Bowie"/>
    <s v="20720,Bowie"/>
    <x v="0"/>
    <x v="0"/>
    <n v="12.732666623"/>
    <n v="-6.9297998E-2"/>
    <n v="6.9297998E-2"/>
    <n v="-6.9297998E-2"/>
    <n v="4.7840490000000003E-3"/>
    <n v="4.7840490000000003E-3"/>
    <n v="0"/>
    <n v="37.089954566000003"/>
    <n v="0.87422692499999999"/>
    <n v="6777.7393359999996"/>
    <x v="0"/>
  </r>
  <r>
    <n v="15154.099990000001"/>
    <n v="15903.951977999999"/>
    <x v="0"/>
    <x v="2"/>
    <x v="12"/>
    <x v="12"/>
    <s v="MD Resident"/>
    <x v="2"/>
    <s v="MD"/>
    <n v="1"/>
    <n v="0"/>
    <n v="0"/>
    <n v="0"/>
    <n v="0.52952198399999995"/>
    <n v="1"/>
    <n v="8790.31"/>
    <n v="1"/>
    <n v="0.52952198399999995"/>
    <n v="8790.31"/>
    <s v="Fort Washington"/>
    <s v="20744,Fort Washington"/>
    <x v="0"/>
    <x v="0"/>
    <n v="30.063246106000001"/>
    <n v="0"/>
    <n v="0"/>
    <n v="0"/>
    <n v="0"/>
    <n v="0"/>
    <n v="0"/>
    <n v="0"/>
    <n v="0.52952198399999995"/>
    <n v="4105.2979237999998"/>
    <x v="0"/>
  </r>
  <r>
    <n v="15154.099990000001"/>
    <n v="15903.951977999999"/>
    <x v="0"/>
    <x v="24"/>
    <x v="12"/>
    <x v="12"/>
    <s v="MD Resident"/>
    <x v="1"/>
    <s v="MD"/>
    <n v="1"/>
    <n v="0"/>
    <n v="0"/>
    <n v="0"/>
    <n v="0.94474897199999996"/>
    <n v="1"/>
    <n v="3129.8"/>
    <n v="1"/>
    <n v="0.94474897199999996"/>
    <n v="3129.8"/>
    <s v="Lutherville Timonium"/>
    <s v="21093,Lutherville Timonium"/>
    <x v="0"/>
    <x v="0"/>
    <n v="38.228951871"/>
    <n v="0"/>
    <n v="0"/>
    <n v="0"/>
    <n v="0"/>
    <n v="0"/>
    <n v="0"/>
    <n v="0"/>
    <n v="0.94474897199999996"/>
    <n v="7324.4853102999996"/>
    <x v="0"/>
  </r>
  <r>
    <n v="15154.099990000001"/>
    <n v="15903.951977999999"/>
    <x v="0"/>
    <x v="170"/>
    <x v="12"/>
    <x v="12"/>
    <s v="MD Resident"/>
    <x v="21"/>
    <s v="MD"/>
    <n v="1"/>
    <n v="0"/>
    <n v="0"/>
    <n v="0"/>
    <n v="0.94474897199999996"/>
    <n v="1"/>
    <n v="5139.18"/>
    <n v="1"/>
    <n v="0.94474897199999996"/>
    <n v="5139.18"/>
    <m/>
    <s v="Worcester,"/>
    <x v="0"/>
    <x v="0"/>
    <n v="47.205599589999998"/>
    <n v="0"/>
    <n v="0"/>
    <n v="0"/>
    <n v="0"/>
    <n v="0"/>
    <n v="0"/>
    <n v="0"/>
    <n v="0.94474897199999996"/>
    <n v="7324.4853102999996"/>
    <x v="0"/>
  </r>
  <r>
    <n v="15154.099990000001"/>
    <n v="15903.951977999999"/>
    <x v="0"/>
    <x v="104"/>
    <x v="12"/>
    <x v="12"/>
    <s v="MD Resident"/>
    <x v="18"/>
    <s v="MD"/>
    <n v="1"/>
    <n v="0"/>
    <n v="0"/>
    <n v="0"/>
    <n v="0.73492597800000004"/>
    <n v="1"/>
    <n v="3071.54"/>
    <n v="1"/>
    <n v="0.73492597800000004"/>
    <n v="3071.54"/>
    <m/>
    <s v="Queen Annes,"/>
    <x v="0"/>
    <x v="0"/>
    <n v="10.748360680999999"/>
    <n v="0"/>
    <n v="0"/>
    <n v="0"/>
    <n v="0"/>
    <n v="0"/>
    <n v="0"/>
    <n v="0"/>
    <n v="0.73492597800000004"/>
    <n v="5697.7617225000004"/>
    <x v="0"/>
  </r>
  <r>
    <n v="15154.099990000001"/>
    <n v="15903.951977999999"/>
    <x v="0"/>
    <x v="110"/>
    <x v="12"/>
    <x v="12"/>
    <s v="MD Resident"/>
    <x v="1"/>
    <s v="MD"/>
    <n v="2"/>
    <n v="203.89677096"/>
    <n v="281"/>
    <n v="3074995.07"/>
    <n v="215.28793762000001"/>
    <n v="237"/>
    <n v="3456058.65"/>
    <n v="-44"/>
    <n v="11.391166656999999"/>
    <n v="381063.58"/>
    <s v="Middle River"/>
    <s v="21220,Middle River"/>
    <x v="0"/>
    <x v="0"/>
    <n v="21.633316354000002"/>
    <n v="0"/>
    <n v="0"/>
    <n v="0"/>
    <n v="0"/>
    <n v="0"/>
    <n v="0"/>
    <n v="0"/>
    <n v="11.391166656999999"/>
    <n v="88313.864654999998"/>
    <x v="0"/>
  </r>
  <r>
    <n v="15154.099990000001"/>
    <n v="15903.951977999999"/>
    <x v="0"/>
    <x v="204"/>
    <x v="12"/>
    <x v="12"/>
    <s v="MD Resident"/>
    <x v="3"/>
    <s v="MD"/>
    <n v="2"/>
    <n v="1.4515799570000001"/>
    <n v="1"/>
    <n v="21091.34"/>
    <n v="3.7885418880000001"/>
    <n v="5"/>
    <n v="34240.03"/>
    <n v="4"/>
    <n v="2.3369619309999998"/>
    <n v="13148.69"/>
    <s v="Glen Burnie"/>
    <s v="21061,Glen Burnie"/>
    <x v="0"/>
    <x v="0"/>
    <n v="69.344663937999997"/>
    <n v="-2.2170409339999999"/>
    <n v="2.2170409339999999"/>
    <n v="-2.2170409339999999"/>
    <n v="7.4715774299999996E-2"/>
    <n v="7.4715774299999996E-2"/>
    <n v="0"/>
    <n v="579.25926122999999"/>
    <n v="2.2622461566999998"/>
    <n v="17538.826961999999"/>
    <x v="0"/>
  </r>
  <r>
    <n v="15154.099990000001"/>
    <n v="15903.951977999999"/>
    <x v="0"/>
    <x v="12"/>
    <x v="12"/>
    <x v="12"/>
    <s v="MD Resident"/>
    <x v="5"/>
    <s v="MD"/>
    <n v="5"/>
    <n v="3.1888609049999999"/>
    <n v="3"/>
    <n v="31793.53"/>
    <n v="6.7659007989999997"/>
    <n v="7"/>
    <n v="140257.95000000001"/>
    <n v="4"/>
    <n v="3.5770398939999999"/>
    <n v="108464.42"/>
    <m/>
    <s v="Cecil,"/>
    <x v="0"/>
    <x v="0"/>
    <n v="18.604644454999999"/>
    <n v="0"/>
    <n v="0"/>
    <n v="0"/>
    <n v="0"/>
    <n v="0"/>
    <n v="0"/>
    <n v="0"/>
    <n v="3.5770398939999999"/>
    <n v="27732.209225999999"/>
    <x v="0"/>
  </r>
  <r>
    <n v="15154.099990000001"/>
    <n v="15903.951977999999"/>
    <x v="0"/>
    <x v="97"/>
    <x v="12"/>
    <x v="12"/>
    <s v="MD Resident"/>
    <x v="2"/>
    <s v="MD"/>
    <n v="1"/>
    <n v="0"/>
    <n v="0"/>
    <n v="0"/>
    <n v="2.5353659249999998"/>
    <n v="1"/>
    <n v="42172.51"/>
    <n v="1"/>
    <n v="2.5353659249999998"/>
    <n v="42172.51"/>
    <s v="Hyattsville"/>
    <s v="20785,Hyattsville"/>
    <x v="0"/>
    <x v="0"/>
    <n v="74.674001778999994"/>
    <n v="-1.4783719559999999"/>
    <n v="1.4783719559999999"/>
    <n v="-1.4783719559999999"/>
    <n v="5.0194362100000001E-2"/>
    <n v="5.0194362100000001E-2"/>
    <n v="0"/>
    <n v="389.14873523"/>
    <n v="2.4851715629000002"/>
    <n v="19267.131423999999"/>
    <x v="0"/>
  </r>
  <r>
    <n v="15154.099990000001"/>
    <n v="15903.951977999999"/>
    <x v="0"/>
    <x v="60"/>
    <x v="12"/>
    <x v="12"/>
    <s v="MD Resident"/>
    <x v="0"/>
    <s v="MD"/>
    <n v="1"/>
    <n v="0"/>
    <n v="0"/>
    <n v="0"/>
    <n v="1.394747959"/>
    <n v="1"/>
    <n v="19365.080000000002"/>
    <n v="1"/>
    <n v="1.394747959"/>
    <n v="19365.080000000002"/>
    <s v="Monrovia"/>
    <s v="21770,Monrovia"/>
    <x v="0"/>
    <x v="0"/>
    <n v="29.971897113000001"/>
    <n v="0"/>
    <n v="0"/>
    <n v="0"/>
    <n v="0"/>
    <n v="0"/>
    <n v="0"/>
    <n v="0"/>
    <n v="1.394747959"/>
    <n v="10813.254355999999"/>
    <x v="0"/>
  </r>
  <r>
    <n v="15154.099990000001"/>
    <n v="15903.951977999999"/>
    <x v="0"/>
    <x v="190"/>
    <x v="12"/>
    <x v="12"/>
    <s v="MD Resident"/>
    <x v="1"/>
    <s v="MD"/>
    <n v="2"/>
    <n v="0"/>
    <n v="0"/>
    <n v="0"/>
    <n v="2.600686923"/>
    <n v="3"/>
    <n v="40061.47"/>
    <n v="3"/>
    <n v="2.600686923"/>
    <n v="40061.47"/>
    <m/>
    <s v="Baltimore,"/>
    <x v="0"/>
    <x v="0"/>
    <n v="9.488188719"/>
    <n v="0"/>
    <n v="0"/>
    <n v="0"/>
    <n v="0"/>
    <n v="0"/>
    <n v="0"/>
    <n v="0"/>
    <n v="2.600686923"/>
    <n v="20162.703246000001"/>
    <x v="0"/>
  </r>
  <r>
    <n v="15154.099990000001"/>
    <n v="15903.951977999999"/>
    <x v="0"/>
    <x v="160"/>
    <x v="12"/>
    <x v="12"/>
    <s v="MD Resident"/>
    <x v="20"/>
    <s v="MD"/>
    <n v="1"/>
    <n v="0"/>
    <n v="0"/>
    <n v="0"/>
    <n v="0.57127498300000001"/>
    <n v="1"/>
    <n v="7412.06"/>
    <n v="1"/>
    <n v="0.57127498300000001"/>
    <n v="7412.06"/>
    <m/>
    <s v="Talbot,"/>
    <x v="0"/>
    <x v="0"/>
    <n v="16.478207513000001"/>
    <n v="0"/>
    <n v="0"/>
    <n v="0"/>
    <n v="0"/>
    <n v="0"/>
    <n v="0"/>
    <n v="0"/>
    <n v="0.57127498300000001"/>
    <n v="4429.0021425000004"/>
    <x v="0"/>
  </r>
  <r>
    <n v="15154.099990000001"/>
    <n v="15903.951977999999"/>
    <x v="0"/>
    <x v="82"/>
    <x v="12"/>
    <x v="12"/>
    <s v="MD Resident"/>
    <x v="1"/>
    <s v="MD"/>
    <n v="1"/>
    <n v="0"/>
    <n v="0"/>
    <n v="0"/>
    <n v="0.35034799"/>
    <n v="1"/>
    <n v="11302.88"/>
    <n v="1"/>
    <n v="0.35034799"/>
    <n v="11302.88"/>
    <s v="Windsor Mill"/>
    <s v="21244,Windsor Mill"/>
    <x v="0"/>
    <x v="0"/>
    <n v="36.897335900999998"/>
    <n v="0"/>
    <n v="0"/>
    <n v="0"/>
    <n v="0"/>
    <n v="0"/>
    <n v="0"/>
    <n v="0"/>
    <n v="0.35034799"/>
    <n v="2716.1910542000001"/>
    <x v="0"/>
  </r>
  <r>
    <n v="15154.099990000001"/>
    <n v="15903.951977999999"/>
    <x v="0"/>
    <x v="185"/>
    <x v="12"/>
    <x v="12"/>
    <s v="MD Resident"/>
    <x v="6"/>
    <s v="MD"/>
    <n v="2"/>
    <n v="7.1100677890000004"/>
    <n v="7"/>
    <n v="159507.76"/>
    <n v="10.940757676"/>
    <n v="6"/>
    <n v="207405.62"/>
    <n v="-1"/>
    <n v="3.8306898870000001"/>
    <n v="47897.86"/>
    <s v="Baltimore"/>
    <s v="21239,Baltimore"/>
    <x v="0"/>
    <x v="0"/>
    <n v="43.234718700000002"/>
    <n v="0"/>
    <n v="0"/>
    <n v="0"/>
    <n v="0"/>
    <n v="0"/>
    <n v="0"/>
    <n v="0"/>
    <n v="3.8306898870000001"/>
    <n v="29698.716418"/>
    <x v="0"/>
  </r>
  <r>
    <n v="15154.099990000001"/>
    <n v="15903.951977999999"/>
    <x v="0"/>
    <x v="54"/>
    <x v="12"/>
    <x v="12"/>
    <s v="MD Resident"/>
    <x v="2"/>
    <s v="MD"/>
    <n v="1"/>
    <n v="0"/>
    <n v="0"/>
    <n v="0"/>
    <n v="0.94474897199999996"/>
    <n v="1"/>
    <n v="10092.469999999999"/>
    <n v="1"/>
    <n v="0.94474897199999996"/>
    <n v="10092.469999999999"/>
    <s v="Riverdale"/>
    <s v="20737,Riverdale"/>
    <x v="0"/>
    <x v="0"/>
    <n v="6.4532668080000004"/>
    <n v="-3.4649488970000002"/>
    <n v="3.4649488970000002"/>
    <n v="-3.4649488970000002"/>
    <n v="0.5072635311"/>
    <n v="0.5072635311"/>
    <n v="0"/>
    <n v="3932.7317545999999"/>
    <n v="0.43748544090000002"/>
    <n v="3391.7535555999998"/>
    <x v="0"/>
  </r>
  <r>
    <n v="15154.099990000001"/>
    <n v="15903.951977999999"/>
    <x v="0"/>
    <x v="166"/>
    <x v="12"/>
    <x v="12"/>
    <s v="MD Resident"/>
    <x v="6"/>
    <s v="MD"/>
    <n v="1"/>
    <n v="1.1443469660000001"/>
    <n v="2"/>
    <n v="16662.68"/>
    <n v="1.36684096"/>
    <n v="2"/>
    <n v="14631.09"/>
    <n v="0"/>
    <n v="0.222493994"/>
    <n v="-2031.59"/>
    <s v="Baltimore"/>
    <s v="21231,Baltimore"/>
    <x v="0"/>
    <x v="0"/>
    <n v="11.350572661999999"/>
    <n v="0"/>
    <n v="0"/>
    <n v="0"/>
    <n v="0"/>
    <n v="0"/>
    <n v="0"/>
    <n v="0"/>
    <n v="0.222493994"/>
    <n v="1724.9597925"/>
    <x v="0"/>
  </r>
  <r>
    <n v="15154.099990000001"/>
    <n v="15903.951977999999"/>
    <x v="0"/>
    <x v="156"/>
    <x v="12"/>
    <x v="12"/>
    <s v="MD Resident"/>
    <x v="10"/>
    <s v="MD"/>
    <n v="1"/>
    <n v="0"/>
    <n v="0"/>
    <n v="0"/>
    <n v="0.602789982"/>
    <n v="1"/>
    <n v="5816.59"/>
    <n v="1"/>
    <n v="0.602789982"/>
    <n v="5816.59"/>
    <s v="Belcamp"/>
    <s v="21017,Belcamp"/>
    <x v="0"/>
    <x v="0"/>
    <n v="5.7916468319999996"/>
    <n v="0"/>
    <n v="0"/>
    <n v="0"/>
    <n v="0"/>
    <n v="0"/>
    <n v="0"/>
    <n v="0"/>
    <n v="0.602789982"/>
    <n v="4673.3328103000003"/>
    <x v="0"/>
  </r>
  <r>
    <n v="15154.099990000001"/>
    <n v="15903.951977999999"/>
    <x v="0"/>
    <x v="153"/>
    <x v="12"/>
    <x v="12"/>
    <s v="MD Resident"/>
    <x v="6"/>
    <s v="MD"/>
    <n v="1"/>
    <n v="3.086309908"/>
    <n v="2"/>
    <n v="32362.31"/>
    <n v="3.3606698989999999"/>
    <n v="5"/>
    <n v="45085.599999999999"/>
    <n v="3"/>
    <n v="0.27435999100000003"/>
    <n v="12723.29"/>
    <s v="Baltimore"/>
    <s v="21229,Baltimore"/>
    <x v="0"/>
    <x v="0"/>
    <n v="31.055755079000001"/>
    <n v="0"/>
    <n v="0"/>
    <n v="0"/>
    <n v="0"/>
    <n v="0"/>
    <n v="0"/>
    <n v="0"/>
    <n v="0.27435999100000003"/>
    <n v="2127.0684418000001"/>
    <x v="0"/>
  </r>
  <r>
    <n v="15154.099990000001"/>
    <n v="15903.951977999999"/>
    <x v="0"/>
    <x v="188"/>
    <x v="12"/>
    <x v="12"/>
    <s v="MD Resident"/>
    <x v="1"/>
    <s v="MD"/>
    <n v="1"/>
    <n v="1.1873499649999999"/>
    <n v="2"/>
    <n v="9048.58"/>
    <n v="1.5667359540000001"/>
    <n v="2"/>
    <n v="11194.77"/>
    <n v="0"/>
    <n v="0.37938598899999998"/>
    <n v="2146.19"/>
    <s v="Catonsville"/>
    <s v="21228,Catonsville"/>
    <x v="0"/>
    <x v="0"/>
    <n v="7.848900768"/>
    <n v="0"/>
    <n v="0"/>
    <n v="0"/>
    <n v="0"/>
    <n v="0"/>
    <n v="0"/>
    <n v="0"/>
    <n v="0.37938598899999998"/>
    <n v="2941.3179433999999"/>
    <x v="0"/>
  </r>
  <r>
    <n v="15154.099990000001"/>
    <n v="15903.951977999999"/>
    <x v="0"/>
    <x v="164"/>
    <x v="12"/>
    <x v="12"/>
    <s v="MD Resident"/>
    <x v="3"/>
    <s v="MD"/>
    <n v="1"/>
    <n v="0.37665798900000003"/>
    <n v="1"/>
    <n v="5521.67"/>
    <n v="1.34918296"/>
    <n v="2"/>
    <n v="17133.28"/>
    <n v="1"/>
    <n v="0.97252497100000002"/>
    <n v="11611.61"/>
    <s v="Curtis Bay"/>
    <s v="21226,Curtis Bay"/>
    <x v="0"/>
    <x v="0"/>
    <n v="6.8625087950000001"/>
    <n v="0"/>
    <n v="0"/>
    <n v="0"/>
    <n v="0"/>
    <n v="0"/>
    <n v="0"/>
    <n v="0"/>
    <n v="0.97252497100000002"/>
    <n v="7539.8281184999996"/>
    <x v="0"/>
  </r>
  <r>
    <n v="15154.099990000001"/>
    <n v="15903.951977999999"/>
    <x v="0"/>
    <x v="31"/>
    <x v="12"/>
    <x v="12"/>
    <s v="MD Resident"/>
    <x v="6"/>
    <s v="MD"/>
    <n v="2"/>
    <n v="4.1809668760000003"/>
    <n v="5"/>
    <n v="36515.54"/>
    <n v="12.056401642000001"/>
    <n v="9"/>
    <n v="235846.19"/>
    <n v="4"/>
    <n v="7.8754347659999997"/>
    <n v="199330.65"/>
    <s v="Baltimore"/>
    <s v="21212,Baltimore"/>
    <x v="0"/>
    <x v="0"/>
    <n v="38.086620861"/>
    <n v="0"/>
    <n v="0"/>
    <n v="0"/>
    <n v="0"/>
    <n v="0"/>
    <n v="0"/>
    <n v="0"/>
    <n v="7.8754347659999997"/>
    <n v="61056.966417000003"/>
    <x v="0"/>
  </r>
  <r>
    <n v="15154.099990000001"/>
    <n v="15903.951977999999"/>
    <x v="0"/>
    <x v="74"/>
    <x v="12"/>
    <x v="12"/>
    <s v="MD Resident"/>
    <x v="10"/>
    <s v="MD"/>
    <n v="2"/>
    <n v="1.3027199620000001"/>
    <n v="2"/>
    <n v="13921.79"/>
    <n v="5.3837588409999997"/>
    <n v="8"/>
    <n v="103761.63"/>
    <n v="6"/>
    <n v="4.0810388790000003"/>
    <n v="89839.84"/>
    <s v="Abingdon"/>
    <s v="21009,Abingdon"/>
    <x v="0"/>
    <x v="0"/>
    <n v="20.165558401999998"/>
    <n v="0"/>
    <n v="0"/>
    <n v="0"/>
    <n v="0"/>
    <n v="0"/>
    <n v="0"/>
    <n v="0"/>
    <n v="4.0810388790000003"/>
    <n v="31639.631485000002"/>
    <x v="0"/>
  </r>
  <r>
    <n v="15154.099990000001"/>
    <n v="15903.951977999999"/>
    <x v="0"/>
    <x v="66"/>
    <x v="12"/>
    <x v="12"/>
    <s v="MD Resident"/>
    <x v="10"/>
    <s v="MD"/>
    <n v="2"/>
    <n v="3.002190911"/>
    <n v="2"/>
    <n v="29661.88"/>
    <n v="7.9172847649999998"/>
    <n v="7"/>
    <n v="84051.85"/>
    <n v="5"/>
    <n v="4.9150938540000002"/>
    <n v="54389.97"/>
    <s v="Bel Air"/>
    <s v="21014,Bel Air"/>
    <x v="0"/>
    <x v="0"/>
    <n v="26.243838215"/>
    <n v="0"/>
    <n v="0"/>
    <n v="0"/>
    <n v="0"/>
    <n v="0"/>
    <n v="0"/>
    <n v="0"/>
    <n v="4.9150938540000002"/>
    <n v="38105.924218"/>
    <x v="0"/>
  </r>
  <r>
    <n v="15154.099990000001"/>
    <n v="15903.951977999999"/>
    <x v="0"/>
    <x v="100"/>
    <x v="12"/>
    <x v="12"/>
    <s v="MD Resident"/>
    <x v="6"/>
    <s v="MD"/>
    <n v="1"/>
    <n v="0.35034799"/>
    <n v="1"/>
    <n v="3257.37"/>
    <n v="0.49757698500000003"/>
    <n v="1"/>
    <n v="5020.1499999999996"/>
    <n v="0"/>
    <n v="0.147228995"/>
    <n v="1762.78"/>
    <s v="Baltimore"/>
    <s v="21223,Baltimore"/>
    <x v="0"/>
    <x v="0"/>
    <n v="10.45718269"/>
    <n v="0"/>
    <n v="0"/>
    <n v="0"/>
    <n v="0"/>
    <n v="0"/>
    <n v="0"/>
    <n v="0"/>
    <n v="0.147228995"/>
    <n v="1141.4424816000001"/>
    <x v="0"/>
  </r>
  <r>
    <n v="15154.099990000001"/>
    <n v="15903.951977999999"/>
    <x v="0"/>
    <x v="47"/>
    <x v="12"/>
    <x v="12"/>
    <s v="MD Resident"/>
    <x v="10"/>
    <s v="MD"/>
    <n v="1"/>
    <n v="0"/>
    <n v="0"/>
    <n v="0"/>
    <n v="1.9602469419999999"/>
    <n v="2"/>
    <n v="12249.33"/>
    <n v="2"/>
    <n v="1.9602469419999999"/>
    <n v="12249.33"/>
    <s v="Aberdeen"/>
    <s v="21001,Aberdeen"/>
    <x v="0"/>
    <x v="0"/>
    <n v="36.193890928000002"/>
    <n v="0"/>
    <n v="0"/>
    <n v="0"/>
    <n v="0"/>
    <n v="0"/>
    <n v="0"/>
    <n v="0"/>
    <n v="1.9602469419999999"/>
    <n v="15197.476108999999"/>
    <x v="0"/>
  </r>
  <r>
    <n v="15154.099990000001"/>
    <n v="15903.951977999999"/>
    <x v="0"/>
    <x v="36"/>
    <x v="12"/>
    <x v="12"/>
    <s v="MD Resident"/>
    <x v="3"/>
    <s v="MD"/>
    <n v="1"/>
    <n v="0.598206982"/>
    <n v="1"/>
    <n v="4567.6499999999996"/>
    <n v="2.7308209190000001"/>
    <n v="1"/>
    <n v="42843.77"/>
    <n v="0"/>
    <n v="2.1326139369999999"/>
    <n v="38276.120000000003"/>
    <s v="Severn"/>
    <s v="21144,Severn"/>
    <x v="0"/>
    <x v="0"/>
    <n v="25.177048250999999"/>
    <n v="0"/>
    <n v="0"/>
    <n v="0"/>
    <n v="0"/>
    <n v="0"/>
    <n v="0"/>
    <n v="0"/>
    <n v="2.1326139369999999"/>
    <n v="16533.809421000002"/>
    <x v="0"/>
  </r>
  <r>
    <n v="15154.099990000001"/>
    <n v="15903.951977999999"/>
    <x v="0"/>
    <x v="125"/>
    <x v="12"/>
    <x v="12"/>
    <s v="MD Resident"/>
    <x v="7"/>
    <s v="MD"/>
    <n v="1"/>
    <n v="0"/>
    <n v="0"/>
    <n v="0"/>
    <n v="0.73492597800000004"/>
    <n v="1"/>
    <n v="11042.8"/>
    <n v="1"/>
    <n v="0.73492597800000004"/>
    <n v="11042.8"/>
    <s v="Rockville"/>
    <s v="20850,Rockville"/>
    <x v="0"/>
    <x v="0"/>
    <n v="41.25427277"/>
    <n v="0"/>
    <n v="0"/>
    <n v="0"/>
    <n v="0"/>
    <n v="0"/>
    <n v="0"/>
    <n v="0"/>
    <n v="0.73492597800000004"/>
    <n v="5697.7617225000004"/>
    <x v="0"/>
  </r>
  <r>
    <n v="17523.513597000001"/>
    <n v="18620.801318000002"/>
    <x v="0"/>
    <x v="211"/>
    <x v="13"/>
    <x v="13"/>
    <s v="MD Resident"/>
    <x v="7"/>
    <s v="MD"/>
    <n v="1"/>
    <n v="0"/>
    <n v="0"/>
    <n v="0"/>
    <n v="0.51374798499999996"/>
    <n v="1"/>
    <n v="16228.21"/>
    <n v="1"/>
    <n v="0.51374798499999996"/>
    <n v="16228.21"/>
    <s v="Bethesda"/>
    <s v="20816,Bethesda"/>
    <x v="0"/>
    <x v="0"/>
    <n v="3.9889078819999999"/>
    <n v="0"/>
    <n v="0"/>
    <n v="0"/>
    <n v="0"/>
    <n v="0"/>
    <n v="0"/>
    <n v="0"/>
    <n v="0.51374798499999996"/>
    <n v="4605.7658699000003"/>
    <x v="0"/>
  </r>
  <r>
    <n v="17523.513597000001"/>
    <n v="18620.801318000002"/>
    <x v="0"/>
    <x v="87"/>
    <x v="13"/>
    <x v="13"/>
    <s v="MD Resident"/>
    <x v="2"/>
    <s v="MD"/>
    <n v="1"/>
    <n v="0.35201599"/>
    <n v="1"/>
    <n v="4576.83"/>
    <n v="1.35519996"/>
    <n v="2"/>
    <n v="24250.22"/>
    <n v="1"/>
    <n v="1.00318397"/>
    <n v="19673.39"/>
    <s v="Bowie"/>
    <s v="20720,Bowie"/>
    <x v="0"/>
    <x v="0"/>
    <n v="12.732666623"/>
    <n v="-6.9297998E-2"/>
    <n v="6.9297998E-2"/>
    <n v="-6.9297998E-2"/>
    <n v="5.4598650000000004E-3"/>
    <n v="5.4598650000000004E-3"/>
    <n v="0"/>
    <n v="48.947851024000002"/>
    <n v="0.99772410499999997"/>
    <n v="8944.6260903000002"/>
    <x v="0"/>
  </r>
  <r>
    <n v="17523.513597000001"/>
    <n v="18620.801318000002"/>
    <x v="0"/>
    <x v="56"/>
    <x v="13"/>
    <x v="13"/>
    <s v="MD Resident"/>
    <x v="7"/>
    <s v="MD"/>
    <n v="2"/>
    <n v="12.795523621999999"/>
    <n v="14"/>
    <n v="229094.46"/>
    <n v="13.497327599"/>
    <n v="20"/>
    <n v="208782.44"/>
    <n v="6"/>
    <n v="0.70180397699999997"/>
    <n v="-20312.02"/>
    <s v="Silver Spring"/>
    <s v="20901,Silver Spring"/>
    <x v="0"/>
    <x v="0"/>
    <n v="15.895177523999999"/>
    <n v="-0.41563398800000001"/>
    <n v="0.41563398800000001"/>
    <n v="-0.41563398800000001"/>
    <n v="1.83510744E-2"/>
    <n v="1.83510744E-2"/>
    <n v="0"/>
    <n v="164.51792460999999"/>
    <n v="0.68345290260000002"/>
    <n v="6127.1754718000002"/>
    <x v="0"/>
  </r>
  <r>
    <n v="17523.513597000001"/>
    <n v="18620.801318000002"/>
    <x v="0"/>
    <x v="101"/>
    <x v="13"/>
    <x v="13"/>
    <s v="MD Resident"/>
    <x v="7"/>
    <s v="MD"/>
    <n v="2"/>
    <n v="3.3590379000000001"/>
    <n v="3"/>
    <n v="105918.81"/>
    <n v="7.7986537680000003"/>
    <n v="11"/>
    <n v="134549.13"/>
    <n v="8"/>
    <n v="4.4396158679999997"/>
    <n v="28630.32"/>
    <s v="Silver Spring"/>
    <s v="20905,Silver Spring"/>
    <x v="0"/>
    <x v="0"/>
    <n v="8.8192507370000008"/>
    <n v="-0.98594697099999995"/>
    <n v="0.98594697099999995"/>
    <n v="-0.98594697099999995"/>
    <n v="0.49632626940000002"/>
    <n v="0.49632626940000002"/>
    <n v="0"/>
    <n v="4449.5796749000001"/>
    <n v="3.9432895985999998"/>
    <n v="35351.707799999996"/>
    <x v="0"/>
  </r>
  <r>
    <n v="17523.513597000001"/>
    <n v="18620.801318000002"/>
    <x v="0"/>
    <x v="73"/>
    <x v="13"/>
    <x v="13"/>
    <s v="MD Resident"/>
    <x v="7"/>
    <s v="MD"/>
    <n v="2"/>
    <n v="27.513290182999999"/>
    <n v="40"/>
    <n v="434592.06"/>
    <n v="73.081639831999993"/>
    <n v="93"/>
    <n v="1299520.8400000001"/>
    <n v="53"/>
    <n v="45.568349648999998"/>
    <n v="864928.78"/>
    <s v="Silver Spring"/>
    <s v="20904,Silver Spring"/>
    <x v="0"/>
    <x v="0"/>
    <n v="60.418427209999997"/>
    <n v="-8.4225207510000004"/>
    <n v="8.4225207510000004"/>
    <n v="-8.4225207510000004"/>
    <n v="6.3523727483999997"/>
    <n v="6.3523727483999997"/>
    <n v="0"/>
    <n v="56949.209440999999"/>
    <n v="39.215976900999998"/>
    <n v="351572.39198999997"/>
    <x v="0"/>
  </r>
  <r>
    <n v="17523.513597000001"/>
    <n v="18620.801318000002"/>
    <x v="0"/>
    <x v="96"/>
    <x v="13"/>
    <x v="13"/>
    <s v="MD Resident"/>
    <x v="7"/>
    <s v="MD"/>
    <n v="2"/>
    <n v="17.367389486"/>
    <n v="22"/>
    <n v="269472.31"/>
    <n v="24.387285274"/>
    <n v="26"/>
    <n v="470536.26"/>
    <n v="4"/>
    <n v="7.0198957880000004"/>
    <n v="201063.95"/>
    <s v="Silver Spring"/>
    <s v="20903,Silver Spring"/>
    <x v="0"/>
    <x v="0"/>
    <n v="9.6727477099999994"/>
    <n v="0"/>
    <n v="0"/>
    <n v="0"/>
    <n v="0"/>
    <n v="0"/>
    <n v="0"/>
    <n v="0"/>
    <n v="7.0198957880000004"/>
    <n v="62933.573219999998"/>
    <x v="0"/>
  </r>
  <r>
    <n v="17523.513597000001"/>
    <n v="18620.801318000002"/>
    <x v="0"/>
    <x v="14"/>
    <x v="13"/>
    <x v="13"/>
    <s v="MD Resident"/>
    <x v="6"/>
    <s v="MD"/>
    <n v="1"/>
    <n v="0"/>
    <n v="0"/>
    <n v="0"/>
    <n v="0.40325198800000001"/>
    <n v="1"/>
    <n v="7495.61"/>
    <n v="1"/>
    <n v="0.40325198800000001"/>
    <n v="7495.61"/>
    <s v="Baltimore"/>
    <s v="21206,Baltimore"/>
    <x v="0"/>
    <x v="0"/>
    <n v="61.924566151999997"/>
    <n v="0"/>
    <n v="0"/>
    <n v="0"/>
    <n v="0"/>
    <n v="0"/>
    <n v="0"/>
    <n v="0"/>
    <n v="0.40325198800000001"/>
    <n v="3615.1659909999998"/>
    <x v="0"/>
  </r>
  <r>
    <n v="17523.513597000001"/>
    <n v="18620.801318000002"/>
    <x v="0"/>
    <x v="93"/>
    <x v="13"/>
    <x v="13"/>
    <s v="MD Resident"/>
    <x v="2"/>
    <s v="MD"/>
    <n v="1"/>
    <n v="1.5563629539999999"/>
    <n v="2"/>
    <n v="22656.58"/>
    <n v="3.7839158880000001"/>
    <n v="1"/>
    <n v="29233.38"/>
    <n v="-1"/>
    <n v="2.2275529340000002"/>
    <n v="6576.8"/>
    <s v="Bowie"/>
    <s v="20716,Bowie"/>
    <x v="0"/>
    <x v="0"/>
    <n v="23.936624289000001"/>
    <n v="-0.35034799"/>
    <n v="0.35034799"/>
    <n v="-0.35034799"/>
    <n v="3.2603540200000003E-2"/>
    <n v="3.2603540200000003E-2"/>
    <n v="0"/>
    <n v="292.29170182000001"/>
    <n v="2.1949493938"/>
    <n v="19677.786188999999"/>
    <x v="0"/>
  </r>
  <r>
    <n v="17523.513597000001"/>
    <n v="18620.801318000002"/>
    <x v="0"/>
    <x v="57"/>
    <x v="13"/>
    <x v="13"/>
    <s v="MD Resident"/>
    <x v="2"/>
    <s v="MD"/>
    <n v="2"/>
    <n v="3.520686897"/>
    <n v="6"/>
    <n v="40336"/>
    <n v="21.722609358"/>
    <n v="23"/>
    <n v="410874.31"/>
    <n v="17"/>
    <n v="18.201922460999999"/>
    <n v="370538.31"/>
    <s v="Laurel"/>
    <s v="20707,Laurel"/>
    <x v="0"/>
    <x v="0"/>
    <n v="66.165554032000003"/>
    <n v="-28.04331217"/>
    <n v="28.043312172"/>
    <n v="-28.04331217"/>
    <n v="7.7146213187999999"/>
    <n v="7.7146213187999999"/>
    <n v="0"/>
    <n v="69161.808137"/>
    <n v="10.487301142"/>
    <n v="94018.964703999998"/>
    <x v="0"/>
  </r>
  <r>
    <n v="17523.513597000001"/>
    <n v="18620.801318000002"/>
    <x v="0"/>
    <x v="20"/>
    <x v="13"/>
    <x v="13"/>
    <s v="MD Resident"/>
    <x v="2"/>
    <s v="MD"/>
    <n v="2"/>
    <n v="2.1501019370000001"/>
    <n v="4"/>
    <n v="24162.31"/>
    <n v="4.8534878560000001"/>
    <n v="4"/>
    <n v="66490.73"/>
    <n v="0"/>
    <n v="2.703385919"/>
    <n v="42328.42"/>
    <s v="Upper Marlboro"/>
    <s v="20774,Upper Marlboro"/>
    <x v="0"/>
    <x v="0"/>
    <n v="31.525031062"/>
    <n v="-6.9979998000000002E-2"/>
    <n v="6.9979998000000002E-2"/>
    <n v="-6.9979998000000002E-2"/>
    <n v="6.0010389999999997E-3"/>
    <n v="6.0010389999999997E-3"/>
    <n v="0"/>
    <n v="53.799492094999998"/>
    <n v="2.69738488"/>
    <n v="24182.135172999999"/>
    <x v="0"/>
  </r>
  <r>
    <n v="17523.513597000001"/>
    <n v="18620.801318000002"/>
    <x v="0"/>
    <x v="165"/>
    <x v="13"/>
    <x v="13"/>
    <s v="MD Resident"/>
    <x v="7"/>
    <s v="MD"/>
    <n v="1"/>
    <n v="1.149632966"/>
    <n v="1"/>
    <n v="13430.09"/>
    <n v="2.087063938"/>
    <n v="1"/>
    <n v="15861.24"/>
    <n v="0"/>
    <n v="0.93743097200000003"/>
    <n v="2431.15"/>
    <s v="Gaithersburg"/>
    <s v="20878,Gaithersburg"/>
    <x v="0"/>
    <x v="0"/>
    <n v="19.074658433"/>
    <n v="0"/>
    <n v="0"/>
    <n v="0"/>
    <n v="0"/>
    <n v="0"/>
    <n v="0"/>
    <n v="0"/>
    <n v="0.93743097200000003"/>
    <n v="8404.0963707999999"/>
    <x v="0"/>
  </r>
  <r>
    <n v="17523.513597000001"/>
    <n v="18620.801318000002"/>
    <x v="0"/>
    <x v="58"/>
    <x v="13"/>
    <x v="13"/>
    <s v="MD Resident"/>
    <x v="2"/>
    <s v="MD"/>
    <n v="2"/>
    <n v="0.94474897199999996"/>
    <n v="1"/>
    <n v="20349.25"/>
    <n v="2.4409029269999998"/>
    <n v="3"/>
    <n v="48185.71"/>
    <n v="2"/>
    <n v="1.496153955"/>
    <n v="27836.46"/>
    <s v="District Heights"/>
    <s v="20747,District Heights"/>
    <x v="0"/>
    <x v="0"/>
    <n v="41.760802755"/>
    <n v="-4.3534428700000003"/>
    <n v="4.3534428700000003"/>
    <n v="-4.3534428700000003"/>
    <n v="0.1559697213"/>
    <n v="0.1559697213"/>
    <n v="0"/>
    <n v="1398.2731615"/>
    <n v="1.3401842337000001"/>
    <n v="12014.791266"/>
    <x v="0"/>
  </r>
  <r>
    <n v="17523.513597000001"/>
    <n v="18620.801318000002"/>
    <x v="0"/>
    <x v="81"/>
    <x v="13"/>
    <x v="13"/>
    <s v="MD Resident"/>
    <x v="7"/>
    <s v="MD"/>
    <n v="1"/>
    <n v="0.598206982"/>
    <n v="1"/>
    <n v="4500.0200000000004"/>
    <n v="1.0422079689999999"/>
    <n v="1"/>
    <n v="38484.46"/>
    <n v="0"/>
    <n v="0.44400098700000001"/>
    <n v="33984.44"/>
    <s v="Germantown"/>
    <s v="20874,Germantown"/>
    <x v="0"/>
    <x v="0"/>
    <n v="45.174795660999997"/>
    <n v="-2.2124489340000002"/>
    <n v="2.2124489340000002"/>
    <n v="-2.2124489340000002"/>
    <n v="2.17450792E-2"/>
    <n v="2.17450792E-2"/>
    <n v="0"/>
    <n v="194.94527790999999"/>
    <n v="0.4222559078"/>
    <n v="3785.5366935000002"/>
    <x v="0"/>
  </r>
  <r>
    <n v="17523.513597000001"/>
    <n v="18620.801318000002"/>
    <x v="0"/>
    <x v="106"/>
    <x v="13"/>
    <x v="13"/>
    <s v="MD Resident"/>
    <x v="2"/>
    <s v="MD"/>
    <n v="2"/>
    <n v="0"/>
    <n v="0"/>
    <n v="0"/>
    <n v="2.943997913"/>
    <n v="3"/>
    <n v="24671.18"/>
    <n v="3"/>
    <n v="2.943997913"/>
    <n v="24671.18"/>
    <s v="Bowie"/>
    <s v="20715,Bowie"/>
    <x v="0"/>
    <x v="0"/>
    <n v="27.292978184999999"/>
    <n v="-3.578858893"/>
    <n v="3.578858893"/>
    <n v="-3.578858893"/>
    <n v="0.38603896729999998"/>
    <n v="0.38603896729999998"/>
    <n v="0"/>
    <n v="3460.8507513"/>
    <n v="2.5579589456999998"/>
    <n v="22932.177552000001"/>
    <x v="0"/>
  </r>
  <r>
    <n v="17523.513597000001"/>
    <n v="18620.801318000002"/>
    <x v="0"/>
    <x v="212"/>
    <x v="13"/>
    <x v="13"/>
    <s v="MD Resident"/>
    <x v="7"/>
    <s v="MD"/>
    <n v="1"/>
    <n v="0"/>
    <n v="0"/>
    <n v="0"/>
    <n v="0.58304598299999999"/>
    <n v="1"/>
    <n v="25244.83"/>
    <n v="1"/>
    <n v="0.58304598299999999"/>
    <n v="25244.83"/>
    <s v="Glen Echo"/>
    <s v="20812,Glen Echo"/>
    <x v="0"/>
    <x v="0"/>
    <n v="0.58304598299999999"/>
    <n v="0"/>
    <n v="0"/>
    <n v="0"/>
    <n v="0"/>
    <n v="0"/>
    <n v="0"/>
    <n v="0"/>
    <n v="0.58304598299999999"/>
    <n v="5227.0244702"/>
    <x v="0"/>
  </r>
  <r>
    <n v="17523.513597000001"/>
    <n v="18620.801318000002"/>
    <x v="0"/>
    <x v="179"/>
    <x v="13"/>
    <x v="13"/>
    <s v="MD Resident"/>
    <x v="7"/>
    <s v="MD"/>
    <n v="1"/>
    <n v="0"/>
    <n v="0"/>
    <n v="0"/>
    <n v="0.40325198800000001"/>
    <n v="1"/>
    <n v="7541.48"/>
    <n v="1"/>
    <n v="0.40325198800000001"/>
    <n v="7541.48"/>
    <s v="Clarksburg"/>
    <s v="20871,Clarksburg"/>
    <x v="0"/>
    <x v="0"/>
    <n v="3.547067894"/>
    <n v="0"/>
    <n v="0"/>
    <n v="0"/>
    <n v="0"/>
    <n v="0"/>
    <n v="0"/>
    <n v="0"/>
    <n v="0.40325198800000001"/>
    <n v="3615.1659909999998"/>
    <x v="0"/>
  </r>
  <r>
    <n v="17523.513597000001"/>
    <n v="18620.801318000002"/>
    <x v="0"/>
    <x v="150"/>
    <x v="13"/>
    <x v="13"/>
    <s v="MD Resident"/>
    <x v="7"/>
    <s v="MD"/>
    <n v="1"/>
    <n v="0"/>
    <n v="0"/>
    <n v="0"/>
    <n v="1.327097961"/>
    <n v="1"/>
    <n v="20562.36"/>
    <n v="1"/>
    <n v="1.327097961"/>
    <n v="20562.36"/>
    <s v="Bethesda"/>
    <s v="20814,Bethesda"/>
    <x v="0"/>
    <x v="0"/>
    <n v="13.492116598000001"/>
    <n v="0"/>
    <n v="0"/>
    <n v="0"/>
    <n v="0"/>
    <n v="0"/>
    <n v="0"/>
    <n v="0"/>
    <n v="1.327097961"/>
    <n v="11897.472444000001"/>
    <x v="0"/>
  </r>
  <r>
    <n v="17523.513597000001"/>
    <n v="18620.801318000002"/>
    <x v="0"/>
    <x v="213"/>
    <x v="13"/>
    <x v="13"/>
    <s v="MD Resident"/>
    <x v="7"/>
    <s v="MD"/>
    <n v="2"/>
    <n v="2.3035549309999999"/>
    <n v="3"/>
    <n v="66868.55"/>
    <n v="14.352163575000001"/>
    <n v="15"/>
    <n v="322742.99"/>
    <n v="12"/>
    <n v="12.048608644"/>
    <n v="255874.44"/>
    <s v="Burtonsville"/>
    <s v="20866,Burtonsville"/>
    <x v="0"/>
    <x v="0"/>
    <n v="12.692085625000001"/>
    <n v="-1.0153079700000001"/>
    <n v="1.0153079700000001"/>
    <n v="-1.0153079700000001"/>
    <n v="0.96383279669999999"/>
    <n v="0.96383279669999999"/>
    <n v="0"/>
    <n v="8640.7895093999996"/>
    <n v="11.084775847"/>
    <n v="99375.343093999996"/>
    <x v="0"/>
  </r>
  <r>
    <n v="17523.513597000001"/>
    <n v="18620.801318000002"/>
    <x v="0"/>
    <x v="120"/>
    <x v="13"/>
    <x v="13"/>
    <s v="MD Resident"/>
    <x v="7"/>
    <s v="MD"/>
    <n v="1"/>
    <n v="1.1115839670000001"/>
    <n v="2"/>
    <n v="14549.93"/>
    <n v="2.0359439400000001"/>
    <n v="1"/>
    <n v="20698.82"/>
    <n v="-1"/>
    <n v="0.92435997299999995"/>
    <n v="6148.89"/>
    <s v="Potomac"/>
    <s v="20854,Potomac"/>
    <x v="0"/>
    <x v="0"/>
    <n v="29.149869128999999"/>
    <n v="0"/>
    <n v="0"/>
    <n v="0"/>
    <n v="0"/>
    <n v="0"/>
    <n v="0"/>
    <n v="0"/>
    <n v="0.92435997299999995"/>
    <n v="8286.9144785000008"/>
    <x v="0"/>
  </r>
  <r>
    <n v="17523.513597000001"/>
    <n v="18620.801318000002"/>
    <x v="0"/>
    <x v="118"/>
    <x v="13"/>
    <x v="13"/>
    <s v="MD Resident"/>
    <x v="2"/>
    <s v="MD"/>
    <n v="2"/>
    <n v="0.35034799"/>
    <n v="1"/>
    <n v="5321.28"/>
    <n v="3.2709459029999999"/>
    <n v="2"/>
    <n v="39139.69"/>
    <n v="1"/>
    <n v="2.9205979129999999"/>
    <n v="33818.410000000003"/>
    <s v="Oxon Hill"/>
    <s v="20745,Oxon Hill"/>
    <x v="0"/>
    <x v="0"/>
    <n v="16.021116525"/>
    <n v="-1.463129957"/>
    <n v="1.463129957"/>
    <n v="-1.463129957"/>
    <n v="0.26672387609999998"/>
    <n v="0.26672387609999998"/>
    <n v="0"/>
    <n v="2391.1874324999999"/>
    <n v="2.6538740369"/>
    <n v="23792.059179"/>
    <x v="0"/>
  </r>
  <r>
    <n v="17523.513597000001"/>
    <n v="18620.801318000002"/>
    <x v="0"/>
    <x v="169"/>
    <x v="13"/>
    <x v="13"/>
    <s v="MD Resident"/>
    <x v="7"/>
    <s v="MD"/>
    <n v="1"/>
    <n v="1.1046659679999999"/>
    <n v="2"/>
    <n v="16210.75"/>
    <n v="5.3363598410000002"/>
    <n v="2"/>
    <n v="143043.32"/>
    <n v="0"/>
    <n v="4.2316938730000002"/>
    <n v="126832.57"/>
    <s v="Rockville"/>
    <s v="20852,Rockville"/>
    <x v="0"/>
    <x v="0"/>
    <n v="10.676086682999999"/>
    <n v="0"/>
    <n v="0"/>
    <n v="0"/>
    <n v="0"/>
    <n v="0"/>
    <n v="0"/>
    <n v="0"/>
    <n v="4.2316938730000002"/>
    <n v="37937.260644000002"/>
    <x v="0"/>
  </r>
  <r>
    <n v="17523.513597000001"/>
    <n v="18620.801318000002"/>
    <x v="0"/>
    <x v="38"/>
    <x v="13"/>
    <x v="13"/>
    <s v="MD Resident"/>
    <x v="3"/>
    <s v="MD"/>
    <n v="1"/>
    <n v="0"/>
    <n v="0"/>
    <n v="0"/>
    <n v="1.234704963"/>
    <n v="1"/>
    <n v="21429.05"/>
    <n v="1"/>
    <n v="1.234704963"/>
    <n v="21429.05"/>
    <s v="Lothian"/>
    <s v="20711,Lothian"/>
    <x v="0"/>
    <x v="0"/>
    <n v="16.958676498999999"/>
    <n v="0"/>
    <n v="0"/>
    <n v="0"/>
    <n v="0"/>
    <n v="0"/>
    <n v="0"/>
    <n v="0"/>
    <n v="1.234704963"/>
    <n v="11069.166486"/>
    <x v="0"/>
  </r>
  <r>
    <n v="17523.513597000001"/>
    <n v="18620.801318000002"/>
    <x v="0"/>
    <x v="127"/>
    <x v="13"/>
    <x v="13"/>
    <s v="MD Resident"/>
    <x v="2"/>
    <s v="MD"/>
    <n v="2"/>
    <n v="14.917296556"/>
    <n v="17"/>
    <n v="369526.77"/>
    <n v="21.571455359000002"/>
    <n v="23"/>
    <n v="370839.58"/>
    <n v="6"/>
    <n v="6.6541588029999996"/>
    <n v="1312.81"/>
    <s v="College Park"/>
    <s v="20740,College Park"/>
    <x v="0"/>
    <x v="0"/>
    <n v="10.750320682"/>
    <n v="-8.6690417439999994"/>
    <n v="8.6690417439999994"/>
    <n v="-8.6690417439999994"/>
    <n v="5.3659032266000004"/>
    <n v="5.3659032266000004"/>
    <n v="0"/>
    <n v="48105.481022"/>
    <n v="1.2882555764000001"/>
    <n v="11549.249318"/>
    <x v="0"/>
  </r>
  <r>
    <n v="17523.513597000001"/>
    <n v="18620.801318000002"/>
    <x v="0"/>
    <x v="131"/>
    <x v="13"/>
    <x v="13"/>
    <s v="MD Resident"/>
    <x v="7"/>
    <s v="MD"/>
    <n v="2"/>
    <n v="1.3192899600000001"/>
    <n v="2"/>
    <n v="20607.169999999998"/>
    <n v="2.330512932"/>
    <n v="3"/>
    <n v="48568.51"/>
    <n v="1"/>
    <n v="1.0112229720000001"/>
    <n v="27961.34"/>
    <s v="Olney"/>
    <s v="20832,Olney"/>
    <x v="0"/>
    <x v="0"/>
    <n v="9.1528837299999992"/>
    <n v="0"/>
    <n v="0"/>
    <n v="0"/>
    <n v="0"/>
    <n v="0"/>
    <n v="0"/>
    <n v="0"/>
    <n v="1.0112229720000001"/>
    <n v="9065.6438318"/>
    <x v="0"/>
  </r>
  <r>
    <n v="17523.513597000001"/>
    <n v="18620.801318000002"/>
    <x v="0"/>
    <x v="53"/>
    <x v="13"/>
    <x v="13"/>
    <s v="MD Resident"/>
    <x v="13"/>
    <s v="MD"/>
    <n v="2"/>
    <n v="0"/>
    <n v="0"/>
    <n v="0"/>
    <n v="3.4557248980000002"/>
    <n v="2"/>
    <n v="64538.7"/>
    <n v="2"/>
    <n v="3.4557248980000002"/>
    <n v="64538.7"/>
    <m/>
    <s v="Saint Marys,"/>
    <x v="0"/>
    <x v="0"/>
    <n v="79.816741620000002"/>
    <n v="0"/>
    <n v="0"/>
    <n v="0"/>
    <n v="0"/>
    <n v="0"/>
    <n v="0"/>
    <n v="0"/>
    <n v="3.4557248980000002"/>
    <n v="30980.675847999999"/>
    <x v="0"/>
  </r>
  <r>
    <n v="17523.513597000001"/>
    <n v="18620.801318000002"/>
    <x v="0"/>
    <x v="204"/>
    <x v="13"/>
    <x v="13"/>
    <s v="MD Resident"/>
    <x v="3"/>
    <s v="MD"/>
    <n v="1"/>
    <n v="0"/>
    <n v="0"/>
    <n v="0"/>
    <n v="0.51374798499999996"/>
    <n v="1"/>
    <n v="7316.24"/>
    <n v="1"/>
    <n v="0.51374798499999996"/>
    <n v="7316.24"/>
    <s v="Glen Burnie"/>
    <s v="21061,Glen Burnie"/>
    <x v="0"/>
    <x v="0"/>
    <n v="69.344663937999997"/>
    <n v="-2.2170409339999999"/>
    <n v="2.2170409339999999"/>
    <n v="-2.2170409339999999"/>
    <n v="1.64252049E-2"/>
    <n v="1.64252049E-2"/>
    <n v="0"/>
    <n v="147.25244721000001"/>
    <n v="0.49732278009999997"/>
    <n v="4458.5134226999999"/>
    <x v="0"/>
  </r>
  <r>
    <n v="17523.513597000001"/>
    <n v="18620.801318000002"/>
    <x v="0"/>
    <x v="112"/>
    <x v="13"/>
    <x v="13"/>
    <s v="MD Resident"/>
    <x v="9"/>
    <s v="MD"/>
    <n v="1"/>
    <n v="0"/>
    <n v="0"/>
    <n v="0"/>
    <n v="0.58304598299999999"/>
    <n v="1"/>
    <n v="12669.55"/>
    <n v="1"/>
    <n v="0.58304598299999999"/>
    <n v="12669.55"/>
    <s v="Elkridge"/>
    <s v="21075,Elkridge"/>
    <x v="0"/>
    <x v="0"/>
    <n v="6.632759804"/>
    <n v="0"/>
    <n v="0"/>
    <n v="0"/>
    <n v="0"/>
    <n v="0"/>
    <n v="0"/>
    <n v="0"/>
    <n v="0.58304598299999999"/>
    <n v="5227.0244702"/>
    <x v="0"/>
  </r>
  <r>
    <n v="17523.513597000001"/>
    <n v="18620.801318000002"/>
    <x v="0"/>
    <x v="94"/>
    <x v="13"/>
    <x v="13"/>
    <s v="MD Resident"/>
    <x v="7"/>
    <s v="MD"/>
    <n v="1"/>
    <n v="1.373748959"/>
    <n v="2"/>
    <n v="12896.07"/>
    <n v="2.0359439400000001"/>
    <n v="1"/>
    <n v="38167.68"/>
    <n v="-1"/>
    <n v="0.66219498099999996"/>
    <n v="25271.61"/>
    <m/>
    <s v="Montgomery,"/>
    <x v="0"/>
    <x v="0"/>
    <n v="10.017883703000001"/>
    <n v="0"/>
    <n v="0"/>
    <n v="0"/>
    <n v="0"/>
    <n v="0"/>
    <n v="0"/>
    <n v="0"/>
    <n v="0.66219498099999996"/>
    <n v="5936.5975766000001"/>
    <x v="0"/>
  </r>
  <r>
    <n v="17523.513597000001"/>
    <n v="18620.801318000002"/>
    <x v="0"/>
    <x v="27"/>
    <x v="13"/>
    <x v="13"/>
    <s v="MD Resident"/>
    <x v="3"/>
    <s v="MD"/>
    <n v="1"/>
    <n v="0.92701997199999997"/>
    <n v="1"/>
    <n v="6988.28"/>
    <n v="1.910510943"/>
    <n v="2"/>
    <n v="9814.0499999999993"/>
    <n v="1"/>
    <n v="0.98349097100000005"/>
    <n v="2825.77"/>
    <s v="Laurel"/>
    <s v="20724,Laurel"/>
    <x v="0"/>
    <x v="0"/>
    <n v="26.043432222"/>
    <n v="-4.9557798540000002"/>
    <n v="4.9557798540000002"/>
    <n v="-4.9557798540000002"/>
    <n v="0.18714755790000001"/>
    <n v="0.18714755790000001"/>
    <n v="0"/>
    <n v="1677.7833883000001"/>
    <n v="0.79634341310000001"/>
    <n v="7139.2422348999999"/>
    <x v="0"/>
  </r>
  <r>
    <n v="17523.513597000001"/>
    <n v="18620.801318000002"/>
    <x v="0"/>
    <x v="99"/>
    <x v="13"/>
    <x v="13"/>
    <s v="MD Resident"/>
    <x v="17"/>
    <s v="MD"/>
    <n v="2"/>
    <n v="1.5559559540000001"/>
    <n v="2"/>
    <n v="32213.99"/>
    <n v="2.4319199280000001"/>
    <n v="2"/>
    <n v="54888.79"/>
    <n v="0"/>
    <n v="0.87596397400000003"/>
    <n v="22674.799999999999"/>
    <m/>
    <s v="Charles,"/>
    <x v="0"/>
    <x v="0"/>
    <n v="39.011670836999997"/>
    <n v="-2.688213921"/>
    <n v="2.688213921"/>
    <n v="-2.688213921"/>
    <n v="6.0360874000000002E-2"/>
    <n v="6.0360874000000002E-2"/>
    <n v="0"/>
    <n v="541.13701974000003"/>
    <n v="0.81560310000000003"/>
    <n v="7311.9058973000001"/>
    <x v="0"/>
  </r>
  <r>
    <n v="17523.513597000001"/>
    <n v="18620.801318000002"/>
    <x v="0"/>
    <x v="54"/>
    <x v="13"/>
    <x v="13"/>
    <s v="MD Resident"/>
    <x v="2"/>
    <s v="MD"/>
    <n v="2"/>
    <n v="9.9446317059999991"/>
    <n v="14"/>
    <n v="152628.20000000001"/>
    <n v="11.170387669"/>
    <n v="9"/>
    <n v="233277.93"/>
    <n v="-5"/>
    <n v="1.2257559629999999"/>
    <n v="80649.73"/>
    <s v="Riverdale"/>
    <s v="20737,Riverdale"/>
    <x v="0"/>
    <x v="0"/>
    <n v="6.4532668080000004"/>
    <n v="-3.4649488970000002"/>
    <n v="3.4649488970000002"/>
    <n v="-3.4649488970000002"/>
    <n v="0.65814445590000004"/>
    <n v="0.65814445590000004"/>
    <n v="0"/>
    <n v="5900.2844992"/>
    <n v="0.56761150709999997"/>
    <n v="5088.6539377999998"/>
    <x v="0"/>
  </r>
  <r>
    <n v="17523.513597000001"/>
    <n v="18620.801318000002"/>
    <x v="0"/>
    <x v="49"/>
    <x v="13"/>
    <x v="13"/>
    <s v="MD Resident"/>
    <x v="12"/>
    <s v="MD"/>
    <n v="2"/>
    <n v="1.1883319649999999"/>
    <n v="2"/>
    <n v="18032.68"/>
    <n v="2.2450779330000001"/>
    <n v="2"/>
    <n v="90700.89"/>
    <n v="0"/>
    <n v="1.056745968"/>
    <n v="72668.210000000006"/>
    <m/>
    <s v="Calvert,"/>
    <x v="0"/>
    <x v="0"/>
    <n v="62.261227146000003"/>
    <n v="0"/>
    <n v="0"/>
    <n v="0"/>
    <n v="0"/>
    <n v="0"/>
    <n v="0"/>
    <n v="0"/>
    <n v="1.056745968"/>
    <n v="9473.7588364000003"/>
    <x v="0"/>
  </r>
  <r>
    <n v="17523.513597000001"/>
    <n v="18620.801318000002"/>
    <x v="0"/>
    <x v="107"/>
    <x v="13"/>
    <x v="13"/>
    <s v="MD Resident"/>
    <x v="2"/>
    <s v="MD"/>
    <n v="1"/>
    <n v="0"/>
    <n v="0"/>
    <n v="0"/>
    <n v="1.8472779450000001"/>
    <n v="1"/>
    <n v="18804.080000000002"/>
    <n v="1"/>
    <n v="1.8472779450000001"/>
    <n v="18804.080000000002"/>
    <s v="Glenn Dale"/>
    <s v="20769,Glenn Dale"/>
    <x v="0"/>
    <x v="0"/>
    <n v="11.947878641999999"/>
    <n v="0"/>
    <n v="0"/>
    <n v="0"/>
    <n v="0"/>
    <n v="0"/>
    <n v="0"/>
    <n v="0"/>
    <n v="1.8472779450000001"/>
    <n v="16560.901375000001"/>
    <x v="0"/>
  </r>
  <r>
    <n v="17523.513597000001"/>
    <n v="18620.801318000002"/>
    <x v="0"/>
    <x v="42"/>
    <x v="13"/>
    <x v="13"/>
    <s v="MD Resident"/>
    <x v="9"/>
    <s v="MD"/>
    <n v="1"/>
    <n v="0.38231798900000002"/>
    <n v="1"/>
    <n v="3659.43"/>
    <n v="1.049477969"/>
    <n v="2"/>
    <n v="9299.61"/>
    <n v="1"/>
    <n v="0.66715997999999999"/>
    <n v="5640.18"/>
    <s v="Columbia"/>
    <s v="21046,Columbia"/>
    <x v="0"/>
    <x v="0"/>
    <n v="20.773779378"/>
    <n v="-1.6320359520000001"/>
    <n v="1.6320359520000001"/>
    <n v="-1.6320359520000001"/>
    <n v="5.24136246E-2"/>
    <n v="5.24136246E-2"/>
    <n v="0"/>
    <n v="469.88969336000002"/>
    <n v="0.6147463554"/>
    <n v="5511.2192459999997"/>
    <x v="0"/>
  </r>
  <r>
    <n v="17523.513597000001"/>
    <n v="18620.801318000002"/>
    <x v="0"/>
    <x v="97"/>
    <x v="13"/>
    <x v="13"/>
    <s v="MD Resident"/>
    <x v="2"/>
    <s v="MD"/>
    <n v="2"/>
    <n v="3.5020698970000002"/>
    <n v="6"/>
    <n v="62810.86"/>
    <n v="7.4426787790000004"/>
    <n v="7"/>
    <n v="219745.6"/>
    <n v="1"/>
    <n v="3.9406088819999998"/>
    <n v="156934.74"/>
    <s v="Hyattsville"/>
    <s v="20785,Hyattsville"/>
    <x v="0"/>
    <x v="0"/>
    <n v="74.674001778999994"/>
    <n v="-1.4783719559999999"/>
    <n v="1.4783719559999999"/>
    <n v="-1.4783719559999999"/>
    <n v="7.8014911800000003E-2"/>
    <n v="7.8014911800000003E-2"/>
    <n v="0"/>
    <n v="699.40598989"/>
    <n v="3.8625939701999998"/>
    <n v="34628.269106"/>
    <x v="0"/>
  </r>
  <r>
    <n v="17523.513597000001"/>
    <n v="18620.801318000002"/>
    <x v="0"/>
    <x v="172"/>
    <x v="13"/>
    <x v="13"/>
    <s v="MD Resident"/>
    <x v="9"/>
    <s v="MD"/>
    <n v="2"/>
    <n v="0.49281898499999999"/>
    <n v="1"/>
    <n v="8504.5400000000009"/>
    <n v="1.6126849519999999"/>
    <n v="2"/>
    <n v="10681.79"/>
    <n v="1"/>
    <n v="1.119865967"/>
    <n v="2177.25"/>
    <s v="Columbia"/>
    <s v="21045,Columbia"/>
    <x v="0"/>
    <x v="0"/>
    <n v="31.468592059999999"/>
    <n v="-0.23072299299999999"/>
    <n v="0.23072299299999999"/>
    <n v="-0.23072299299999999"/>
    <n v="8.2106891999999994E-3"/>
    <n v="8.2106891999999994E-3"/>
    <n v="0"/>
    <n v="73.609070983999999"/>
    <n v="1.1116552778"/>
    <n v="9966.0224221000008"/>
    <x v="0"/>
  </r>
  <r>
    <n v="17523.513597000001"/>
    <n v="18620.801318000002"/>
    <x v="0"/>
    <x v="103"/>
    <x v="13"/>
    <x v="13"/>
    <s v="MD Resident"/>
    <x v="2"/>
    <s v="MD"/>
    <n v="2"/>
    <n v="14.200718578"/>
    <n v="16"/>
    <n v="227536.84"/>
    <n v="24.101387284000001"/>
    <n v="30"/>
    <n v="485559.38"/>
    <n v="14"/>
    <n v="9.9006687059999994"/>
    <n v="258022.54"/>
    <s v="Beltsville"/>
    <s v="20705,Beltsville"/>
    <x v="0"/>
    <x v="0"/>
    <n v="23.870574292000001"/>
    <n v="-12.648667619999999"/>
    <n v="12.648667623"/>
    <n v="-12.648667619999999"/>
    <n v="5.2462193064999996"/>
    <n v="5.2462193064999996"/>
    <n v="0"/>
    <n v="47032.511141000003"/>
    <n v="4.6544493994999998"/>
    <n v="41727.276433999999"/>
    <x v="0"/>
  </r>
  <r>
    <n v="17523.513597000001"/>
    <n v="18620.801318000002"/>
    <x v="0"/>
    <x v="70"/>
    <x v="13"/>
    <x v="13"/>
    <s v="MD Resident"/>
    <x v="9"/>
    <s v="MD"/>
    <n v="1"/>
    <n v="0.42756298700000001"/>
    <n v="1"/>
    <n v="12823.79"/>
    <n v="3.119971907"/>
    <n v="1"/>
    <n v="33359.72"/>
    <n v="0"/>
    <n v="2.6924089200000001"/>
    <n v="20535.93"/>
    <s v="Ellicott City"/>
    <s v="21042,Ellicott City"/>
    <x v="0"/>
    <x v="0"/>
    <n v="14.275399576"/>
    <n v="0"/>
    <n v="0"/>
    <n v="0"/>
    <n v="0"/>
    <n v="0"/>
    <n v="0"/>
    <n v="0"/>
    <n v="2.6924089200000001"/>
    <n v="24137.525545"/>
    <x v="0"/>
  </r>
  <r>
    <n v="17523.513597000001"/>
    <n v="18620.801318000002"/>
    <x v="0"/>
    <x v="198"/>
    <x v="13"/>
    <x v="13"/>
    <s v="MD Resident"/>
    <x v="2"/>
    <s v="MD"/>
    <n v="1"/>
    <n v="0"/>
    <n v="0"/>
    <n v="0"/>
    <n v="1.600185953"/>
    <n v="2"/>
    <n v="17940.82"/>
    <n v="2"/>
    <n v="1.600185953"/>
    <n v="17940.82"/>
    <s v="Accokeek"/>
    <s v="20607,Accokeek"/>
    <x v="0"/>
    <x v="0"/>
    <n v="15.484935541"/>
    <n v="0"/>
    <n v="0"/>
    <n v="0"/>
    <n v="0"/>
    <n v="0"/>
    <n v="0"/>
    <n v="0"/>
    <n v="1.600185953"/>
    <n v="14345.714363999999"/>
    <x v="0"/>
  </r>
  <r>
    <n v="17523.513597000001"/>
    <n v="18620.801318000002"/>
    <x v="0"/>
    <x v="26"/>
    <x v="13"/>
    <x v="13"/>
    <s v="MD Resident"/>
    <x v="7"/>
    <s v="MD"/>
    <n v="2"/>
    <n v="3.9542468820000001"/>
    <n v="5"/>
    <n v="114548.54"/>
    <n v="7.828446767"/>
    <n v="7"/>
    <n v="122929.24"/>
    <n v="2"/>
    <n v="3.8741998849999999"/>
    <n v="8380.7000000000007"/>
    <s v="Silver Spring"/>
    <s v="20906,Silver Spring"/>
    <x v="0"/>
    <x v="0"/>
    <n v="38.928270840000003"/>
    <n v="-0.94474897199999996"/>
    <n v="0.94474897199999996"/>
    <n v="-0.94474897199999996"/>
    <n v="9.4022834299999997E-2"/>
    <n v="9.4022834299999997E-2"/>
    <n v="0"/>
    <n v="842.91748843000005"/>
    <n v="3.7801770506999999"/>
    <n v="33889.398987"/>
    <x v="0"/>
  </r>
  <r>
    <n v="17523.513597000001"/>
    <n v="18620.801318000002"/>
    <x v="0"/>
    <x v="108"/>
    <x v="13"/>
    <x v="13"/>
    <s v="MD Resident"/>
    <x v="9"/>
    <s v="MD"/>
    <n v="1"/>
    <n v="0"/>
    <n v="0"/>
    <n v="0"/>
    <n v="1.486203956"/>
    <n v="1"/>
    <n v="18391.41"/>
    <n v="1"/>
    <n v="1.486203956"/>
    <n v="18391.41"/>
    <s v="Clarksville"/>
    <s v="21029,Clarksville"/>
    <x v="0"/>
    <x v="0"/>
    <n v="9.4790947190000008"/>
    <n v="0"/>
    <n v="0"/>
    <n v="0"/>
    <n v="0"/>
    <n v="0"/>
    <n v="0"/>
    <n v="0"/>
    <n v="1.486203956"/>
    <n v="13323.862392000001"/>
    <x v="0"/>
  </r>
  <r>
    <n v="17523.513597000001"/>
    <n v="18620.801318000002"/>
    <x v="0"/>
    <x v="72"/>
    <x v="13"/>
    <x v="13"/>
    <s v="MD Resident"/>
    <x v="9"/>
    <s v="MD"/>
    <n v="2"/>
    <n v="0.485613986"/>
    <n v="1"/>
    <n v="13453.06"/>
    <n v="2.6223439220000002"/>
    <n v="5"/>
    <n v="36908.11"/>
    <n v="4"/>
    <n v="2.1367299360000001"/>
    <n v="23455.05"/>
    <s v="Laurel"/>
    <s v="20723,Laurel"/>
    <x v="0"/>
    <x v="0"/>
    <n v="18.863859441999999"/>
    <n v="-9.179966726"/>
    <n v="9.179966726"/>
    <n v="-9.179966726"/>
    <n v="1.0398248447"/>
    <n v="1.0398248447"/>
    <n v="0"/>
    <n v="9322.0604660000008"/>
    <n v="1.0969050913"/>
    <n v="9833.7865636999995"/>
    <x v="0"/>
  </r>
  <r>
    <n v="17523.513597000001"/>
    <n v="18620.801318000002"/>
    <x v="0"/>
    <x v="46"/>
    <x v="13"/>
    <x v="13"/>
    <s v="MD Resident"/>
    <x v="1"/>
    <s v="MD"/>
    <n v="1"/>
    <n v="0"/>
    <n v="0"/>
    <n v="0"/>
    <n v="1.149632966"/>
    <n v="1"/>
    <n v="26143.82"/>
    <n v="1"/>
    <n v="1.149632966"/>
    <n v="26143.82"/>
    <s v="Halethorpe"/>
    <s v="21227,Halethorpe"/>
    <x v="0"/>
    <x v="0"/>
    <n v="8.8656967370000004"/>
    <n v="0"/>
    <n v="0"/>
    <n v="0"/>
    <n v="0"/>
    <n v="0"/>
    <n v="0"/>
    <n v="0"/>
    <n v="1.149632966"/>
    <n v="10306.493519"/>
    <x v="0"/>
  </r>
  <r>
    <n v="17523.513597000001"/>
    <n v="18620.801318000002"/>
    <x v="0"/>
    <x v="60"/>
    <x v="13"/>
    <x v="13"/>
    <s v="MD Resident"/>
    <x v="0"/>
    <s v="MD"/>
    <n v="1"/>
    <n v="0"/>
    <n v="0"/>
    <n v="0"/>
    <n v="1.149632966"/>
    <n v="1"/>
    <n v="26289.85"/>
    <n v="1"/>
    <n v="1.149632966"/>
    <n v="26289.85"/>
    <s v="Monrovia"/>
    <s v="21770,Monrovia"/>
    <x v="0"/>
    <x v="0"/>
    <n v="29.971897113000001"/>
    <n v="0"/>
    <n v="0"/>
    <n v="0"/>
    <n v="0"/>
    <n v="0"/>
    <n v="0"/>
    <n v="0"/>
    <n v="1.149632966"/>
    <n v="10306.493519"/>
    <x v="0"/>
  </r>
  <r>
    <n v="17523.513597000001"/>
    <n v="18620.801318000002"/>
    <x v="0"/>
    <x v="119"/>
    <x v="13"/>
    <x v="13"/>
    <s v="MD Resident"/>
    <x v="2"/>
    <s v="MD"/>
    <n v="2"/>
    <n v="6.8039307969999996"/>
    <n v="9"/>
    <n v="89628.81"/>
    <n v="11.321678666"/>
    <n v="13"/>
    <n v="280954.36"/>
    <n v="4"/>
    <n v="4.5177478689999999"/>
    <n v="191325.55"/>
    <s v="Laurel"/>
    <s v="20708,Laurel"/>
    <x v="0"/>
    <x v="0"/>
    <n v="40.023148823"/>
    <n v="-23.5664543"/>
    <n v="23.566454299"/>
    <n v="-23.5664543"/>
    <n v="2.6601429878"/>
    <n v="2.6601429878"/>
    <n v="0"/>
    <n v="23848.260509"/>
    <n v="1.8576048811999999"/>
    <n v="16653.482663999999"/>
    <x v="0"/>
  </r>
  <r>
    <n v="17523.513597000001"/>
    <n v="18620.801318000002"/>
    <x v="0"/>
    <x v="214"/>
    <x v="13"/>
    <x v="13"/>
    <s v="MD Resident"/>
    <x v="2"/>
    <s v="MD"/>
    <n v="2"/>
    <n v="1.0915719669999999"/>
    <n v="2"/>
    <n v="13388.98"/>
    <n v="1.120402967"/>
    <n v="2"/>
    <n v="30256.48"/>
    <n v="0"/>
    <n v="2.8830999999999999E-2"/>
    <n v="16867.5"/>
    <s v="Bowie"/>
    <s v="20721,Bowie"/>
    <x v="0"/>
    <x v="0"/>
    <n v="13.187280608"/>
    <n v="0"/>
    <n v="0"/>
    <n v="0"/>
    <n v="0"/>
    <n v="0"/>
    <n v="0"/>
    <n v="0"/>
    <n v="2.8830999999999999E-2"/>
    <n v="258.47076713000001"/>
    <x v="0"/>
  </r>
  <r>
    <n v="0"/>
    <n v="9958.5557776000005"/>
    <x v="0"/>
    <x v="90"/>
    <x v="14"/>
    <x v="14"/>
    <s v="MD Resident"/>
    <x v="3"/>
    <s v="MD"/>
    <n v="1"/>
    <n v="0"/>
    <n v="0"/>
    <n v="0"/>
    <n v="0.35034799"/>
    <n v="1"/>
    <n v="3488.96"/>
    <n v="1"/>
    <n v="0.35034799"/>
    <n v="3488.96"/>
    <s v="Glen Burnie"/>
    <s v="21060,Glen Burnie"/>
    <x v="0"/>
    <x v="0"/>
    <n v="48.701901556000003"/>
    <n v="-0.45127198699999999"/>
    <n v="0.45127198699999999"/>
    <n v="-0.45127198699999999"/>
    <n v="3.2463256999999998E-3"/>
    <n v="3.2463256999999998E-3"/>
    <n v="0"/>
    <n v="16.164357668000001"/>
    <n v="0.3471016643"/>
    <n v="0"/>
    <x v="0"/>
  </r>
  <r>
    <n v="16297.165290999999"/>
    <n v="15933.790376000001"/>
    <x v="0"/>
    <x v="89"/>
    <x v="15"/>
    <x v="15"/>
    <s v="MD Resident"/>
    <x v="7"/>
    <s v="MD"/>
    <n v="2"/>
    <n v="2.184481935"/>
    <n v="4"/>
    <n v="35834.949999999997"/>
    <n v="2.8632549150000002"/>
    <n v="2"/>
    <n v="36523.620000000003"/>
    <n v="-2"/>
    <n v="0.67877297999999997"/>
    <n v="688.67"/>
    <s v="Silver Spring"/>
    <s v="20910,Silver Spring"/>
    <x v="0"/>
    <x v="0"/>
    <n v="60.467595203999998"/>
    <n v="0"/>
    <n v="0"/>
    <n v="0"/>
    <n v="0"/>
    <n v="0"/>
    <n v="0"/>
    <n v="0"/>
    <n v="0.67877297999999997"/>
    <n v="5659.3578004000001"/>
    <x v="0"/>
  </r>
  <r>
    <n v="16297.165290999999"/>
    <n v="15933.790376000001"/>
    <x v="0"/>
    <x v="56"/>
    <x v="15"/>
    <x v="15"/>
    <s v="MD Resident"/>
    <x v="7"/>
    <s v="MD"/>
    <n v="2"/>
    <n v="1.67214295"/>
    <n v="3"/>
    <n v="20522.8"/>
    <n v="3.072157909"/>
    <n v="2"/>
    <n v="97352.4"/>
    <n v="-1"/>
    <n v="1.4000149589999999"/>
    <n v="76829.600000000006"/>
    <s v="Silver Spring"/>
    <s v="20901,Silver Spring"/>
    <x v="0"/>
    <x v="0"/>
    <n v="15.895177523999999"/>
    <n v="-0.41563398800000001"/>
    <n v="0.41563398800000001"/>
    <n v="-0.41563398800000001"/>
    <n v="3.6608197699999998E-2"/>
    <n v="3.6608197699999998E-2"/>
    <n v="0"/>
    <n v="305.22559840000002"/>
    <n v="1.3634067613"/>
    <n v="11367.580792999999"/>
    <x v="0"/>
  </r>
  <r>
    <n v="16297.165290999999"/>
    <n v="15933.790376000001"/>
    <x v="0"/>
    <x v="26"/>
    <x v="15"/>
    <x v="15"/>
    <s v="MD Resident"/>
    <x v="7"/>
    <s v="MD"/>
    <n v="2"/>
    <n v="104.83592590000001"/>
    <n v="148"/>
    <n v="1865128.05"/>
    <n v="116.44929755"/>
    <n v="148"/>
    <n v="1949982.29"/>
    <n v="0"/>
    <n v="11.613371652"/>
    <n v="84854.24"/>
    <s v="Silver Spring"/>
    <s v="20906,Silver Spring"/>
    <x v="0"/>
    <x v="0"/>
    <n v="38.928270840000003"/>
    <n v="-0.94474897199999996"/>
    <n v="0.94474897199999996"/>
    <n v="-0.94474897199999996"/>
    <n v="0.28184454879999998"/>
    <n v="0.28184454879999998"/>
    <n v="0"/>
    <n v="2349.9154985"/>
    <n v="11.331527103000001"/>
    <n v="94478.077636999995"/>
    <x v="0"/>
  </r>
  <r>
    <n v="16297.165290999999"/>
    <n v="15933.790376000001"/>
    <x v="0"/>
    <x v="73"/>
    <x v="15"/>
    <x v="15"/>
    <s v="MD Resident"/>
    <x v="7"/>
    <s v="MD"/>
    <n v="2"/>
    <n v="12.896365617000001"/>
    <n v="19"/>
    <n v="163697.65"/>
    <n v="14.876955558000001"/>
    <n v="15"/>
    <n v="177067.45"/>
    <n v="-4"/>
    <n v="1.9805899410000001"/>
    <n v="13369.8"/>
    <s v="Silver Spring"/>
    <s v="20904,Silver Spring"/>
    <x v="0"/>
    <x v="0"/>
    <n v="60.418427209999997"/>
    <n v="-8.4225207510000004"/>
    <n v="8.4225207510000004"/>
    <n v="-8.4225207510000004"/>
    <n v="0.27610053169999998"/>
    <n v="0.27610053169999998"/>
    <n v="0"/>
    <n v="2302.0240107"/>
    <n v="1.7044894093"/>
    <n v="14211.40163"/>
    <x v="0"/>
  </r>
  <r>
    <n v="16297.165290999999"/>
    <n v="15933.790376000001"/>
    <x v="0"/>
    <x v="109"/>
    <x v="15"/>
    <x v="15"/>
    <s v="MD Resident"/>
    <x v="7"/>
    <s v="MD"/>
    <n v="2"/>
    <n v="5.7515058290000001"/>
    <n v="7"/>
    <n v="103791.42"/>
    <n v="7.679220774"/>
    <n v="8"/>
    <n v="200040.33"/>
    <n v="1"/>
    <n v="1.927714945"/>
    <n v="96248.91"/>
    <s v="Silver Spring"/>
    <s v="20902,Silver Spring"/>
    <x v="0"/>
    <x v="0"/>
    <n v="44.940535670999999"/>
    <n v="0"/>
    <n v="0"/>
    <n v="0"/>
    <n v="0"/>
    <n v="0"/>
    <n v="0"/>
    <n v="0"/>
    <n v="1.927714945"/>
    <n v="16072.5735"/>
    <x v="0"/>
  </r>
  <r>
    <n v="16297.165290999999"/>
    <n v="15933.790376000001"/>
    <x v="0"/>
    <x v="57"/>
    <x v="15"/>
    <x v="15"/>
    <s v="MD Resident"/>
    <x v="2"/>
    <s v="MD"/>
    <n v="1"/>
    <n v="0"/>
    <n v="0"/>
    <n v="0"/>
    <n v="3.0194079110000001"/>
    <n v="2"/>
    <n v="39002.660000000003"/>
    <n v="2"/>
    <n v="3.0194079110000001"/>
    <n v="39002.660000000003"/>
    <s v="Laurel"/>
    <s v="20707,Laurel"/>
    <x v="0"/>
    <x v="0"/>
    <n v="66.165554032000003"/>
    <n v="-28.04331217"/>
    <n v="28.043312172"/>
    <n v="-28.04331217"/>
    <n v="1.2797323299000001"/>
    <n v="1.2797323299000001"/>
    <n v="0"/>
    <n v="10669.934363"/>
    <n v="1.7396755811"/>
    <n v="14504.770903000001"/>
    <x v="0"/>
  </r>
  <r>
    <n v="16297.165290999999"/>
    <n v="15933.790376000001"/>
    <x v="0"/>
    <x v="7"/>
    <x v="15"/>
    <x v="15"/>
    <s v="MD Resident"/>
    <x v="0"/>
    <s v="MD"/>
    <n v="2"/>
    <n v="3.503708896"/>
    <n v="4"/>
    <n v="47758.29"/>
    <n v="3.9602198820000001"/>
    <n v="2"/>
    <n v="29248.94"/>
    <n v="-2"/>
    <n v="0.45651098600000001"/>
    <n v="-18509.349999999999"/>
    <s v="Mount Airy"/>
    <s v="21771,Mount Airy"/>
    <x v="0"/>
    <x v="0"/>
    <n v="40.826264780000002"/>
    <n v="0"/>
    <n v="0"/>
    <n v="0"/>
    <n v="0"/>
    <n v="0"/>
    <n v="0"/>
    <n v="0"/>
    <n v="0.45651098600000001"/>
    <n v="3806.2195840999998"/>
    <x v="0"/>
  </r>
  <r>
    <n v="16297.165290999999"/>
    <n v="15933.790376000001"/>
    <x v="0"/>
    <x v="124"/>
    <x v="15"/>
    <x v="15"/>
    <s v="MD Resident"/>
    <x v="7"/>
    <s v="MD"/>
    <n v="2"/>
    <n v="7.2022237870000003"/>
    <n v="9"/>
    <n v="86671.37"/>
    <n v="12.388195633"/>
    <n v="14"/>
    <n v="156665.28"/>
    <n v="5"/>
    <n v="5.1859718460000002"/>
    <n v="69993.91"/>
    <s v="Gaithersburg"/>
    <s v="20882,Gaithersburg"/>
    <x v="0"/>
    <x v="0"/>
    <n v="12.948336614"/>
    <n v="0"/>
    <n v="0"/>
    <n v="0"/>
    <n v="0"/>
    <n v="0"/>
    <n v="0"/>
    <n v="0"/>
    <n v="5.1859718460000002"/>
    <n v="43238.713214000003"/>
    <x v="0"/>
  </r>
  <r>
    <n v="16297.165290999999"/>
    <n v="15933.790376000001"/>
    <x v="0"/>
    <x v="62"/>
    <x v="15"/>
    <x v="15"/>
    <s v="MD Resident"/>
    <x v="9"/>
    <s v="MD"/>
    <n v="1"/>
    <n v="0"/>
    <n v="0"/>
    <n v="0"/>
    <n v="0.52952198399999995"/>
    <n v="1"/>
    <n v="6891.07"/>
    <n v="1"/>
    <n v="0.52952198399999995"/>
    <n v="6891.07"/>
    <s v="Woodstock"/>
    <s v="21163,Woodstock"/>
    <x v="0"/>
    <x v="0"/>
    <n v="7.1630137869999997"/>
    <n v="0"/>
    <n v="0"/>
    <n v="0"/>
    <n v="0"/>
    <n v="0"/>
    <n v="0"/>
    <n v="0"/>
    <n v="0.52952198399999995"/>
    <n v="4414.9582540000001"/>
    <x v="0"/>
  </r>
  <r>
    <n v="16297.165290999999"/>
    <n v="15933.790376000001"/>
    <x v="0"/>
    <x v="140"/>
    <x v="15"/>
    <x v="15"/>
    <s v="MD Resident"/>
    <x v="0"/>
    <s v="MD"/>
    <n v="1"/>
    <n v="0"/>
    <n v="0"/>
    <n v="0"/>
    <n v="0.45127198699999999"/>
    <n v="1"/>
    <n v="9695.94"/>
    <n v="1"/>
    <n v="0.45127198699999999"/>
    <n v="9695.94"/>
    <s v="Brunswick"/>
    <s v="21716,Brunswick"/>
    <x v="0"/>
    <x v="0"/>
    <n v="3.4802458980000002"/>
    <n v="0"/>
    <n v="0"/>
    <n v="0"/>
    <n v="0"/>
    <n v="0"/>
    <n v="0"/>
    <n v="0"/>
    <n v="0.45127198699999999"/>
    <n v="3762.5387501"/>
    <x v="0"/>
  </r>
  <r>
    <n v="16297.165290999999"/>
    <n v="15933.790376000001"/>
    <x v="0"/>
    <x v="81"/>
    <x v="15"/>
    <x v="15"/>
    <s v="MD Resident"/>
    <x v="7"/>
    <s v="MD"/>
    <n v="2"/>
    <n v="6.1976568150000002"/>
    <n v="9"/>
    <n v="110116.39"/>
    <n v="9.172069724"/>
    <n v="15"/>
    <n v="148813.32999999999"/>
    <n v="6"/>
    <n v="2.9744129090000002"/>
    <n v="38696.94"/>
    <s v="Germantown"/>
    <s v="20874,Germantown"/>
    <x v="0"/>
    <x v="0"/>
    <n v="45.174795660999997"/>
    <n v="-2.2124489340000002"/>
    <n v="2.2124489340000002"/>
    <n v="-2.2124489340000002"/>
    <n v="0.14567274899999999"/>
    <n v="0.14567274899999999"/>
    <n v="0"/>
    <n v="1214.5654477999999"/>
    <n v="2.8287401600000002"/>
    <n v="23584.988150000001"/>
    <x v="0"/>
  </r>
  <r>
    <n v="16297.165290999999"/>
    <n v="15933.790376000001"/>
    <x v="0"/>
    <x v="215"/>
    <x v="15"/>
    <x v="15"/>
    <s v="MD Resident"/>
    <x v="7"/>
    <s v="MD"/>
    <n v="1"/>
    <n v="0"/>
    <n v="0"/>
    <n v="0"/>
    <n v="0.49757698500000003"/>
    <n v="1"/>
    <n v="5762.79"/>
    <n v="1"/>
    <n v="0.49757698500000003"/>
    <n v="5762.79"/>
    <s v="Brinklow"/>
    <s v="20862,Brinklow"/>
    <x v="0"/>
    <x v="0"/>
    <n v="0.49757698500000003"/>
    <n v="0"/>
    <n v="0"/>
    <n v="0"/>
    <n v="0"/>
    <n v="0"/>
    <n v="0"/>
    <n v="0"/>
    <n v="0.49757698500000003"/>
    <n v="4148.6126795999999"/>
    <x v="0"/>
  </r>
  <r>
    <n v="16297.165290999999"/>
    <n v="15933.790376000001"/>
    <x v="0"/>
    <x v="135"/>
    <x v="15"/>
    <x v="15"/>
    <s v="MD Resident"/>
    <x v="7"/>
    <s v="MD"/>
    <n v="2"/>
    <n v="1.633514951"/>
    <n v="2"/>
    <n v="25405.02"/>
    <n v="3.8702648850000001"/>
    <n v="5"/>
    <n v="61833.86"/>
    <n v="3"/>
    <n v="2.2367499340000001"/>
    <n v="36428.839999999997"/>
    <s v="Ashton"/>
    <s v="20861,Ashton"/>
    <x v="0"/>
    <x v="0"/>
    <n v="2.7662719180000002"/>
    <n v="0"/>
    <n v="0"/>
    <n v="0"/>
    <n v="0"/>
    <n v="0"/>
    <n v="0"/>
    <n v="0"/>
    <n v="2.2367499340000001"/>
    <n v="18649.192822000001"/>
    <x v="0"/>
  </r>
  <r>
    <n v="16297.165290999999"/>
    <n v="15933.790376000001"/>
    <x v="0"/>
    <x v="216"/>
    <x v="15"/>
    <x v="15"/>
    <s v="MD Resident"/>
    <x v="7"/>
    <s v="MD"/>
    <n v="2"/>
    <n v="2.9015149139999998"/>
    <n v="3"/>
    <n v="30719.759999999998"/>
    <n v="11.129426670000001"/>
    <n v="7"/>
    <n v="128922.7"/>
    <n v="4"/>
    <n v="8.2279117559999992"/>
    <n v="98202.94"/>
    <s v="Sandy Spring"/>
    <s v="20860,Sandy Spring"/>
    <x v="0"/>
    <x v="0"/>
    <n v="8.2279117559999992"/>
    <n v="0"/>
    <n v="0"/>
    <n v="0"/>
    <n v="0"/>
    <n v="0"/>
    <n v="0"/>
    <n v="0"/>
    <n v="8.2279117559999992"/>
    <n v="68601.281944999995"/>
    <x v="0"/>
  </r>
  <r>
    <n v="16297.165290999999"/>
    <n v="15933.790376000001"/>
    <x v="0"/>
    <x v="217"/>
    <x v="15"/>
    <x v="15"/>
    <s v="MD Resident"/>
    <x v="7"/>
    <s v="MD"/>
    <n v="2"/>
    <n v="2.6172169219999999"/>
    <n v="5"/>
    <n v="36941.83"/>
    <n v="3.0163999100000001"/>
    <n v="5"/>
    <n v="65583.77"/>
    <n v="0"/>
    <n v="0.39918298800000002"/>
    <n v="28641.94"/>
    <s v="Derwood"/>
    <s v="20855,Derwood"/>
    <x v="0"/>
    <x v="0"/>
    <n v="10.202394698000001"/>
    <n v="0"/>
    <n v="0"/>
    <n v="0"/>
    <n v="0"/>
    <n v="0"/>
    <n v="0"/>
    <n v="0"/>
    <n v="0.39918298800000002"/>
    <n v="3328.2399617000001"/>
    <x v="0"/>
  </r>
  <r>
    <n v="16297.165290999999"/>
    <n v="15933.790376000001"/>
    <x v="0"/>
    <x v="129"/>
    <x v="15"/>
    <x v="15"/>
    <s v="MD Resident"/>
    <x v="7"/>
    <s v="MD"/>
    <n v="2"/>
    <n v="19.879789411000001"/>
    <n v="27"/>
    <n v="304923.12"/>
    <n v="20.423140397000001"/>
    <n v="31"/>
    <n v="316285.28000000003"/>
    <n v="4"/>
    <n v="0.54335098599999998"/>
    <n v="11362.16"/>
    <s v="Rockville"/>
    <s v="20853,Rockville"/>
    <x v="0"/>
    <x v="0"/>
    <n v="10.355220696"/>
    <n v="0"/>
    <n v="0"/>
    <n v="0"/>
    <n v="0"/>
    <n v="0"/>
    <n v="0"/>
    <n v="0"/>
    <n v="0.54335098599999998"/>
    <n v="4530.2593526999999"/>
    <x v="0"/>
  </r>
  <r>
    <n v="16297.165290999999"/>
    <n v="15933.790376000001"/>
    <x v="0"/>
    <x v="102"/>
    <x v="15"/>
    <x v="15"/>
    <s v="MD Resident"/>
    <x v="3"/>
    <s v="MD"/>
    <n v="1"/>
    <n v="0"/>
    <n v="0"/>
    <n v="0"/>
    <n v="0.94474897199999996"/>
    <n v="1"/>
    <n v="15876.64"/>
    <n v="1"/>
    <n v="0.94474897199999996"/>
    <n v="15876.64"/>
    <s v="Odenton"/>
    <s v="21113,Odenton"/>
    <x v="0"/>
    <x v="0"/>
    <n v="17.257221486999999"/>
    <n v="-0.77333497699999998"/>
    <n v="0.77333497699999998"/>
    <n v="-0.77333497699999998"/>
    <n v="4.2336329999999998E-2"/>
    <n v="4.2336329999999998E-2"/>
    <n v="0"/>
    <n v="352.98464544000001"/>
    <n v="0.90241264200000004"/>
    <n v="7523.9825022000005"/>
    <x v="0"/>
  </r>
  <r>
    <n v="16297.165290999999"/>
    <n v="15933.790376000001"/>
    <x v="0"/>
    <x v="169"/>
    <x v="15"/>
    <x v="15"/>
    <s v="MD Resident"/>
    <x v="7"/>
    <s v="MD"/>
    <n v="1"/>
    <n v="0.37665798900000003"/>
    <n v="1"/>
    <n v="3773.86"/>
    <n v="2.9357699140000002"/>
    <n v="3"/>
    <n v="33757.64"/>
    <n v="2"/>
    <n v="2.5591119249999998"/>
    <n v="29983.78"/>
    <s v="Rockville"/>
    <s v="20852,Rockville"/>
    <x v="0"/>
    <x v="0"/>
    <n v="10.676086682999999"/>
    <n v="0"/>
    <n v="0"/>
    <n v="0"/>
    <n v="0"/>
    <n v="0"/>
    <n v="0"/>
    <n v="0"/>
    <n v="2.5591119249999998"/>
    <n v="21336.927753"/>
    <x v="0"/>
  </r>
  <r>
    <n v="16297.165290999999"/>
    <n v="15933.790376000001"/>
    <x v="0"/>
    <x v="218"/>
    <x v="15"/>
    <x v="15"/>
    <s v="MD Resident"/>
    <x v="9"/>
    <s v="MD"/>
    <n v="1"/>
    <n v="0"/>
    <n v="0"/>
    <n v="0"/>
    <n v="0.49757698500000003"/>
    <n v="1"/>
    <n v="9489.09"/>
    <n v="1"/>
    <n v="0.49757698500000003"/>
    <n v="9489.09"/>
    <s v="Glenwood"/>
    <s v="21738,Glenwood"/>
    <x v="0"/>
    <x v="0"/>
    <n v="1.0191969700000001"/>
    <n v="0"/>
    <n v="0"/>
    <n v="0"/>
    <n v="0"/>
    <n v="0"/>
    <n v="0"/>
    <n v="0"/>
    <n v="0.49757698500000003"/>
    <n v="4148.6126795999999"/>
    <x v="0"/>
  </r>
  <r>
    <n v="16297.165290999999"/>
    <n v="15933.790376000001"/>
    <x v="0"/>
    <x v="122"/>
    <x v="15"/>
    <x v="15"/>
    <s v="MD Resident"/>
    <x v="7"/>
    <s v="MD"/>
    <n v="1"/>
    <n v="1.232502963"/>
    <n v="2"/>
    <n v="9202.0499999999993"/>
    <n v="4.5223568670000001"/>
    <n v="3"/>
    <n v="94763.04"/>
    <n v="1"/>
    <n v="3.2898539040000001"/>
    <n v="85560.99"/>
    <s v="Rockville"/>
    <s v="20851,Rockville"/>
    <x v="0"/>
    <x v="0"/>
    <n v="11.721655653999999"/>
    <n v="0"/>
    <n v="0"/>
    <n v="0"/>
    <n v="0"/>
    <n v="0"/>
    <n v="0"/>
    <n v="0"/>
    <n v="3.2898539040000001"/>
    <n v="27429.583825999998"/>
    <x v="0"/>
  </r>
  <r>
    <n v="16297.165290999999"/>
    <n v="15933.790376000001"/>
    <x v="0"/>
    <x v="125"/>
    <x v="15"/>
    <x v="15"/>
    <s v="MD Resident"/>
    <x v="7"/>
    <s v="MD"/>
    <n v="2"/>
    <n v="5.4297718379999997"/>
    <n v="7"/>
    <n v="66238.06"/>
    <n v="6.0149528229999998"/>
    <n v="8"/>
    <n v="90652.19"/>
    <n v="1"/>
    <n v="0.58518098500000004"/>
    <n v="24414.13"/>
    <s v="Rockville"/>
    <s v="20850,Rockville"/>
    <x v="0"/>
    <x v="0"/>
    <n v="41.25427277"/>
    <n v="0"/>
    <n v="0"/>
    <n v="0"/>
    <n v="0"/>
    <n v="0"/>
    <n v="0"/>
    <n v="0"/>
    <n v="0.58518098500000004"/>
    <n v="4879.0223973000002"/>
    <x v="0"/>
  </r>
  <r>
    <n v="16297.165290999999"/>
    <n v="15933.790376000001"/>
    <x v="0"/>
    <x v="10"/>
    <x v="15"/>
    <x v="15"/>
    <s v="MD Resident"/>
    <x v="4"/>
    <s v="MD"/>
    <n v="1"/>
    <n v="2.0359439400000001"/>
    <n v="1"/>
    <n v="41421.15"/>
    <n v="3.2164469040000001"/>
    <n v="1"/>
    <n v="11965.84"/>
    <n v="0"/>
    <n v="1.180502964"/>
    <n v="-29455.31"/>
    <m/>
    <s v="Washington,"/>
    <x v="0"/>
    <x v="0"/>
    <n v="47.749687577000003"/>
    <n v="0"/>
    <n v="0"/>
    <n v="0"/>
    <n v="0"/>
    <n v="0"/>
    <n v="0"/>
    <n v="0"/>
    <n v="1.180502964"/>
    <n v="9842.5966480999996"/>
    <x v="0"/>
  </r>
  <r>
    <n v="16297.165290999999"/>
    <n v="15933.790376000001"/>
    <x v="0"/>
    <x v="23"/>
    <x v="15"/>
    <x v="15"/>
    <s v="MD Resident"/>
    <x v="2"/>
    <s v="MD"/>
    <n v="1"/>
    <n v="0"/>
    <n v="0"/>
    <n v="0"/>
    <n v="0.57127498300000001"/>
    <n v="1"/>
    <n v="10464.35"/>
    <n v="1"/>
    <n v="0.57127498300000001"/>
    <n v="10464.35"/>
    <s v="Lanham"/>
    <s v="20706,Lanham"/>
    <x v="0"/>
    <x v="0"/>
    <n v="10.506750688"/>
    <n v="-4.0617658800000003"/>
    <n v="4.0617658800000003"/>
    <n v="-4.0617658800000003"/>
    <n v="0.2208470823"/>
    <n v="0.2208470823"/>
    <n v="0"/>
    <n v="1841.3412066000001"/>
    <n v="0.35042790070000002"/>
    <n v="2921.7380945999998"/>
    <x v="0"/>
  </r>
  <r>
    <n v="16297.165290999999"/>
    <n v="15933.790376000001"/>
    <x v="0"/>
    <x v="150"/>
    <x v="15"/>
    <x v="15"/>
    <s v="MD Resident"/>
    <x v="7"/>
    <s v="MD"/>
    <n v="1"/>
    <n v="0.75515097799999997"/>
    <n v="1"/>
    <n v="14751.79"/>
    <n v="2.2778819320000001"/>
    <n v="3"/>
    <n v="19255.580000000002"/>
    <n v="2"/>
    <n v="1.522730954"/>
    <n v="4503.79"/>
    <s v="Bethesda"/>
    <s v="20814,Bethesda"/>
    <x v="0"/>
    <x v="0"/>
    <n v="13.492116598000001"/>
    <n v="0"/>
    <n v="0"/>
    <n v="0"/>
    <n v="0"/>
    <n v="0"/>
    <n v="0"/>
    <n v="0"/>
    <n v="1.522730954"/>
    <n v="12695.966923"/>
    <x v="0"/>
  </r>
  <r>
    <n v="16297.165290999999"/>
    <n v="15933.790376000001"/>
    <x v="0"/>
    <x v="207"/>
    <x v="15"/>
    <x v="15"/>
    <s v="MD Resident"/>
    <x v="8"/>
    <s v="MD"/>
    <n v="1"/>
    <n v="0"/>
    <n v="0"/>
    <n v="0"/>
    <n v="0.463247986"/>
    <n v="1"/>
    <n v="10862.58"/>
    <n v="1"/>
    <n v="0.463247986"/>
    <n v="10862.58"/>
    <s v="Union Bridge"/>
    <s v="21791,Union Bridge"/>
    <x v="0"/>
    <x v="0"/>
    <n v="1.3902679579999999"/>
    <n v="0"/>
    <n v="0"/>
    <n v="0"/>
    <n v="0"/>
    <n v="0"/>
    <n v="0"/>
    <n v="0"/>
    <n v="0.463247986"/>
    <n v="3862.3901958000001"/>
    <x v="0"/>
  </r>
  <r>
    <n v="16297.165290999999"/>
    <n v="15933.790376000001"/>
    <x v="0"/>
    <x v="13"/>
    <x v="15"/>
    <x v="15"/>
    <s v="MD Resident"/>
    <x v="0"/>
    <s v="MD"/>
    <n v="1"/>
    <n v="0"/>
    <n v="0"/>
    <n v="0"/>
    <n v="1.168040966"/>
    <n v="2"/>
    <n v="28589.67"/>
    <n v="2"/>
    <n v="1.168040966"/>
    <n v="28589.67"/>
    <s v="New Market"/>
    <s v="21774,New Market"/>
    <x v="0"/>
    <x v="0"/>
    <n v="16.674236505"/>
    <n v="0"/>
    <n v="0"/>
    <n v="0"/>
    <n v="0"/>
    <n v="0"/>
    <n v="0"/>
    <n v="0"/>
    <n v="1.168040966"/>
    <n v="9738.6931227000005"/>
    <x v="0"/>
  </r>
  <r>
    <n v="16297.165290999999"/>
    <n v="15933.790376000001"/>
    <x v="0"/>
    <x v="119"/>
    <x v="15"/>
    <x v="15"/>
    <s v="MD Resident"/>
    <x v="2"/>
    <s v="MD"/>
    <n v="1"/>
    <n v="0"/>
    <n v="0"/>
    <n v="0"/>
    <n v="0.30688099099999999"/>
    <n v="1"/>
    <n v="15978"/>
    <n v="1"/>
    <n v="0.30688099099999999"/>
    <n v="15978"/>
    <s v="Laurel"/>
    <s v="20708,Laurel"/>
    <x v="0"/>
    <x v="0"/>
    <n v="40.023148823"/>
    <n v="-23.5664543"/>
    <n v="23.566454299"/>
    <n v="-23.5664543"/>
    <n v="0.1806978477"/>
    <n v="0.1806978477"/>
    <n v="0"/>
    <n v="1506.5917529000001"/>
    <n v="0.12618314329999999"/>
    <n v="1052.0683314"/>
    <x v="0"/>
  </r>
  <r>
    <n v="16297.165290999999"/>
    <n v="15933.790376000001"/>
    <x v="0"/>
    <x v="187"/>
    <x v="15"/>
    <x v="15"/>
    <s v="MD Resident"/>
    <x v="9"/>
    <s v="MD"/>
    <n v="1"/>
    <n v="0"/>
    <n v="0"/>
    <n v="0"/>
    <n v="0.51374798499999996"/>
    <n v="1"/>
    <n v="9531.1299999999992"/>
    <n v="1"/>
    <n v="0.51374798499999996"/>
    <n v="9531.1299999999992"/>
    <s v="Highland"/>
    <s v="20777,Highland"/>
    <x v="0"/>
    <x v="0"/>
    <n v="2.9916379119999998"/>
    <n v="0"/>
    <n v="0"/>
    <n v="0"/>
    <n v="0"/>
    <n v="0"/>
    <n v="0"/>
    <n v="0"/>
    <n v="0.51374798499999996"/>
    <n v="4283.4404905000001"/>
    <x v="0"/>
  </r>
  <r>
    <n v="16297.165290999999"/>
    <n v="15933.790376000001"/>
    <x v="0"/>
    <x v="188"/>
    <x v="15"/>
    <x v="15"/>
    <s v="MD Resident"/>
    <x v="1"/>
    <s v="MD"/>
    <n v="1"/>
    <n v="0"/>
    <n v="0"/>
    <n v="0"/>
    <n v="0.76378097700000003"/>
    <n v="1"/>
    <n v="6634.67"/>
    <n v="1"/>
    <n v="0.76378097700000003"/>
    <n v="6634.67"/>
    <s v="Catonsville"/>
    <s v="21228,Catonsville"/>
    <x v="0"/>
    <x v="0"/>
    <n v="7.848900768"/>
    <n v="0"/>
    <n v="0"/>
    <n v="0"/>
    <n v="0"/>
    <n v="0"/>
    <n v="0"/>
    <n v="0"/>
    <n v="0.76378097700000003"/>
    <n v="6368.1230063000003"/>
    <x v="0"/>
  </r>
  <r>
    <n v="16297.165290999999"/>
    <n v="15933.790376000001"/>
    <x v="0"/>
    <x v="105"/>
    <x v="15"/>
    <x v="15"/>
    <s v="MD Resident"/>
    <x v="2"/>
    <s v="MD"/>
    <n v="1"/>
    <n v="0"/>
    <n v="0"/>
    <n v="0"/>
    <n v="0.58304598299999999"/>
    <n v="1"/>
    <n v="6604.6"/>
    <n v="1"/>
    <n v="0.58304598299999999"/>
    <n v="6604.6"/>
    <s v="Hyattsville"/>
    <s v="20781,Hyattsville"/>
    <x v="0"/>
    <x v="0"/>
    <n v="11.918254646999999"/>
    <n v="0"/>
    <n v="0"/>
    <n v="0"/>
    <n v="0"/>
    <n v="0"/>
    <n v="0"/>
    <n v="0"/>
    <n v="0.58304598299999999"/>
    <n v="4861.2215410999997"/>
    <x v="0"/>
  </r>
  <r>
    <n v="16297.165290999999"/>
    <n v="15933.790376000001"/>
    <x v="0"/>
    <x v="209"/>
    <x v="15"/>
    <x v="15"/>
    <s v="MD Resident"/>
    <x v="6"/>
    <s v="MD"/>
    <n v="1"/>
    <n v="0"/>
    <n v="0"/>
    <n v="0"/>
    <n v="0.66866298000000002"/>
    <n v="1"/>
    <n v="18382.91"/>
    <n v="1"/>
    <n v="0.66866298000000002"/>
    <n v="18382.91"/>
    <s v="Brooklyn"/>
    <s v="21225,Brooklyn"/>
    <x v="0"/>
    <x v="0"/>
    <n v="26.503626216000001"/>
    <n v="0"/>
    <n v="0"/>
    <n v="0"/>
    <n v="0"/>
    <n v="0"/>
    <n v="0"/>
    <n v="0"/>
    <n v="0.66866298000000002"/>
    <n v="5575.0643634999997"/>
    <x v="0"/>
  </r>
  <r>
    <n v="16297.165290999999"/>
    <n v="15933.790376000001"/>
    <x v="0"/>
    <x v="182"/>
    <x v="15"/>
    <x v="15"/>
    <s v="MD Resident"/>
    <x v="7"/>
    <s v="MD"/>
    <n v="2"/>
    <n v="10.651916685"/>
    <n v="13"/>
    <n v="161166.93"/>
    <n v="11.48053466"/>
    <n v="10"/>
    <n v="178421.14"/>
    <n v="-3"/>
    <n v="0.82861797500000001"/>
    <n v="17254.21"/>
    <s v="Brookeville"/>
    <s v="20833,Brookeville"/>
    <x v="0"/>
    <x v="0"/>
    <n v="2.4826979250000001"/>
    <n v="0"/>
    <n v="0"/>
    <n v="0"/>
    <n v="0"/>
    <n v="0"/>
    <n v="0"/>
    <n v="0"/>
    <n v="0.82861797500000001"/>
    <n v="6908.7098906000001"/>
    <x v="0"/>
  </r>
  <r>
    <n v="16297.165290999999"/>
    <n v="15933.790376000001"/>
    <x v="0"/>
    <x v="137"/>
    <x v="15"/>
    <x v="15"/>
    <s v="MD Resident"/>
    <x v="7"/>
    <s v="MD"/>
    <n v="2"/>
    <n v="2.9905129119999998"/>
    <n v="4"/>
    <n v="45784.09"/>
    <n v="3.3482909009999999"/>
    <n v="3"/>
    <n v="51113.46"/>
    <n v="-1"/>
    <n v="0.35777798900000002"/>
    <n v="5329.37"/>
    <s v="Takoma Park"/>
    <s v="20912,Takoma Park"/>
    <x v="0"/>
    <x v="0"/>
    <n v="7.7740017679999998"/>
    <n v="0"/>
    <n v="0"/>
    <n v="0"/>
    <n v="0"/>
    <n v="0"/>
    <n v="0"/>
    <n v="0"/>
    <n v="0.35777798900000002"/>
    <n v="2983.0204097000001"/>
    <x v="0"/>
  </r>
  <r>
    <n v="15117.914183999999"/>
    <n v="13388.9694"/>
    <x v="0"/>
    <x v="209"/>
    <x v="16"/>
    <x v="16"/>
    <s v="MD Resident"/>
    <x v="6"/>
    <s v="MD"/>
    <n v="1"/>
    <n v="0"/>
    <n v="0"/>
    <n v="0"/>
    <n v="0.58304598299999999"/>
    <n v="1"/>
    <n v="3528.14"/>
    <n v="1"/>
    <n v="0.58304598299999999"/>
    <n v="3528.14"/>
    <s v="Brooklyn"/>
    <s v="21225,Brooklyn"/>
    <x v="0"/>
    <x v="0"/>
    <n v="26.503626216000001"/>
    <n v="0"/>
    <n v="0"/>
    <n v="0"/>
    <n v="0"/>
    <n v="0"/>
    <n v="0"/>
    <n v="0"/>
    <n v="0.58304598299999999"/>
    <n v="4509.4670620999996"/>
    <x v="0"/>
  </r>
  <r>
    <n v="15117.914183999999"/>
    <n v="13388.9694"/>
    <x v="0"/>
    <x v="36"/>
    <x v="16"/>
    <x v="16"/>
    <s v="MD Resident"/>
    <x v="3"/>
    <s v="MD"/>
    <n v="1"/>
    <n v="0"/>
    <n v="0"/>
    <n v="0"/>
    <n v="0.460249986"/>
    <n v="1"/>
    <n v="8693.93"/>
    <n v="1"/>
    <n v="0.460249986"/>
    <n v="8693.93"/>
    <s v="Severn"/>
    <s v="21144,Severn"/>
    <x v="0"/>
    <x v="0"/>
    <n v="25.177048250999999"/>
    <n v="0"/>
    <n v="0"/>
    <n v="0"/>
    <n v="0"/>
    <n v="0"/>
    <n v="0"/>
    <n v="0"/>
    <n v="0.460249986"/>
    <n v="3559.7229253"/>
    <x v="0"/>
  </r>
  <r>
    <n v="15117.914183999999"/>
    <n v="13388.9694"/>
    <x v="0"/>
    <x v="86"/>
    <x v="16"/>
    <x v="16"/>
    <s v="MD Resident"/>
    <x v="16"/>
    <s v="MD"/>
    <n v="1"/>
    <n v="0"/>
    <n v="0"/>
    <n v="0"/>
    <n v="1.275980962"/>
    <n v="1"/>
    <n v="17927.169999999998"/>
    <n v="1"/>
    <n v="1.275980962"/>
    <n v="17927.169999999998"/>
    <m/>
    <s v="Kent,"/>
    <x v="0"/>
    <x v="0"/>
    <n v="23.4652973"/>
    <n v="0"/>
    <n v="0"/>
    <n v="0"/>
    <n v="0"/>
    <n v="0"/>
    <n v="0"/>
    <n v="0"/>
    <n v="1.275980962"/>
    <n v="9868.8513218000007"/>
    <x v="0"/>
  </r>
  <r>
    <n v="15117.914183999999"/>
    <n v="13388.9694"/>
    <x v="0"/>
    <x v="12"/>
    <x v="16"/>
    <x v="16"/>
    <s v="MD Resident"/>
    <x v="5"/>
    <s v="MD"/>
    <n v="1"/>
    <n v="0"/>
    <n v="0"/>
    <n v="0"/>
    <n v="2.2695869329999998"/>
    <n v="1"/>
    <n v="22807.3"/>
    <n v="1"/>
    <n v="2.2695869329999998"/>
    <n v="22807.3"/>
    <m/>
    <s v="Cecil,"/>
    <x v="0"/>
    <x v="0"/>
    <n v="18.604644454999999"/>
    <n v="0"/>
    <n v="0"/>
    <n v="0"/>
    <n v="0"/>
    <n v="0"/>
    <n v="0"/>
    <n v="0"/>
    <n v="2.2695869329999998"/>
    <n v="17553.722720999998"/>
    <x v="0"/>
  </r>
  <r>
    <n v="15117.914183999999"/>
    <n v="13388.9694"/>
    <x v="0"/>
    <x v="204"/>
    <x v="16"/>
    <x v="16"/>
    <s v="MD Resident"/>
    <x v="3"/>
    <s v="MD"/>
    <n v="1"/>
    <n v="0"/>
    <n v="0"/>
    <n v="0"/>
    <n v="0.75515097799999997"/>
    <n v="1"/>
    <n v="9982.27"/>
    <n v="1"/>
    <n v="0.75515097799999997"/>
    <n v="9982.27"/>
    <s v="Glen Burnie"/>
    <s v="21061,Glen Burnie"/>
    <x v="0"/>
    <x v="0"/>
    <n v="69.344663937999997"/>
    <n v="-2.2170409339999999"/>
    <n v="2.2170409339999999"/>
    <n v="-2.2170409339999999"/>
    <n v="2.4143178899999999E-2"/>
    <n v="2.4143178899999999E-2"/>
    <n v="0"/>
    <n v="186.73118991000001"/>
    <n v="0.73100779910000002"/>
    <n v="5653.8518198000002"/>
    <x v="0"/>
  </r>
  <r>
    <n v="15117.914183999999"/>
    <n v="13388.9694"/>
    <x v="0"/>
    <x v="170"/>
    <x v="16"/>
    <x v="16"/>
    <s v="MD Resident"/>
    <x v="21"/>
    <s v="MD"/>
    <n v="19"/>
    <n v="97.836521098000006"/>
    <n v="106"/>
    <n v="1479084.13"/>
    <n v="136.43338494"/>
    <n v="141"/>
    <n v="1846099.94"/>
    <n v="35"/>
    <n v="38.596863845999998"/>
    <n v="367015.81"/>
    <m/>
    <s v="Worcester,"/>
    <x v="0"/>
    <x v="0"/>
    <n v="47.205599589999998"/>
    <n v="0"/>
    <n v="0"/>
    <n v="0"/>
    <n v="0"/>
    <n v="0"/>
    <n v="0"/>
    <n v="0"/>
    <n v="38.596863845999998"/>
    <n v="298520.68497"/>
    <x v="0"/>
  </r>
  <r>
    <n v="15117.914183999999"/>
    <n v="13388.9694"/>
    <x v="0"/>
    <x v="81"/>
    <x v="16"/>
    <x v="16"/>
    <s v="MD Resident"/>
    <x v="7"/>
    <s v="MD"/>
    <n v="1"/>
    <n v="0"/>
    <n v="0"/>
    <n v="0"/>
    <n v="1.0492439689999999"/>
    <n v="1"/>
    <n v="8929.56"/>
    <n v="1"/>
    <n v="1.0492439689999999"/>
    <n v="8929.56"/>
    <s v="Germantown"/>
    <s v="20874,Germantown"/>
    <x v="0"/>
    <x v="0"/>
    <n v="45.174795660999997"/>
    <n v="-2.2124489340000002"/>
    <n v="2.2124489340000002"/>
    <n v="-2.2124489340000002"/>
    <n v="5.1387032700000002E-2"/>
    <n v="5.1387032700000002E-2"/>
    <n v="0"/>
    <n v="397.44400617000002"/>
    <n v="0.99785693630000005"/>
    <n v="7717.7497456999999"/>
    <x v="0"/>
  </r>
  <r>
    <n v="15117.914183999999"/>
    <n v="13388.9694"/>
    <x v="0"/>
    <x v="69"/>
    <x v="16"/>
    <x v="16"/>
    <s v="MD Resident"/>
    <x v="1"/>
    <s v="MD"/>
    <n v="1"/>
    <n v="0"/>
    <n v="0"/>
    <n v="0"/>
    <n v="1.0422079689999999"/>
    <n v="1"/>
    <n v="8028.6"/>
    <n v="1"/>
    <n v="1.0422079689999999"/>
    <n v="8028.6"/>
    <s v="Rosedale"/>
    <s v="21237,Rosedale"/>
    <x v="0"/>
    <x v="0"/>
    <n v="26.448463212"/>
    <n v="0"/>
    <n v="0"/>
    <n v="0"/>
    <n v="0"/>
    <n v="0"/>
    <n v="0"/>
    <n v="0"/>
    <n v="1.0422079689999999"/>
    <n v="8060.7750419000004"/>
    <x v="0"/>
  </r>
  <r>
    <n v="15117.914183999999"/>
    <n v="13388.9694"/>
    <x v="0"/>
    <x v="200"/>
    <x v="16"/>
    <x v="16"/>
    <s v="MD Resident"/>
    <x v="3"/>
    <s v="MD"/>
    <n v="1"/>
    <n v="0"/>
    <n v="0"/>
    <n v="0"/>
    <n v="0.52952198399999995"/>
    <n v="1"/>
    <n v="10186.52"/>
    <n v="1"/>
    <n v="0.52952198399999995"/>
    <n v="10186.52"/>
    <m/>
    <s v="Anne Arundel,"/>
    <x v="0"/>
    <x v="0"/>
    <n v="7.598114775"/>
    <n v="0"/>
    <n v="0"/>
    <n v="0"/>
    <n v="0"/>
    <n v="0"/>
    <n v="0"/>
    <n v="0"/>
    <n v="0.52952198399999995"/>
    <n v="4095.4950641"/>
    <x v="0"/>
  </r>
  <r>
    <n v="15117.914183999999"/>
    <n v="13388.9694"/>
    <x v="0"/>
    <x v="162"/>
    <x v="16"/>
    <x v="16"/>
    <s v="MD Resident"/>
    <x v="1"/>
    <s v="MD"/>
    <n v="1"/>
    <n v="0"/>
    <n v="0"/>
    <n v="0"/>
    <n v="0.49757698500000003"/>
    <n v="1"/>
    <n v="3824.02"/>
    <n v="1"/>
    <n v="0.49757698500000003"/>
    <n v="3824.02"/>
    <s v="Essex"/>
    <s v="21221,Essex"/>
    <x v="0"/>
    <x v="0"/>
    <n v="25.090940255"/>
    <n v="0"/>
    <n v="0"/>
    <n v="0"/>
    <n v="0"/>
    <n v="0"/>
    <n v="0"/>
    <n v="0"/>
    <n v="0.49757698500000003"/>
    <n v="3848.422063"/>
    <x v="0"/>
  </r>
  <r>
    <n v="12972.005671999999"/>
    <n v="12763.297135000001"/>
    <x v="0"/>
    <x v="89"/>
    <x v="17"/>
    <x v="17"/>
    <s v="MD Resident"/>
    <x v="7"/>
    <s v="MD"/>
    <n v="2"/>
    <n v="10.573906686000001"/>
    <n v="17"/>
    <n v="168859.85"/>
    <n v="19.385609424999998"/>
    <n v="26"/>
    <n v="225549.69"/>
    <n v="9"/>
    <n v="8.8117027389999993"/>
    <n v="56689.84"/>
    <s v="Silver Spring"/>
    <s v="20910,Silver Spring"/>
    <x v="0"/>
    <x v="0"/>
    <n v="60.467595203999998"/>
    <n v="0"/>
    <n v="0"/>
    <n v="0"/>
    <n v="0"/>
    <n v="0"/>
    <n v="0"/>
    <n v="0"/>
    <n v="8.8117027389999993"/>
    <n v="58478.672269000002"/>
    <x v="0"/>
  </r>
  <r>
    <n v="12972.005671999999"/>
    <n v="12763.297135000001"/>
    <x v="0"/>
    <x v="26"/>
    <x v="17"/>
    <x v="17"/>
    <s v="MD Resident"/>
    <x v="7"/>
    <s v="MD"/>
    <n v="2"/>
    <n v="22.346307334999999"/>
    <n v="30"/>
    <n v="255189.49"/>
    <n v="28.078275165000001"/>
    <n v="30"/>
    <n v="335110"/>
    <n v="0"/>
    <n v="5.7319678300000003"/>
    <n v="79920.509999999995"/>
    <s v="Silver Spring"/>
    <s v="20906,Silver Spring"/>
    <x v="0"/>
    <x v="0"/>
    <n v="38.928270840000003"/>
    <n v="-0.94474897199999996"/>
    <n v="0.94474897199999996"/>
    <n v="-0.94474897199999996"/>
    <n v="0.13910894569999999"/>
    <n v="0.13910894569999999"/>
    <n v="0"/>
    <n v="923.19347201000005"/>
    <n v="5.5928588843"/>
    <n v="37116.885513000001"/>
    <x v="0"/>
  </r>
  <r>
    <n v="12972.005671999999"/>
    <n v="12763.297135000001"/>
    <x v="0"/>
    <x v="73"/>
    <x v="17"/>
    <x v="17"/>
    <s v="MD Resident"/>
    <x v="7"/>
    <s v="MD"/>
    <n v="2"/>
    <n v="4.3353908710000004"/>
    <n v="6"/>
    <n v="67587.64"/>
    <n v="9.2185537269999998"/>
    <n v="10"/>
    <n v="139273.66"/>
    <n v="4"/>
    <n v="4.8831628560000002"/>
    <n v="71686.02"/>
    <s v="Silver Spring"/>
    <s v="20904,Silver Spring"/>
    <x v="0"/>
    <x v="0"/>
    <n v="60.418427209999997"/>
    <n v="-8.4225207510000004"/>
    <n v="8.4225207510000004"/>
    <n v="-8.4225207510000004"/>
    <n v="0.68072841989999999"/>
    <n v="0.68072841989999999"/>
    <n v="0"/>
    <n v="4517.6392518000002"/>
    <n v="4.2024344360999999"/>
    <n v="27889.364110999999"/>
    <x v="0"/>
  </r>
  <r>
    <n v="12972.005671999999"/>
    <n v="12763.297135000001"/>
    <x v="0"/>
    <x v="109"/>
    <x v="17"/>
    <x v="17"/>
    <s v="MD Resident"/>
    <x v="7"/>
    <s v="MD"/>
    <n v="2"/>
    <n v="9.4057117199999993"/>
    <n v="15"/>
    <n v="108147.12"/>
    <n v="26.961477201000001"/>
    <n v="33"/>
    <n v="343217.19"/>
    <n v="18"/>
    <n v="17.555765481000002"/>
    <n v="235070.07"/>
    <s v="Silver Spring"/>
    <s v="20902,Silver Spring"/>
    <x v="0"/>
    <x v="0"/>
    <n v="44.940535670999999"/>
    <n v="0"/>
    <n v="0"/>
    <n v="0"/>
    <n v="0"/>
    <n v="0"/>
    <n v="0"/>
    <n v="0"/>
    <n v="17.555765481000002"/>
    <n v="116508.45318"/>
    <x v="0"/>
  </r>
  <r>
    <n v="12972.005671999999"/>
    <n v="12763.297135000001"/>
    <x v="0"/>
    <x v="56"/>
    <x v="17"/>
    <x v="17"/>
    <s v="MD Resident"/>
    <x v="7"/>
    <s v="MD"/>
    <n v="2"/>
    <n v="6.5532888050000002"/>
    <n v="9"/>
    <n v="70685.25"/>
    <n v="7.0323337910000001"/>
    <n v="8"/>
    <n v="100269.75999999999"/>
    <n v="-1"/>
    <n v="0.47904498600000001"/>
    <n v="29584.51"/>
    <s v="Silver Spring"/>
    <s v="20901,Silver Spring"/>
    <x v="0"/>
    <x v="0"/>
    <n v="15.895177523999999"/>
    <n v="-0.41563398800000001"/>
    <n v="0.41563398800000001"/>
    <n v="-0.41563398800000001"/>
    <n v="1.25262758E-2"/>
    <n v="1.25262758E-2"/>
    <n v="0"/>
    <n v="83.130355217000002"/>
    <n v="0.46651871020000002"/>
    <n v="3096.0412043000001"/>
    <x v="0"/>
  </r>
  <r>
    <n v="12972.005671999999"/>
    <n v="12763.297135000001"/>
    <x v="0"/>
    <x v="136"/>
    <x v="17"/>
    <x v="17"/>
    <s v="MD Resident"/>
    <x v="7"/>
    <s v="MD"/>
    <n v="2"/>
    <n v="18.158207462"/>
    <n v="27"/>
    <n v="264438.17"/>
    <n v="18.354274454999999"/>
    <n v="18"/>
    <n v="201449.7"/>
    <n v="-9"/>
    <n v="0.19606699299999999"/>
    <n v="-62988.47"/>
    <s v="Kensington"/>
    <s v="20895,Kensington"/>
    <x v="0"/>
    <x v="0"/>
    <n v="17.90731847"/>
    <n v="0"/>
    <n v="0"/>
    <n v="0"/>
    <n v="0"/>
    <n v="0"/>
    <n v="0"/>
    <n v="0"/>
    <n v="0.19606699299999999"/>
    <n v="1301.1943056"/>
    <x v="0"/>
  </r>
  <r>
    <n v="12972.005671999999"/>
    <n v="12763.297135000001"/>
    <x v="0"/>
    <x v="124"/>
    <x v="17"/>
    <x v="17"/>
    <s v="MD Resident"/>
    <x v="7"/>
    <s v="MD"/>
    <n v="2"/>
    <n v="3.2994379020000002"/>
    <n v="2"/>
    <n v="14691.78"/>
    <n v="3.9513728819999998"/>
    <n v="2"/>
    <n v="90387.87"/>
    <n v="0"/>
    <n v="0.65193498000000005"/>
    <n v="75696.09"/>
    <s v="Gaithersburg"/>
    <s v="20882,Gaithersburg"/>
    <x v="0"/>
    <x v="0"/>
    <n v="12.948336614"/>
    <n v="0"/>
    <n v="0"/>
    <n v="0"/>
    <n v="0"/>
    <n v="0"/>
    <n v="0"/>
    <n v="0"/>
    <n v="0.65193498000000005"/>
    <n v="4326.5522186999997"/>
    <x v="0"/>
  </r>
  <r>
    <n v="12972.005671999999"/>
    <n v="12763.297135000001"/>
    <x v="0"/>
    <x v="28"/>
    <x v="17"/>
    <x v="17"/>
    <s v="MD Resident"/>
    <x v="7"/>
    <s v="MD"/>
    <n v="2"/>
    <n v="1.6796749500000001"/>
    <n v="2"/>
    <n v="15897.57"/>
    <n v="6.5825208049999997"/>
    <n v="9"/>
    <n v="102920.25"/>
    <n v="7"/>
    <n v="4.9028458549999998"/>
    <n v="87022.68"/>
    <s v="Gaithersburg"/>
    <s v="20879,Gaithersburg"/>
    <x v="0"/>
    <x v="0"/>
    <n v="7.4172657800000001"/>
    <n v="0"/>
    <n v="0"/>
    <n v="0"/>
    <n v="0"/>
    <n v="0"/>
    <n v="0"/>
    <n v="0"/>
    <n v="4.9028458549999998"/>
    <n v="32537.629153999998"/>
    <x v="0"/>
  </r>
  <r>
    <n v="12972.005671999999"/>
    <n v="12763.297135000001"/>
    <x v="0"/>
    <x v="57"/>
    <x v="17"/>
    <x v="17"/>
    <s v="MD Resident"/>
    <x v="2"/>
    <s v="MD"/>
    <n v="2"/>
    <n v="0"/>
    <n v="0"/>
    <n v="0"/>
    <n v="3.3470968999999999"/>
    <n v="2"/>
    <n v="24424.61"/>
    <n v="2"/>
    <n v="3.3470968999999999"/>
    <n v="24424.61"/>
    <s v="Laurel"/>
    <s v="20707,Laurel"/>
    <x v="0"/>
    <x v="0"/>
    <n v="66.165554032000003"/>
    <n v="-28.04331217"/>
    <n v="28.043312172"/>
    <n v="-28.04331217"/>
    <n v="1.4186185638"/>
    <n v="1.4186185638"/>
    <n v="0"/>
    <n v="9414.6310341000008"/>
    <n v="1.9284783362"/>
    <n v="12798.304248"/>
    <x v="0"/>
  </r>
  <r>
    <n v="12972.005671999999"/>
    <n v="12763.297135000001"/>
    <x v="0"/>
    <x v="45"/>
    <x v="17"/>
    <x v="17"/>
    <s v="MD Resident"/>
    <x v="6"/>
    <s v="MD"/>
    <n v="1"/>
    <n v="0"/>
    <n v="0"/>
    <n v="0"/>
    <n v="0.50927998500000005"/>
    <n v="1"/>
    <n v="10306.56"/>
    <n v="1"/>
    <n v="0.50927998500000005"/>
    <n v="10306.56"/>
    <s v="Baltimore"/>
    <s v="21201,Baltimore"/>
    <x v="0"/>
    <x v="0"/>
    <n v="26.981518201"/>
    <n v="0"/>
    <n v="0"/>
    <n v="0"/>
    <n v="0"/>
    <n v="0"/>
    <n v="0"/>
    <n v="0"/>
    <n v="0.50927998500000005"/>
    <n v="3379.8254683"/>
    <x v="0"/>
  </r>
  <r>
    <n v="12972.005671999999"/>
    <n v="12763.297135000001"/>
    <x v="0"/>
    <x v="16"/>
    <x v="17"/>
    <x v="17"/>
    <s v="MD Resident"/>
    <x v="7"/>
    <s v="MD"/>
    <n v="2"/>
    <n v="7.340554783"/>
    <n v="8"/>
    <n v="88707.67"/>
    <n v="13.300882605"/>
    <n v="15"/>
    <n v="136935.6"/>
    <n v="7"/>
    <n v="5.960327822"/>
    <n v="48227.93"/>
    <s v="Gaithersburg"/>
    <s v="20877,Gaithersburg"/>
    <x v="0"/>
    <x v="0"/>
    <n v="26.497674212"/>
    <n v="0"/>
    <n v="0"/>
    <n v="0"/>
    <n v="0"/>
    <n v="0"/>
    <n v="0"/>
    <n v="0"/>
    <n v="5.960327822"/>
    <n v="39555.585072000002"/>
    <x v="0"/>
  </r>
  <r>
    <n v="12972.005671999999"/>
    <n v="12763.297135000001"/>
    <x v="0"/>
    <x v="205"/>
    <x v="17"/>
    <x v="17"/>
    <s v="MD Resident"/>
    <x v="8"/>
    <s v="MD"/>
    <n v="1"/>
    <n v="0"/>
    <n v="0"/>
    <n v="0"/>
    <n v="0.30649799100000003"/>
    <n v="1"/>
    <n v="11231.98"/>
    <n v="1"/>
    <n v="0.30649799100000003"/>
    <n v="11231.98"/>
    <s v="Westminster"/>
    <s v="21157,Westminster"/>
    <x v="0"/>
    <x v="0"/>
    <n v="15.124978553"/>
    <n v="0"/>
    <n v="0"/>
    <n v="0"/>
    <n v="0"/>
    <n v="0"/>
    <n v="0"/>
    <n v="0"/>
    <n v="0.30649799100000003"/>
    <n v="2034.0672056000001"/>
    <x v="0"/>
  </r>
  <r>
    <n v="12972.005671999999"/>
    <n v="12763.297135000001"/>
    <x v="0"/>
    <x v="117"/>
    <x v="17"/>
    <x v="17"/>
    <s v="MD Resident"/>
    <x v="7"/>
    <s v="MD"/>
    <n v="2"/>
    <n v="2.668350921"/>
    <n v="2"/>
    <n v="39683.22"/>
    <n v="4.8024798579999999"/>
    <n v="6"/>
    <n v="64280.21"/>
    <n v="4"/>
    <n v="2.1341289369999998"/>
    <n v="24596.99"/>
    <s v="Germantown"/>
    <s v="20876,Germantown"/>
    <x v="0"/>
    <x v="0"/>
    <n v="10.254830696000001"/>
    <n v="0"/>
    <n v="0"/>
    <n v="0"/>
    <n v="0"/>
    <n v="0"/>
    <n v="0"/>
    <n v="0"/>
    <n v="2.1341289369999998"/>
    <n v="14163.099957"/>
    <x v="0"/>
  </r>
  <r>
    <n v="12972.005671999999"/>
    <n v="12763.297135000001"/>
    <x v="0"/>
    <x v="149"/>
    <x v="17"/>
    <x v="17"/>
    <s v="MD Resident"/>
    <x v="7"/>
    <s v="MD"/>
    <n v="1"/>
    <n v="1.466649957"/>
    <n v="2"/>
    <n v="13057.36"/>
    <n v="1.492341956"/>
    <n v="2"/>
    <n v="11321.23"/>
    <n v="0"/>
    <n v="2.5691999E-2"/>
    <n v="-1736.13"/>
    <s v="Boyds"/>
    <s v="20841,Boyds"/>
    <x v="0"/>
    <x v="0"/>
    <n v="1.563526953"/>
    <n v="0"/>
    <n v="0"/>
    <n v="0"/>
    <n v="0"/>
    <n v="0"/>
    <n v="0"/>
    <n v="0"/>
    <n v="2.5691999E-2"/>
    <n v="170.50438876000001"/>
    <x v="0"/>
  </r>
  <r>
    <n v="12972.005671999999"/>
    <n v="12763.297135000001"/>
    <x v="0"/>
    <x v="85"/>
    <x v="17"/>
    <x v="17"/>
    <s v="MD Resident"/>
    <x v="6"/>
    <s v="MD"/>
    <n v="1"/>
    <n v="0"/>
    <n v="0"/>
    <n v="0"/>
    <n v="0.73492597800000004"/>
    <n v="1"/>
    <n v="10520.01"/>
    <n v="1"/>
    <n v="0.73492597800000004"/>
    <n v="10520.01"/>
    <m/>
    <s v="Baltimore City,"/>
    <x v="0"/>
    <x v="0"/>
    <n v="4.4164068670000001"/>
    <n v="0"/>
    <n v="0"/>
    <n v="0"/>
    <n v="0"/>
    <n v="0"/>
    <n v="0"/>
    <n v="0"/>
    <n v="0.73492597800000004"/>
    <n v="4877.3201595999999"/>
    <x v="0"/>
  </r>
  <r>
    <n v="12972.005671999999"/>
    <n v="12763.297135000001"/>
    <x v="0"/>
    <x v="81"/>
    <x v="17"/>
    <x v="17"/>
    <s v="MD Resident"/>
    <x v="7"/>
    <s v="MD"/>
    <n v="2"/>
    <n v="10.800345677999999"/>
    <n v="11"/>
    <n v="142509.64000000001"/>
    <n v="14.944129557"/>
    <n v="11"/>
    <n v="181953.3"/>
    <n v="0"/>
    <n v="4.1437838789999999"/>
    <n v="39443.660000000003"/>
    <s v="Germantown"/>
    <s v="20874,Germantown"/>
    <x v="0"/>
    <x v="0"/>
    <n v="45.174795660999997"/>
    <n v="-2.2124489340000002"/>
    <n v="2.2124489340000002"/>
    <n v="-2.2124489340000002"/>
    <n v="0.20294303699999999"/>
    <n v="0.20294303699999999"/>
    <n v="0"/>
    <n v="1346.8270207999999"/>
    <n v="3.9408408420000001"/>
    <n v="26153.303951999998"/>
    <x v="0"/>
  </r>
  <r>
    <n v="12972.005671999999"/>
    <n v="12763.297135000001"/>
    <x v="0"/>
    <x v="106"/>
    <x v="17"/>
    <x v="17"/>
    <s v="MD Resident"/>
    <x v="2"/>
    <s v="MD"/>
    <n v="1"/>
    <n v="0"/>
    <n v="0"/>
    <n v="0"/>
    <n v="0.52161998499999995"/>
    <n v="1"/>
    <n v="16485.02"/>
    <n v="1"/>
    <n v="0.52161998499999995"/>
    <n v="16485.02"/>
    <s v="Bowie"/>
    <s v="20715,Bowie"/>
    <x v="0"/>
    <x v="0"/>
    <n v="27.292978184999999"/>
    <n v="-3.578858893"/>
    <n v="3.578858893"/>
    <n v="-3.578858893"/>
    <n v="6.8398703500000005E-2"/>
    <n v="6.8398703500000005E-2"/>
    <n v="0"/>
    <n v="453.92649788"/>
    <n v="0.45322128150000002"/>
    <n v="3007.7931101999998"/>
    <x v="0"/>
  </r>
  <r>
    <n v="12972.005671999999"/>
    <n v="12763.297135000001"/>
    <x v="0"/>
    <x v="80"/>
    <x v="17"/>
    <x v="17"/>
    <s v="MD Resident"/>
    <x v="1"/>
    <s v="MD"/>
    <n v="1"/>
    <n v="0"/>
    <n v="0"/>
    <n v="0"/>
    <n v="0.92701997199999997"/>
    <n v="1"/>
    <n v="1818.38"/>
    <n v="1"/>
    <n v="0.92701997199999997"/>
    <n v="1818.38"/>
    <s v="Reisterstown"/>
    <s v="21136,Reisterstown"/>
    <x v="0"/>
    <x v="0"/>
    <n v="40.397958799999998"/>
    <n v="0"/>
    <n v="0"/>
    <n v="0"/>
    <n v="0"/>
    <n v="0"/>
    <n v="0"/>
    <n v="0"/>
    <n v="0.92701997199999997"/>
    <n v="6152.1477443000003"/>
    <x v="0"/>
  </r>
  <r>
    <n v="12972.005671999999"/>
    <n v="12763.297135000001"/>
    <x v="0"/>
    <x v="121"/>
    <x v="17"/>
    <x v="17"/>
    <s v="MD Resident"/>
    <x v="7"/>
    <s v="MD"/>
    <n v="1"/>
    <n v="0.90254397399999997"/>
    <n v="2"/>
    <n v="10315.91"/>
    <n v="1.761963948"/>
    <n v="1"/>
    <n v="7296.94"/>
    <n v="-1"/>
    <n v="0.85941997400000003"/>
    <n v="-3018.97"/>
    <s v="Damascus"/>
    <s v="20872,Damascus"/>
    <x v="0"/>
    <x v="0"/>
    <n v="17.861305463000001"/>
    <n v="0"/>
    <n v="0"/>
    <n v="0"/>
    <n v="0"/>
    <n v="0"/>
    <n v="0"/>
    <n v="0"/>
    <n v="0.85941997400000003"/>
    <n v="5703.5218378999998"/>
    <x v="0"/>
  </r>
  <r>
    <n v="12972.005671999999"/>
    <n v="12763.297135000001"/>
    <x v="0"/>
    <x v="50"/>
    <x v="17"/>
    <x v="17"/>
    <s v="MD Resident"/>
    <x v="2"/>
    <s v="MD"/>
    <n v="1"/>
    <n v="0"/>
    <n v="0"/>
    <n v="0"/>
    <n v="1.486203956"/>
    <n v="1"/>
    <n v="15028.97"/>
    <n v="1"/>
    <n v="1.486203956"/>
    <n v="15028.97"/>
    <s v="Clinton"/>
    <s v="20735,Clinton"/>
    <x v="0"/>
    <x v="0"/>
    <n v="22.86721532"/>
    <n v="-0.52952198399999995"/>
    <n v="0.52952198399999995"/>
    <n v="-0.52952198399999995"/>
    <n v="3.4415107200000003E-2"/>
    <n v="3.4415107200000003E-2"/>
    <n v="0"/>
    <n v="228.39510555000001"/>
    <n v="1.4517888487999999"/>
    <n v="9634.7649036000003"/>
    <x v="0"/>
  </r>
  <r>
    <n v="12972.005671999999"/>
    <n v="12763.297135000001"/>
    <x v="0"/>
    <x v="213"/>
    <x v="17"/>
    <x v="17"/>
    <s v="MD Resident"/>
    <x v="7"/>
    <s v="MD"/>
    <n v="1"/>
    <n v="1.3710519590000001"/>
    <n v="2"/>
    <n v="16455.63"/>
    <n v="1.4561309570000001"/>
    <n v="2"/>
    <n v="10564.67"/>
    <n v="0"/>
    <n v="8.5078998000000003E-2"/>
    <n v="-5890.96"/>
    <s v="Burtonsville"/>
    <s v="20866,Burtonsville"/>
    <x v="0"/>
    <x v="0"/>
    <n v="12.692085625000001"/>
    <n v="-1.0153079700000001"/>
    <n v="1.0153079700000001"/>
    <n v="-1.0153079700000001"/>
    <n v="6.8059250999999996E-3"/>
    <n v="6.8059250999999996E-3"/>
    <n v="0"/>
    <n v="45.167373216000001"/>
    <n v="7.8273072900000004E-2"/>
    <n v="519.45753394999997"/>
    <x v="0"/>
  </r>
  <r>
    <n v="12972.005671999999"/>
    <n v="12763.297135000001"/>
    <x v="0"/>
    <x v="120"/>
    <x v="17"/>
    <x v="17"/>
    <s v="MD Resident"/>
    <x v="7"/>
    <s v="MD"/>
    <n v="2"/>
    <n v="46.962545609999999"/>
    <n v="51"/>
    <n v="565498.93000000005"/>
    <n v="66.044938040999995"/>
    <n v="60"/>
    <n v="841766.84"/>
    <n v="9"/>
    <n v="19.082392430999999"/>
    <n v="276267.90999999997"/>
    <s v="Potomac"/>
    <s v="20854,Potomac"/>
    <x v="0"/>
    <x v="0"/>
    <n v="29.149869128999999"/>
    <n v="0"/>
    <n v="0"/>
    <n v="0"/>
    <n v="0"/>
    <n v="0"/>
    <n v="0"/>
    <n v="0"/>
    <n v="19.082392430999999"/>
    <n v="126639.8795"/>
    <x v="0"/>
  </r>
  <r>
    <n v="12972.005671999999"/>
    <n v="12763.297135000001"/>
    <x v="0"/>
    <x v="0"/>
    <x v="17"/>
    <x v="17"/>
    <s v="MD Resident"/>
    <x v="0"/>
    <s v="MD"/>
    <n v="1"/>
    <n v="0"/>
    <n v="0"/>
    <n v="0"/>
    <n v="2.0461759399999999"/>
    <n v="2"/>
    <n v="16758.189999999999"/>
    <n v="2"/>
    <n v="2.0461759399999999"/>
    <n v="16758.189999999999"/>
    <s v="Frederick"/>
    <s v="21701,Frederick"/>
    <x v="0"/>
    <x v="0"/>
    <n v="22.047877341"/>
    <n v="0"/>
    <n v="0"/>
    <n v="0"/>
    <n v="0"/>
    <n v="0"/>
    <n v="0"/>
    <n v="0"/>
    <n v="2.0461759399999999"/>
    <n v="13579.401819000001"/>
    <x v="0"/>
  </r>
  <r>
    <n v="12972.005671999999"/>
    <n v="12763.297135000001"/>
    <x v="0"/>
    <x v="118"/>
    <x v="17"/>
    <x v="17"/>
    <s v="MD Resident"/>
    <x v="2"/>
    <s v="MD"/>
    <n v="1"/>
    <n v="0"/>
    <n v="0"/>
    <n v="0"/>
    <n v="1.659565951"/>
    <n v="2"/>
    <n v="9667.7999999999993"/>
    <n v="2"/>
    <n v="1.659565951"/>
    <n v="9667.7999999999993"/>
    <s v="Oxon Hill"/>
    <s v="20745,Oxon Hill"/>
    <x v="0"/>
    <x v="0"/>
    <n v="16.021116525"/>
    <n v="-1.463129957"/>
    <n v="1.463129957"/>
    <n v="-1.463129957"/>
    <n v="0.15156001490000001"/>
    <n v="0.15156001490000001"/>
    <n v="0"/>
    <n v="1005.8247196999999"/>
    <n v="1.5080059361"/>
    <n v="10007.848373000001"/>
    <x v="0"/>
  </r>
  <r>
    <n v="12972.005671999999"/>
    <n v="12763.297135000001"/>
    <x v="0"/>
    <x v="23"/>
    <x v="17"/>
    <x v="17"/>
    <s v="MD Resident"/>
    <x v="2"/>
    <s v="MD"/>
    <n v="2"/>
    <n v="0"/>
    <n v="0"/>
    <n v="0"/>
    <n v="1.090201967"/>
    <n v="2"/>
    <n v="27090.16"/>
    <n v="2"/>
    <n v="1.090201967"/>
    <n v="27090.16"/>
    <s v="Lanham"/>
    <s v="20706,Lanham"/>
    <x v="0"/>
    <x v="0"/>
    <n v="10.506750688"/>
    <n v="-4.0617658800000003"/>
    <n v="4.0617658800000003"/>
    <n v="-4.0617658800000003"/>
    <n v="0.42145714540000001"/>
    <n v="0.42145714540000001"/>
    <n v="0"/>
    <n v="2796.9911161"/>
    <n v="0.66874482160000004"/>
    <n v="4438.1103647"/>
    <x v="0"/>
  </r>
  <r>
    <n v="12972.005671999999"/>
    <n v="12763.297135000001"/>
    <x v="0"/>
    <x v="131"/>
    <x v="17"/>
    <x v="17"/>
    <s v="MD Resident"/>
    <x v="7"/>
    <s v="MD"/>
    <n v="1"/>
    <n v="1.0191969700000001"/>
    <n v="2"/>
    <n v="16174.93"/>
    <n v="3.7749388879999999"/>
    <n v="1"/>
    <n v="85836.49"/>
    <n v="-1"/>
    <n v="2.755741918"/>
    <n v="69661.56"/>
    <s v="Olney"/>
    <s v="20832,Olney"/>
    <x v="0"/>
    <x v="0"/>
    <n v="9.1528837299999992"/>
    <n v="0"/>
    <n v="0"/>
    <n v="0"/>
    <n v="0"/>
    <n v="0"/>
    <n v="0"/>
    <n v="0"/>
    <n v="2.755741918"/>
    <n v="18288.420893999999"/>
    <x v="0"/>
  </r>
  <r>
    <n v="12972.005671999999"/>
    <n v="12763.297135000001"/>
    <x v="0"/>
    <x v="29"/>
    <x v="17"/>
    <x v="17"/>
    <s v="MD Resident"/>
    <x v="9"/>
    <s v="MD"/>
    <n v="1"/>
    <n v="0"/>
    <n v="0"/>
    <n v="0"/>
    <n v="0.80401997599999997"/>
    <n v="1"/>
    <n v="10448.93"/>
    <n v="1"/>
    <n v="0.80401997599999997"/>
    <n v="10448.93"/>
    <s v="Jessup"/>
    <s v="20794,Jessup"/>
    <x v="0"/>
    <x v="0"/>
    <n v="18.435196456"/>
    <n v="0"/>
    <n v="0"/>
    <n v="0"/>
    <n v="0"/>
    <n v="0"/>
    <n v="0"/>
    <n v="0"/>
    <n v="0.80401997599999997"/>
    <n v="5335.8609643"/>
    <x v="0"/>
  </r>
  <r>
    <n v="12972.005671999999"/>
    <n v="12763.297135000001"/>
    <x v="0"/>
    <x v="219"/>
    <x v="17"/>
    <x v="17"/>
    <s v="MD Resident"/>
    <x v="7"/>
    <s v="MD"/>
    <n v="1"/>
    <n v="2.7168229180000001"/>
    <n v="4"/>
    <n v="55086.32"/>
    <n v="3.6156668930000002"/>
    <n v="2"/>
    <n v="42127.33"/>
    <n v="-2"/>
    <n v="0.89884397500000002"/>
    <n v="-12958.99"/>
    <s v="Cabin John"/>
    <s v="20818,Cabin John"/>
    <x v="0"/>
    <x v="0"/>
    <n v="0.89884397500000002"/>
    <n v="0"/>
    <n v="0"/>
    <n v="0"/>
    <n v="0"/>
    <n v="0"/>
    <n v="0"/>
    <n v="0"/>
    <n v="0.89884397500000002"/>
    <n v="5965.1583572"/>
    <x v="0"/>
  </r>
  <r>
    <n v="12972.005671999999"/>
    <n v="12763.297135000001"/>
    <x v="0"/>
    <x v="94"/>
    <x v="17"/>
    <x v="17"/>
    <s v="MD Resident"/>
    <x v="7"/>
    <s v="MD"/>
    <n v="6"/>
    <n v="1.384000959"/>
    <n v="2"/>
    <n v="21277.51"/>
    <n v="8.7111197409999992"/>
    <n v="9"/>
    <n v="91982.26"/>
    <n v="7"/>
    <n v="7.3271187820000003"/>
    <n v="70704.75"/>
    <m/>
    <s v="Montgomery,"/>
    <x v="0"/>
    <x v="0"/>
    <n v="10.017883703000001"/>
    <n v="0"/>
    <n v="0"/>
    <n v="0"/>
    <n v="0"/>
    <n v="0"/>
    <n v="0"/>
    <n v="0"/>
    <n v="7.3271187820000003"/>
    <n v="48626.263348"/>
    <x v="0"/>
  </r>
  <r>
    <n v="12972.005671999999"/>
    <n v="12763.297135000001"/>
    <x v="0"/>
    <x v="211"/>
    <x v="17"/>
    <x v="17"/>
    <s v="MD Resident"/>
    <x v="7"/>
    <s v="MD"/>
    <n v="2"/>
    <n v="3.4767238969999998"/>
    <n v="3"/>
    <n v="31815.119999999999"/>
    <n v="6.9518837939999996"/>
    <n v="7"/>
    <n v="75695.179999999993"/>
    <n v="4"/>
    <n v="3.4751598970000002"/>
    <n v="43880.06"/>
    <s v="Bethesda"/>
    <s v="20816,Bethesda"/>
    <x v="0"/>
    <x v="0"/>
    <n v="3.9889078819999999"/>
    <n v="0"/>
    <n v="0"/>
    <n v="0"/>
    <n v="0"/>
    <n v="0"/>
    <n v="0"/>
    <n v="0"/>
    <n v="3.4751598970000002"/>
    <n v="23062.822558"/>
    <x v="0"/>
  </r>
  <r>
    <n v="12972.005671999999"/>
    <n v="12763.297135000001"/>
    <x v="0"/>
    <x v="68"/>
    <x v="17"/>
    <x v="17"/>
    <s v="MD Resident"/>
    <x v="0"/>
    <s v="MD"/>
    <n v="1"/>
    <n v="0"/>
    <n v="0"/>
    <n v="0"/>
    <n v="0.73492597800000004"/>
    <n v="1"/>
    <n v="11387.13"/>
    <n v="1"/>
    <n v="0.73492597800000004"/>
    <n v="11387.13"/>
    <m/>
    <s v="Frederick,"/>
    <x v="0"/>
    <x v="0"/>
    <n v="8.313376753"/>
    <n v="0"/>
    <n v="0"/>
    <n v="0"/>
    <n v="0"/>
    <n v="0"/>
    <n v="0"/>
    <n v="0"/>
    <n v="0.73492597800000004"/>
    <n v="4877.3201595999999"/>
    <x v="0"/>
  </r>
  <r>
    <n v="12972.005671999999"/>
    <n v="12763.297135000001"/>
    <x v="0"/>
    <x v="99"/>
    <x v="17"/>
    <x v="17"/>
    <s v="MD Resident"/>
    <x v="17"/>
    <s v="MD"/>
    <n v="3"/>
    <n v="1.0465529689999999"/>
    <n v="2"/>
    <n v="9472.91"/>
    <n v="3.2691599020000002"/>
    <n v="3"/>
    <n v="74801.75"/>
    <n v="1"/>
    <n v="2.2226069329999998"/>
    <n v="65328.84"/>
    <m/>
    <s v="Charles,"/>
    <x v="0"/>
    <x v="0"/>
    <n v="39.011670836999997"/>
    <n v="-2.688213921"/>
    <n v="2.688213921"/>
    <n v="-2.688213921"/>
    <n v="0.1531552679"/>
    <n v="0.1531552679"/>
    <n v="0"/>
    <n v="1016.4115816"/>
    <n v="2.0694516650999999"/>
    <n v="13733.870659"/>
    <x v="0"/>
  </r>
  <r>
    <n v="12972.005671999999"/>
    <n v="12763.297135000001"/>
    <x v="0"/>
    <x v="13"/>
    <x v="17"/>
    <x v="17"/>
    <s v="MD Resident"/>
    <x v="0"/>
    <s v="MD"/>
    <n v="1"/>
    <n v="0"/>
    <n v="0"/>
    <n v="0"/>
    <n v="0.47577498600000001"/>
    <n v="1"/>
    <n v="6246.49"/>
    <n v="1"/>
    <n v="0.47577498600000001"/>
    <n v="6246.49"/>
    <s v="New Market"/>
    <s v="21774,New Market"/>
    <x v="0"/>
    <x v="0"/>
    <n v="16.674236505"/>
    <n v="0"/>
    <n v="0"/>
    <n v="0"/>
    <n v="0"/>
    <n v="0"/>
    <n v="0"/>
    <n v="0"/>
    <n v="0.47577498600000001"/>
    <n v="3157.4702760999999"/>
    <x v="0"/>
  </r>
  <r>
    <n v="12972.005671999999"/>
    <n v="12763.297135000001"/>
    <x v="0"/>
    <x v="107"/>
    <x v="17"/>
    <x v="17"/>
    <s v="MD Resident"/>
    <x v="2"/>
    <s v="MD"/>
    <n v="2"/>
    <n v="0"/>
    <n v="0"/>
    <n v="0"/>
    <n v="1.5523069540000001"/>
    <n v="2"/>
    <n v="34177.94"/>
    <n v="2"/>
    <n v="1.5523069540000001"/>
    <n v="34177.94"/>
    <s v="Glenn Dale"/>
    <s v="20769,Glenn Dale"/>
    <x v="0"/>
    <x v="0"/>
    <n v="11.947878641999999"/>
    <n v="0"/>
    <n v="0"/>
    <n v="0"/>
    <n v="0"/>
    <n v="0"/>
    <n v="0"/>
    <n v="0"/>
    <n v="1.5523069540000001"/>
    <n v="10301.851108000001"/>
    <x v="0"/>
  </r>
  <r>
    <n v="12972.005671999999"/>
    <n v="12763.297135000001"/>
    <x v="0"/>
    <x v="70"/>
    <x v="17"/>
    <x v="17"/>
    <s v="MD Resident"/>
    <x v="9"/>
    <s v="MD"/>
    <n v="1"/>
    <n v="0"/>
    <n v="0"/>
    <n v="0"/>
    <n v="1.039644969"/>
    <n v="1"/>
    <n v="16821.7"/>
    <n v="1"/>
    <n v="1.039644969"/>
    <n v="16821.7"/>
    <s v="Ellicott City"/>
    <s v="21042,Ellicott City"/>
    <x v="0"/>
    <x v="0"/>
    <n v="14.275399576"/>
    <n v="0"/>
    <n v="0"/>
    <n v="0"/>
    <n v="0"/>
    <n v="0"/>
    <n v="0"/>
    <n v="0"/>
    <n v="1.039644969"/>
    <n v="6899.5810707000001"/>
    <x v="0"/>
  </r>
  <r>
    <n v="12972.005671999999"/>
    <n v="12763.297135000001"/>
    <x v="0"/>
    <x v="119"/>
    <x v="17"/>
    <x v="17"/>
    <s v="MD Resident"/>
    <x v="2"/>
    <s v="MD"/>
    <n v="1"/>
    <n v="0.83358997599999995"/>
    <n v="2"/>
    <n v="11527.8"/>
    <n v="2.0467149409999998"/>
    <n v="5"/>
    <n v="44089.22"/>
    <n v="3"/>
    <n v="1.213124965"/>
    <n v="32561.42"/>
    <s v="Laurel"/>
    <s v="20708,Laurel"/>
    <x v="0"/>
    <x v="0"/>
    <n v="40.023148823"/>
    <n v="-23.5664543"/>
    <n v="23.566454299"/>
    <n v="-23.5664543"/>
    <n v="0.71431296359999996"/>
    <n v="0.71431296359999996"/>
    <n v="0"/>
    <n v="4740.5223407000003"/>
    <n v="0.49881200139999998"/>
    <n v="3310.3549245999998"/>
    <x v="0"/>
  </r>
  <r>
    <n v="12972.005671999999"/>
    <n v="12763.297135000001"/>
    <x v="0"/>
    <x v="60"/>
    <x v="17"/>
    <x v="17"/>
    <s v="MD Resident"/>
    <x v="0"/>
    <s v="MD"/>
    <n v="2"/>
    <n v="2.1827579350000001"/>
    <n v="1"/>
    <n v="96827.76"/>
    <n v="2.502231927"/>
    <n v="5"/>
    <n v="39069.379999999997"/>
    <n v="4"/>
    <n v="0.31947399199999998"/>
    <n v="-57758.38"/>
    <s v="Monrovia"/>
    <s v="21770,Monrovia"/>
    <x v="0"/>
    <x v="0"/>
    <n v="29.971897113000001"/>
    <n v="0"/>
    <n v="0"/>
    <n v="0"/>
    <n v="0"/>
    <n v="0"/>
    <n v="0"/>
    <n v="0"/>
    <n v="0.31947399199999998"/>
    <n v="2120.1821521000002"/>
    <x v="0"/>
  </r>
  <r>
    <n v="12972.005671999999"/>
    <n v="12763.297135000001"/>
    <x v="0"/>
    <x v="92"/>
    <x v="17"/>
    <x v="17"/>
    <s v="MD Resident"/>
    <x v="2"/>
    <s v="MD"/>
    <n v="1"/>
    <n v="0"/>
    <n v="0"/>
    <n v="0"/>
    <n v="0.58304598299999999"/>
    <n v="1"/>
    <n v="4144.8599999999997"/>
    <n v="1"/>
    <n v="0.58304598299999999"/>
    <n v="4144.8599999999997"/>
    <s v="Brentwood"/>
    <s v="20722,Brentwood"/>
    <x v="0"/>
    <x v="0"/>
    <n v="6.0222268210000003"/>
    <n v="0"/>
    <n v="0"/>
    <n v="0"/>
    <n v="0"/>
    <n v="0"/>
    <n v="0"/>
    <n v="0"/>
    <n v="0.58304598299999999"/>
    <n v="3869.3718987000002"/>
    <x v="0"/>
  </r>
  <r>
    <n v="12972.005671999999"/>
    <n v="12763.297135000001"/>
    <x v="0"/>
    <x v="182"/>
    <x v="17"/>
    <x v="17"/>
    <s v="MD Resident"/>
    <x v="7"/>
    <s v="MD"/>
    <n v="1"/>
    <n v="0.90254397399999997"/>
    <n v="2"/>
    <n v="10113.459999999999"/>
    <n v="1.1800889649999999"/>
    <n v="1"/>
    <n v="15445.99"/>
    <n v="-1"/>
    <n v="0.27754499100000002"/>
    <n v="5332.53"/>
    <s v="Brookeville"/>
    <s v="20833,Brookeville"/>
    <x v="0"/>
    <x v="0"/>
    <n v="2.4826979250000001"/>
    <n v="0"/>
    <n v="0"/>
    <n v="0"/>
    <n v="0"/>
    <n v="0"/>
    <n v="0"/>
    <n v="0"/>
    <n v="0.27754499100000002"/>
    <n v="1841.9212551000001"/>
    <x v="0"/>
  </r>
  <r>
    <n v="12972.005671999999"/>
    <n v="12763.297135000001"/>
    <x v="0"/>
    <x v="79"/>
    <x v="17"/>
    <x v="17"/>
    <s v="MD Resident"/>
    <x v="8"/>
    <s v="MD"/>
    <n v="1"/>
    <n v="0"/>
    <n v="0"/>
    <n v="0"/>
    <n v="0.40325198800000001"/>
    <n v="1"/>
    <n v="4653.67"/>
    <n v="1"/>
    <n v="0.40325198800000001"/>
    <n v="4653.67"/>
    <s v="Sykesville"/>
    <s v="21784,Sykesville"/>
    <x v="0"/>
    <x v="0"/>
    <n v="25.532847236999999"/>
    <n v="0"/>
    <n v="0"/>
    <n v="0"/>
    <n v="0"/>
    <n v="0"/>
    <n v="0"/>
    <n v="0"/>
    <n v="0.40325198800000001"/>
    <n v="2676.1729879999998"/>
    <x v="0"/>
  </r>
  <r>
    <n v="13322.114478"/>
    <n v="12880.390450000001"/>
    <x v="0"/>
    <x v="178"/>
    <x v="18"/>
    <x v="18"/>
    <s v="MD Resident"/>
    <x v="2"/>
    <s v="MD"/>
    <n v="2"/>
    <n v="2.4095369290000002"/>
    <n v="2"/>
    <n v="50850.5"/>
    <n v="4.4387058680000004"/>
    <n v="6"/>
    <n v="45020.55"/>
    <n v="4"/>
    <n v="2.0291689389999998"/>
    <n v="-5829.95"/>
    <s v="Greenbelt"/>
    <s v="20770,Greenbelt"/>
    <x v="0"/>
    <x v="0"/>
    <n v="6.3425248129999998"/>
    <n v="-0.72058297900000001"/>
    <n v="0.72058297900000001"/>
    <n v="-0.72058297900000001"/>
    <n v="0.23053667780000001"/>
    <n v="0.23053667780000001"/>
    <n v="0"/>
    <n v="1571.244344"/>
    <n v="1.7986322612000001"/>
    <n v="12258.746829"/>
    <x v="0"/>
  </r>
  <r>
    <n v="13322.114478"/>
    <n v="12880.390450000001"/>
    <x v="0"/>
    <x v="107"/>
    <x v="18"/>
    <x v="18"/>
    <s v="MD Resident"/>
    <x v="2"/>
    <s v="MD"/>
    <n v="3"/>
    <n v="4.9992338519999997"/>
    <n v="6"/>
    <n v="96973.21"/>
    <n v="7.0215517920000003"/>
    <n v="9"/>
    <n v="91671.91"/>
    <n v="3"/>
    <n v="2.0223179400000002"/>
    <n v="-5301.3"/>
    <s v="Glenn Dale"/>
    <s v="20769,Glenn Dale"/>
    <x v="0"/>
    <x v="0"/>
    <n v="11.947878641999999"/>
    <n v="0"/>
    <n v="0"/>
    <n v="0"/>
    <n v="0"/>
    <n v="0"/>
    <n v="0"/>
    <n v="0"/>
    <n v="2.0223179400000002"/>
    <n v="13783.297547"/>
    <x v="0"/>
  </r>
  <r>
    <n v="13322.114478"/>
    <n v="12880.390450000001"/>
    <x v="0"/>
    <x v="75"/>
    <x v="18"/>
    <x v="18"/>
    <s v="MD Resident"/>
    <x v="3"/>
    <s v="MD"/>
    <n v="2"/>
    <n v="11.696319653"/>
    <n v="15"/>
    <n v="145547.21"/>
    <n v="15.50844654"/>
    <n v="14"/>
    <n v="138654.12"/>
    <n v="-1"/>
    <n v="3.8121268869999998"/>
    <n v="-6893.09"/>
    <s v="Shady Side"/>
    <s v="20764,Shady Side"/>
    <x v="0"/>
    <x v="0"/>
    <n v="8.8179657389999999"/>
    <n v="0"/>
    <n v="0"/>
    <n v="0"/>
    <n v="0"/>
    <n v="0"/>
    <n v="0"/>
    <n v="0"/>
    <n v="3.8121268869999998"/>
    <n v="25981.908251000001"/>
    <x v="0"/>
  </r>
  <r>
    <n v="13322.114478"/>
    <n v="12880.390450000001"/>
    <x v="0"/>
    <x v="77"/>
    <x v="18"/>
    <x v="18"/>
    <s v="MD Resident"/>
    <x v="9"/>
    <s v="MD"/>
    <n v="1"/>
    <n v="0"/>
    <n v="0"/>
    <n v="0"/>
    <n v="1.1601969670000001"/>
    <n v="3"/>
    <n v="10085.64"/>
    <n v="3"/>
    <n v="1.1601969670000001"/>
    <n v="10085.64"/>
    <s v="Savage"/>
    <s v="20763,Savage"/>
    <x v="0"/>
    <x v="0"/>
    <n v="13.472217602000001"/>
    <n v="-6.1425768170000001"/>
    <n v="6.1425768170000001"/>
    <n v="-6.1425768170000001"/>
    <n v="0.52898484889999997"/>
    <n v="0.52898484889999997"/>
    <n v="0"/>
    <n v="3605.3458390999999"/>
    <n v="0.6312121181"/>
    <n v="4302.0853778000001"/>
    <x v="0"/>
  </r>
  <r>
    <n v="13322.114478"/>
    <n v="12880.390450000001"/>
    <x v="0"/>
    <x v="171"/>
    <x v="18"/>
    <x v="18"/>
    <s v="MD Resident"/>
    <x v="6"/>
    <s v="MD"/>
    <n v="1"/>
    <n v="0"/>
    <n v="0"/>
    <n v="0"/>
    <n v="0.39626098799999998"/>
    <n v="1"/>
    <n v="2981.54"/>
    <n v="1"/>
    <n v="0.39626098799999998"/>
    <n v="2981.54"/>
    <s v="Baltimore"/>
    <s v="21211,Baltimore"/>
    <x v="0"/>
    <x v="0"/>
    <n v="21.943847345999998"/>
    <n v="0"/>
    <n v="0"/>
    <n v="0"/>
    <n v="0"/>
    <n v="0"/>
    <n v="0"/>
    <n v="0"/>
    <n v="0.39626098799999998"/>
    <n v="2700.7539200000001"/>
    <x v="0"/>
  </r>
  <r>
    <n v="13322.114478"/>
    <n v="12880.390450000001"/>
    <x v="0"/>
    <x v="57"/>
    <x v="18"/>
    <x v="18"/>
    <s v="MD Resident"/>
    <x v="2"/>
    <s v="MD"/>
    <n v="2"/>
    <n v="1.707621949"/>
    <n v="2"/>
    <n v="18611.990000000002"/>
    <n v="2.2674109320000002"/>
    <n v="5"/>
    <n v="43160.22"/>
    <n v="3"/>
    <n v="0.55978898300000002"/>
    <n v="24548.23"/>
    <s v="Laurel"/>
    <s v="20707,Laurel"/>
    <x v="0"/>
    <x v="0"/>
    <n v="66.165554032000003"/>
    <n v="-28.04331217"/>
    <n v="28.043312172"/>
    <n v="-28.04331217"/>
    <n v="0.2372584562"/>
    <n v="0.2372584562"/>
    <n v="0"/>
    <n v="1617.0572549999999"/>
    <n v="0.32253052679999999"/>
    <n v="2198.2370483999998"/>
    <x v="0"/>
  </r>
  <r>
    <n v="13322.114478"/>
    <n v="12880.390450000001"/>
    <x v="0"/>
    <x v="203"/>
    <x v="18"/>
    <x v="18"/>
    <s v="MD Resident"/>
    <x v="6"/>
    <s v="MD"/>
    <n v="1"/>
    <n v="0"/>
    <n v="0"/>
    <n v="0"/>
    <n v="0.57756298299999997"/>
    <n v="1"/>
    <n v="5167.3900000000003"/>
    <n v="1"/>
    <n v="0.57756298299999997"/>
    <n v="5167.3900000000003"/>
    <s v="Baltimore"/>
    <s v="21210,Baltimore"/>
    <x v="0"/>
    <x v="0"/>
    <n v="8.7631987410000001"/>
    <n v="0"/>
    <n v="0"/>
    <n v="0"/>
    <n v="0"/>
    <n v="0"/>
    <n v="0"/>
    <n v="0"/>
    <n v="0.57756298299999997"/>
    <n v="3936.4346670999998"/>
    <x v="0"/>
  </r>
  <r>
    <n v="13322.114478"/>
    <n v="12880.390450000001"/>
    <x v="0"/>
    <x v="97"/>
    <x v="18"/>
    <x v="18"/>
    <s v="MD Resident"/>
    <x v="2"/>
    <s v="MD"/>
    <n v="2"/>
    <n v="5.9359268250000001"/>
    <n v="6"/>
    <n v="65164.32"/>
    <n v="9.9666697030000009"/>
    <n v="13"/>
    <n v="128317.37"/>
    <n v="7"/>
    <n v="4.0307428779999999"/>
    <n v="63153.05"/>
    <s v="Hyattsville"/>
    <s v="20785,Hyattsville"/>
    <x v="0"/>
    <x v="0"/>
    <n v="74.674001778999994"/>
    <n v="-1.4783719559999999"/>
    <n v="1.4783719559999999"/>
    <n v="-1.4783719559999999"/>
    <n v="7.9799355700000005E-2"/>
    <n v="7.9799355700000005E-2"/>
    <n v="0"/>
    <n v="543.87999162000006"/>
    <n v="3.9509435222999998"/>
    <n v="26928.026044999999"/>
    <x v="0"/>
  </r>
  <r>
    <n v="13322.114478"/>
    <n v="12880.390450000001"/>
    <x v="0"/>
    <x v="183"/>
    <x v="18"/>
    <x v="18"/>
    <s v="MD Resident"/>
    <x v="1"/>
    <s v="MD"/>
    <n v="1"/>
    <n v="0"/>
    <n v="0"/>
    <n v="0"/>
    <n v="0.30649799100000003"/>
    <n v="1"/>
    <n v="5542.01"/>
    <n v="1"/>
    <n v="0.30649799100000003"/>
    <n v="5542.01"/>
    <s v="Pikesville"/>
    <s v="21208,Pikesville"/>
    <x v="0"/>
    <x v="0"/>
    <n v="52.411771449"/>
    <n v="0"/>
    <n v="0"/>
    <n v="0"/>
    <n v="0"/>
    <n v="0"/>
    <n v="0"/>
    <n v="0"/>
    <n v="0.30649799100000003"/>
    <n v="2088.9657971000001"/>
    <x v="0"/>
  </r>
  <r>
    <n v="13322.114478"/>
    <n v="12880.390450000001"/>
    <x v="0"/>
    <x v="220"/>
    <x v="18"/>
    <x v="18"/>
    <s v="MD Resident"/>
    <x v="3"/>
    <s v="MD"/>
    <n v="1"/>
    <n v="0.51374798499999996"/>
    <n v="1"/>
    <n v="4640.0200000000004"/>
    <n v="0.84587697500000003"/>
    <n v="1"/>
    <n v="16308.21"/>
    <n v="0"/>
    <n v="0.33212899000000001"/>
    <n v="11668.19"/>
    <s v="Friendship"/>
    <s v="20758,Friendship"/>
    <x v="0"/>
    <x v="0"/>
    <n v="0.85271697400000002"/>
    <n v="0"/>
    <n v="0"/>
    <n v="0"/>
    <n v="0"/>
    <n v="0"/>
    <n v="0"/>
    <n v="0"/>
    <n v="0.33212899000000001"/>
    <n v="2263.6562740999998"/>
    <x v="0"/>
  </r>
  <r>
    <n v="13322.114478"/>
    <n v="12880.390450000001"/>
    <x v="0"/>
    <x v="221"/>
    <x v="18"/>
    <x v="18"/>
    <s v="MD Resident"/>
    <x v="3"/>
    <s v="MD"/>
    <n v="1"/>
    <n v="0"/>
    <n v="0"/>
    <n v="0"/>
    <n v="0.95720397099999999"/>
    <n v="2"/>
    <n v="24645.31"/>
    <n v="2"/>
    <n v="0.95720397099999999"/>
    <n v="24645.31"/>
    <s v="Fort George G Meade"/>
    <s v="20755,Fort George G Meade"/>
    <x v="0"/>
    <x v="0"/>
    <n v="1.172839964"/>
    <n v="0"/>
    <n v="0"/>
    <n v="0"/>
    <n v="0"/>
    <n v="0"/>
    <n v="0"/>
    <n v="0"/>
    <n v="0.95720397099999999"/>
    <n v="6523.9134186000001"/>
    <x v="0"/>
  </r>
  <r>
    <n v="13322.114478"/>
    <n v="12880.390450000001"/>
    <x v="0"/>
    <x v="56"/>
    <x v="18"/>
    <x v="18"/>
    <s v="MD Resident"/>
    <x v="7"/>
    <s v="MD"/>
    <n v="1"/>
    <n v="0"/>
    <n v="0"/>
    <n v="0"/>
    <n v="0.69022897999999999"/>
    <n v="1"/>
    <n v="19063.75"/>
    <n v="1"/>
    <n v="0.69022897999999999"/>
    <n v="19063.75"/>
    <s v="Silver Spring"/>
    <s v="20901,Silver Spring"/>
    <x v="0"/>
    <x v="0"/>
    <n v="15.895177523999999"/>
    <n v="-0.41563398800000001"/>
    <n v="0.41563398800000001"/>
    <n v="-0.41563398800000001"/>
    <n v="1.8048406400000001E-2"/>
    <n v="1.8048406400000001E-2"/>
    <n v="0"/>
    <n v="123.0106061"/>
    <n v="0.67218057360000005"/>
    <n v="4581.3097279000003"/>
    <x v="0"/>
  </r>
  <r>
    <n v="13322.114478"/>
    <n v="12880.390450000001"/>
    <x v="0"/>
    <x v="114"/>
    <x v="18"/>
    <x v="18"/>
    <s v="MD Resident"/>
    <x v="3"/>
    <s v="MD"/>
    <n v="2"/>
    <n v="3.2683669040000001"/>
    <n v="6"/>
    <n v="35153.730000000003"/>
    <n v="8.0561217620000001"/>
    <n v="10"/>
    <n v="87414.96"/>
    <n v="4"/>
    <n v="4.7877548579999996"/>
    <n v="52261.23"/>
    <s v="Deale"/>
    <s v="20751,Deale"/>
    <x v="0"/>
    <x v="0"/>
    <n v="5.1840158460000003"/>
    <n v="0"/>
    <n v="0"/>
    <n v="0"/>
    <n v="0"/>
    <n v="0"/>
    <n v="0"/>
    <n v="0"/>
    <n v="4.7877548579999996"/>
    <n v="32631.392168999999"/>
    <x v="0"/>
  </r>
  <r>
    <n v="13322.114478"/>
    <n v="12880.390450000001"/>
    <x v="0"/>
    <x v="93"/>
    <x v="18"/>
    <x v="18"/>
    <s v="MD Resident"/>
    <x v="2"/>
    <s v="MD"/>
    <n v="2"/>
    <n v="26.398973216000002"/>
    <n v="35"/>
    <n v="343548.8"/>
    <n v="40.650600793000002"/>
    <n v="55"/>
    <n v="538059.49"/>
    <n v="20"/>
    <n v="14.251627577000001"/>
    <n v="194510.69"/>
    <s v="Bowie"/>
    <s v="20716,Bowie"/>
    <x v="0"/>
    <x v="0"/>
    <n v="23.936624289000001"/>
    <n v="-0.35034799"/>
    <n v="0.35034799"/>
    <n v="-0.35034799"/>
    <n v="0.2085937021"/>
    <n v="0.2085937021"/>
    <n v="0"/>
    <n v="1421.6899358000001"/>
    <n v="14.043033875000001"/>
    <n v="95711.614149999994"/>
    <x v="0"/>
  </r>
  <r>
    <n v="13322.114478"/>
    <n v="12880.390450000001"/>
    <x v="0"/>
    <x v="209"/>
    <x v="18"/>
    <x v="18"/>
    <s v="MD Resident"/>
    <x v="6"/>
    <s v="MD"/>
    <n v="2"/>
    <n v="1.2246069639999999"/>
    <n v="2"/>
    <n v="14208.73"/>
    <n v="3.1934169059999999"/>
    <n v="6"/>
    <n v="40208.050000000003"/>
    <n v="4"/>
    <n v="1.968809942"/>
    <n v="25999.32"/>
    <s v="Brooklyn"/>
    <s v="21225,Brooklyn"/>
    <x v="0"/>
    <x v="0"/>
    <n v="26.503626216000001"/>
    <n v="0"/>
    <n v="0"/>
    <n v="0"/>
    <n v="0"/>
    <n v="0"/>
    <n v="0"/>
    <n v="0"/>
    <n v="1.968809942"/>
    <n v="13418.608769"/>
    <x v="0"/>
  </r>
  <r>
    <n v="13322.114478"/>
    <n v="12880.390450000001"/>
    <x v="0"/>
    <x v="128"/>
    <x v="18"/>
    <x v="18"/>
    <s v="MD Resident"/>
    <x v="2"/>
    <s v="MD"/>
    <n v="2"/>
    <n v="0"/>
    <n v="0"/>
    <n v="0"/>
    <n v="2.0394849399999999"/>
    <n v="3"/>
    <n v="40404.19"/>
    <n v="3"/>
    <n v="2.0394849399999999"/>
    <n v="40404.19"/>
    <s v="Temple Hills"/>
    <s v="20748,Temple Hills"/>
    <x v="0"/>
    <x v="0"/>
    <n v="18.144722469000001"/>
    <n v="-0.86452397400000003"/>
    <n v="0.86452397400000003"/>
    <n v="-0.86452397400000003"/>
    <n v="9.7173358700000004E-2"/>
    <n v="9.7173358700000004E-2"/>
    <n v="0"/>
    <n v="662.29413797999996"/>
    <n v="1.9423115813"/>
    <n v="13238.006707"/>
    <x v="0"/>
  </r>
  <r>
    <n v="13322.114478"/>
    <n v="12880.390450000001"/>
    <x v="0"/>
    <x v="27"/>
    <x v="18"/>
    <x v="18"/>
    <s v="MD Resident"/>
    <x v="3"/>
    <s v="MD"/>
    <n v="3"/>
    <n v="1.223865964"/>
    <n v="1"/>
    <n v="11016.01"/>
    <n v="2.469240927"/>
    <n v="3"/>
    <n v="71117.27"/>
    <n v="2"/>
    <n v="1.2453749629999999"/>
    <n v="60101.26"/>
    <s v="Laurel"/>
    <s v="20724,Laurel"/>
    <x v="0"/>
    <x v="0"/>
    <n v="26.043432222"/>
    <n v="-4.9557798540000002"/>
    <n v="4.9557798540000002"/>
    <n v="-4.9557798540000002"/>
    <n v="0.23698121280000001"/>
    <n v="0.23698121280000001"/>
    <n v="0"/>
    <n v="1615.1676766"/>
    <n v="1.0083937502"/>
    <n v="6872.8021589999998"/>
    <x v="0"/>
  </r>
  <r>
    <n v="13322.114478"/>
    <n v="12880.390450000001"/>
    <x v="0"/>
    <x v="45"/>
    <x v="18"/>
    <x v="18"/>
    <s v="MD Resident"/>
    <x v="6"/>
    <s v="MD"/>
    <n v="1"/>
    <n v="0"/>
    <n v="0"/>
    <n v="0"/>
    <n v="0.50111398500000004"/>
    <n v="1"/>
    <n v="13949.68"/>
    <n v="1"/>
    <n v="0.50111398500000004"/>
    <n v="13949.68"/>
    <s v="Baltimore"/>
    <s v="21201,Baltimore"/>
    <x v="0"/>
    <x v="0"/>
    <n v="26.981518201"/>
    <n v="0"/>
    <n v="0"/>
    <n v="0"/>
    <n v="0"/>
    <n v="0"/>
    <n v="0"/>
    <n v="0"/>
    <n v="0.50111398500000004"/>
    <n v="3415.3893527999999"/>
    <x v="0"/>
  </r>
  <r>
    <n v="13322.114478"/>
    <n v="12880.390450000001"/>
    <x v="0"/>
    <x v="58"/>
    <x v="18"/>
    <x v="18"/>
    <s v="MD Resident"/>
    <x v="2"/>
    <s v="MD"/>
    <n v="2"/>
    <n v="1.5948109530000001"/>
    <n v="3"/>
    <n v="15564.35"/>
    <n v="5.6959918309999997"/>
    <n v="7"/>
    <n v="58771.12"/>
    <n v="4"/>
    <n v="4.1011808780000001"/>
    <n v="43206.77"/>
    <s v="District Heights"/>
    <s v="20747,District Heights"/>
    <x v="0"/>
    <x v="0"/>
    <n v="41.760802755"/>
    <n v="-4.3534428700000003"/>
    <n v="4.3534428700000003"/>
    <n v="-4.3534428700000003"/>
    <n v="0.42753624150000002"/>
    <n v="0.42753624150000002"/>
    <n v="0"/>
    <n v="2913.9133428"/>
    <n v="3.6736446365000002"/>
    <n v="25038.069487000001"/>
    <x v="0"/>
  </r>
  <r>
    <n v="13322.114478"/>
    <n v="12880.390450000001"/>
    <x v="0"/>
    <x v="205"/>
    <x v="18"/>
    <x v="18"/>
    <s v="MD Resident"/>
    <x v="8"/>
    <s v="MD"/>
    <n v="1"/>
    <n v="0"/>
    <n v="0"/>
    <n v="0"/>
    <n v="1.465062957"/>
    <n v="2"/>
    <n v="12455.84"/>
    <n v="2"/>
    <n v="1.465062957"/>
    <n v="12455.84"/>
    <s v="Westminster"/>
    <s v="21157,Westminster"/>
    <x v="0"/>
    <x v="0"/>
    <n v="15.124978553"/>
    <n v="0"/>
    <n v="0"/>
    <n v="0"/>
    <n v="0"/>
    <n v="0"/>
    <n v="0"/>
    <n v="0"/>
    <n v="1.465062957"/>
    <n v="9985.2739581999995"/>
    <x v="0"/>
  </r>
  <r>
    <n v="13322.114478"/>
    <n v="12880.390450000001"/>
    <x v="0"/>
    <x v="106"/>
    <x v="18"/>
    <x v="18"/>
    <s v="MD Resident"/>
    <x v="2"/>
    <s v="MD"/>
    <n v="2"/>
    <n v="45.205962659999997"/>
    <n v="53"/>
    <n v="701879.55"/>
    <n v="57.164633301999999"/>
    <n v="72"/>
    <n v="752528.15"/>
    <n v="19"/>
    <n v="11.958670642"/>
    <n v="50648.6"/>
    <s v="Bowie"/>
    <s v="20715,Bowie"/>
    <x v="0"/>
    <x v="0"/>
    <n v="27.292978184999999"/>
    <n v="-3.578858893"/>
    <n v="3.578858893"/>
    <n v="-3.578858893"/>
    <n v="1.5681101009"/>
    <n v="1.5681101009"/>
    <n v="0"/>
    <n v="10687.601430000001"/>
    <n v="10.390560540999999"/>
    <n v="70817.839661000005"/>
    <x v="0"/>
  </r>
  <r>
    <n v="13322.114478"/>
    <n v="12880.390450000001"/>
    <x v="0"/>
    <x v="95"/>
    <x v="18"/>
    <x v="18"/>
    <s v="MD Resident"/>
    <x v="2"/>
    <s v="MD"/>
    <n v="1"/>
    <n v="0"/>
    <n v="0"/>
    <n v="0"/>
    <n v="0.83854497500000003"/>
    <n v="1"/>
    <n v="9420.17"/>
    <n v="1"/>
    <n v="0.83854497500000003"/>
    <n v="9420.17"/>
    <s v="Suitland"/>
    <s v="20746,Suitland"/>
    <x v="0"/>
    <x v="0"/>
    <n v="17.886404471999999"/>
    <n v="-0.598206982"/>
    <n v="0.598206982"/>
    <n v="-0.598206982"/>
    <n v="2.8044957799999999E-2"/>
    <n v="2.8044957799999999E-2"/>
    <n v="0"/>
    <n v="191.14303964000001"/>
    <n v="0.81050001719999998"/>
    <n v="5524.0388653999998"/>
    <x v="0"/>
  </r>
  <r>
    <n v="13322.114478"/>
    <n v="12880.390450000001"/>
    <x v="0"/>
    <x v="90"/>
    <x v="18"/>
    <x v="18"/>
    <s v="MD Resident"/>
    <x v="3"/>
    <s v="MD"/>
    <n v="2"/>
    <n v="12.579013627"/>
    <n v="14"/>
    <n v="144657.32999999999"/>
    <n v="16.547835508999999"/>
    <n v="19"/>
    <n v="265046.90000000002"/>
    <n v="5"/>
    <n v="3.9688218819999999"/>
    <n v="120389.57"/>
    <s v="Glen Burnie"/>
    <s v="21060,Glen Burnie"/>
    <x v="0"/>
    <x v="0"/>
    <n v="48.701901556000003"/>
    <n v="-0.45127198699999999"/>
    <n v="0.45127198699999999"/>
    <n v="-0.45127198699999999"/>
    <n v="3.6775117199999999E-2"/>
    <n v="3.6775117199999999E-2"/>
    <n v="0"/>
    <n v="250.64425946"/>
    <n v="3.9320467647999999"/>
    <n v="26799.233422000001"/>
    <x v="0"/>
  </r>
  <r>
    <n v="13322.114478"/>
    <n v="12880.390450000001"/>
    <x v="0"/>
    <x v="118"/>
    <x v="18"/>
    <x v="18"/>
    <s v="MD Resident"/>
    <x v="2"/>
    <s v="MD"/>
    <n v="1"/>
    <n v="0"/>
    <n v="0"/>
    <n v="0"/>
    <n v="1.9063269430000001"/>
    <n v="3"/>
    <n v="17355.27"/>
    <n v="3"/>
    <n v="1.9063269430000001"/>
    <n v="17355.27"/>
    <s v="Oxon Hill"/>
    <s v="20745,Oxon Hill"/>
    <x v="0"/>
    <x v="0"/>
    <n v="16.021116525"/>
    <n v="-1.463129957"/>
    <n v="1.463129957"/>
    <n v="-1.463129957"/>
    <n v="0.1740954854"/>
    <n v="0.1740954854"/>
    <n v="0"/>
    <n v="1186.5641052000001"/>
    <n v="1.7322314576"/>
    <n v="11806.185926"/>
    <x v="0"/>
  </r>
  <r>
    <n v="13322.114478"/>
    <n v="12880.390450000001"/>
    <x v="0"/>
    <x v="222"/>
    <x v="18"/>
    <x v="18"/>
    <s v="MD Resident"/>
    <x v="3"/>
    <s v="MD"/>
    <n v="2"/>
    <n v="3.6703998900000001"/>
    <n v="7"/>
    <n v="35190.300000000003"/>
    <n v="8.5446247470000003"/>
    <n v="10"/>
    <n v="66629.81"/>
    <n v="3"/>
    <n v="4.8742248569999997"/>
    <n v="31439.51"/>
    <s v="Churchton"/>
    <s v="20733,Churchton"/>
    <x v="0"/>
    <x v="0"/>
    <n v="5.3554848430000002"/>
    <n v="0"/>
    <n v="0"/>
    <n v="0"/>
    <n v="0"/>
    <n v="0"/>
    <n v="0"/>
    <n v="0"/>
    <n v="4.8742248569999997"/>
    <n v="33220.736555000003"/>
    <x v="0"/>
  </r>
  <r>
    <n v="13322.114478"/>
    <n v="12880.390450000001"/>
    <x v="0"/>
    <x v="102"/>
    <x v="18"/>
    <x v="18"/>
    <s v="MD Resident"/>
    <x v="3"/>
    <s v="MD"/>
    <n v="2"/>
    <n v="27.646767181000001"/>
    <n v="40"/>
    <n v="366735.23"/>
    <n v="33.563288004"/>
    <n v="40"/>
    <n v="444289.81"/>
    <n v="0"/>
    <n v="5.9165208229999999"/>
    <n v="77554.58"/>
    <s v="Odenton"/>
    <s v="21113,Odenton"/>
    <x v="0"/>
    <x v="0"/>
    <n v="17.257221486999999"/>
    <n v="-0.77333497699999998"/>
    <n v="0.77333497699999998"/>
    <n v="-0.77333497699999998"/>
    <n v="0.26513262859999998"/>
    <n v="0.26513262859999998"/>
    <n v="0"/>
    <n v="1807.0362907000001"/>
    <n v="5.6513881944"/>
    <n v="38517.566154"/>
    <x v="0"/>
  </r>
  <r>
    <n v="13322.114478"/>
    <n v="12880.390450000001"/>
    <x v="0"/>
    <x v="196"/>
    <x v="18"/>
    <x v="18"/>
    <s v="MD Resident"/>
    <x v="3"/>
    <s v="MD"/>
    <n v="2"/>
    <n v="13.624787595000001"/>
    <n v="16"/>
    <n v="173266.46"/>
    <n v="14.920634554999999"/>
    <n v="18"/>
    <n v="188956.83"/>
    <n v="2"/>
    <n v="1.29584696"/>
    <n v="15690.37"/>
    <s v="Millersville"/>
    <s v="21108,Millersville"/>
    <x v="0"/>
    <x v="0"/>
    <n v="6.1354568179999998"/>
    <n v="0"/>
    <n v="0"/>
    <n v="0"/>
    <n v="0"/>
    <n v="0"/>
    <n v="0"/>
    <n v="0"/>
    <n v="1.29584696"/>
    <n v="8831.9664637999995"/>
    <x v="0"/>
  </r>
  <r>
    <n v="13322.114478"/>
    <n v="12880.390450000001"/>
    <x v="0"/>
    <x v="23"/>
    <x v="18"/>
    <x v="18"/>
    <s v="MD Resident"/>
    <x v="2"/>
    <s v="MD"/>
    <n v="2"/>
    <n v="0.49757698500000003"/>
    <n v="1"/>
    <n v="5022.18"/>
    <n v="4.7616218589999999"/>
    <n v="6"/>
    <n v="77224.87"/>
    <n v="5"/>
    <n v="4.2640448739999997"/>
    <n v="72202.69"/>
    <s v="Lanham"/>
    <s v="20706,Lanham"/>
    <x v="0"/>
    <x v="0"/>
    <n v="10.506750688"/>
    <n v="-4.0617658800000003"/>
    <n v="4.0617658800000003"/>
    <n v="-4.0617658800000003"/>
    <n v="1.6484213335"/>
    <n v="1.6484213335"/>
    <n v="0"/>
    <n v="11234.970165999999"/>
    <n v="2.6156235405000001"/>
    <n v="17827.0275"/>
    <x v="0"/>
  </r>
  <r>
    <n v="13322.114478"/>
    <n v="12880.390450000001"/>
    <x v="0"/>
    <x v="191"/>
    <x v="18"/>
    <x v="18"/>
    <s v="MD Resident"/>
    <x v="22"/>
    <s v="MD"/>
    <n v="1"/>
    <n v="0"/>
    <n v="0"/>
    <n v="0"/>
    <n v="0.60528598199999994"/>
    <n v="1"/>
    <n v="6148.89"/>
    <n v="1"/>
    <n v="0.60528598199999994"/>
    <n v="6148.89"/>
    <m/>
    <s v="Wicomico,"/>
    <x v="0"/>
    <x v="0"/>
    <n v="23.014154316999999"/>
    <n v="0"/>
    <n v="0"/>
    <n v="0"/>
    <n v="0"/>
    <n v="0"/>
    <n v="0"/>
    <n v="0"/>
    <n v="0.60528598199999994"/>
    <n v="4125.3833662999996"/>
    <x v="0"/>
  </r>
  <r>
    <n v="13322.114478"/>
    <n v="12880.390450000001"/>
    <x v="0"/>
    <x v="160"/>
    <x v="18"/>
    <x v="18"/>
    <s v="MD Resident"/>
    <x v="20"/>
    <s v="MD"/>
    <n v="4"/>
    <n v="0.51374798499999996"/>
    <n v="1"/>
    <n v="4159.28"/>
    <n v="3.7167668900000002"/>
    <n v="6"/>
    <n v="92120.43"/>
    <n v="5"/>
    <n v="3.203018905"/>
    <n v="87961.15"/>
    <m/>
    <s v="Talbot,"/>
    <x v="0"/>
    <x v="0"/>
    <n v="16.478207513000001"/>
    <n v="0"/>
    <n v="0"/>
    <n v="0"/>
    <n v="0"/>
    <n v="0"/>
    <n v="0"/>
    <n v="0"/>
    <n v="3.203018905"/>
    <n v="21830.475685000001"/>
    <x v="0"/>
  </r>
  <r>
    <n v="13322.114478"/>
    <n v="12880.390450000001"/>
    <x v="0"/>
    <x v="204"/>
    <x v="18"/>
    <x v="18"/>
    <s v="MD Resident"/>
    <x v="3"/>
    <s v="MD"/>
    <n v="2"/>
    <n v="5.9236378250000001"/>
    <n v="9"/>
    <n v="108901.42"/>
    <n v="12.804757618"/>
    <n v="18"/>
    <n v="182612.25"/>
    <n v="9"/>
    <n v="6.8811197929999999"/>
    <n v="73710.83"/>
    <s v="Glen Burnie"/>
    <s v="21061,Glen Burnie"/>
    <x v="0"/>
    <x v="0"/>
    <n v="69.344663937999997"/>
    <n v="-2.2170409339999999"/>
    <n v="2.2170409339999999"/>
    <n v="-2.2170409339999999"/>
    <n v="0.21999853180000001"/>
    <n v="0.21999853180000001"/>
    <n v="0"/>
    <n v="1499.4206220000001"/>
    <n v="6.6611212611999999"/>
    <n v="45399.496550000003"/>
    <x v="0"/>
  </r>
  <r>
    <n v="13322.114478"/>
    <n v="12880.390450000001"/>
    <x v="0"/>
    <x v="22"/>
    <x v="18"/>
    <x v="18"/>
    <s v="MD Resident"/>
    <x v="2"/>
    <s v="MD"/>
    <n v="2"/>
    <n v="0.92701997199999997"/>
    <n v="1"/>
    <n v="14305.14"/>
    <n v="1.327861961"/>
    <n v="2"/>
    <n v="14186.76"/>
    <n v="1"/>
    <n v="0.40084198900000001"/>
    <n v="-118.38"/>
    <m/>
    <s v="Prince Georges,"/>
    <x v="0"/>
    <x v="0"/>
    <n v="4.5598538660000001"/>
    <n v="-0.58914298300000001"/>
    <n v="0.58914298300000001"/>
    <n v="-0.58914298300000001"/>
    <n v="5.1789651999999999E-2"/>
    <n v="5.1789651999999999E-2"/>
    <n v="0"/>
    <n v="352.97722970000001"/>
    <n v="0.34905233699999999"/>
    <n v="2378.9989320999998"/>
    <x v="0"/>
  </r>
  <r>
    <n v="13322.114478"/>
    <n v="12880.390450000001"/>
    <x v="0"/>
    <x v="223"/>
    <x v="18"/>
    <x v="18"/>
    <s v="MD Resident"/>
    <x v="3"/>
    <s v="MD"/>
    <n v="2"/>
    <n v="1.6013849520000001"/>
    <n v="2"/>
    <n v="22261.61"/>
    <n v="2.0393019400000001"/>
    <n v="2"/>
    <n v="22727.78"/>
    <n v="0"/>
    <n v="0.43791698800000001"/>
    <n v="466.17"/>
    <s v="West River"/>
    <s v="20778,West River"/>
    <x v="0"/>
    <x v="0"/>
    <n v="1.3649369600000001"/>
    <n v="0"/>
    <n v="0"/>
    <n v="0"/>
    <n v="0"/>
    <n v="0"/>
    <n v="0"/>
    <n v="0"/>
    <n v="0.43791698800000001"/>
    <n v="2984.6642938999998"/>
    <x v="0"/>
  </r>
  <r>
    <n v="13322.114478"/>
    <n v="12880.390450000001"/>
    <x v="0"/>
    <x v="99"/>
    <x v="18"/>
    <x v="18"/>
    <s v="MD Resident"/>
    <x v="17"/>
    <s v="MD"/>
    <n v="4"/>
    <n v="2.3391039299999998"/>
    <n v="5"/>
    <n v="30044.22"/>
    <n v="5.1514378460000003"/>
    <n v="6"/>
    <n v="75584.77"/>
    <n v="1"/>
    <n v="2.812333916"/>
    <n v="45540.55"/>
    <m/>
    <s v="Charles,"/>
    <x v="0"/>
    <x v="0"/>
    <n v="39.011670836999997"/>
    <n v="-2.688213921"/>
    <n v="2.688213921"/>
    <n v="-2.688213921"/>
    <n v="0.19379214019999999"/>
    <n v="0.19379214019999999"/>
    <n v="0"/>
    <n v="1320.8085027"/>
    <n v="2.6185417757999998"/>
    <n v="17846.917006"/>
    <x v="0"/>
  </r>
  <r>
    <n v="13322.114478"/>
    <n v="12880.390450000001"/>
    <x v="0"/>
    <x v="26"/>
    <x v="18"/>
    <x v="18"/>
    <s v="MD Resident"/>
    <x v="7"/>
    <s v="MD"/>
    <n v="1"/>
    <n v="0"/>
    <n v="0"/>
    <n v="0"/>
    <n v="1.5274549550000001"/>
    <n v="1"/>
    <n v="20844.84"/>
    <n v="1"/>
    <n v="1.5274549550000001"/>
    <n v="20844.84"/>
    <s v="Silver Spring"/>
    <s v="20906,Silver Spring"/>
    <x v="0"/>
    <x v="0"/>
    <n v="38.928270840000003"/>
    <n v="-0.94474897199999996"/>
    <n v="0.94474897199999996"/>
    <n v="-0.94474897199999996"/>
    <n v="3.7069755900000001E-2"/>
    <n v="3.7069755900000001E-2"/>
    <n v="0"/>
    <n v="252.65239740999999"/>
    <n v="1.4903851990999999"/>
    <n v="10157.860073"/>
    <x v="0"/>
  </r>
  <r>
    <n v="13322.114478"/>
    <n v="12880.390450000001"/>
    <x v="0"/>
    <x v="49"/>
    <x v="18"/>
    <x v="18"/>
    <s v="MD Resident"/>
    <x v="12"/>
    <s v="MD"/>
    <n v="12"/>
    <n v="27.172639191999998"/>
    <n v="32"/>
    <n v="260623.19"/>
    <n v="33.834554994000001"/>
    <n v="43"/>
    <n v="438559.9"/>
    <n v="11"/>
    <n v="6.6619158020000002"/>
    <n v="177936.71"/>
    <m/>
    <s v="Calvert,"/>
    <x v="0"/>
    <x v="0"/>
    <n v="62.261227146000003"/>
    <n v="0"/>
    <n v="0"/>
    <n v="0"/>
    <n v="0"/>
    <n v="0"/>
    <n v="0"/>
    <n v="0"/>
    <n v="6.6619158020000002"/>
    <n v="45404.911817"/>
    <x v="0"/>
  </r>
  <r>
    <n v="13322.114478"/>
    <n v="12880.390450000001"/>
    <x v="0"/>
    <x v="189"/>
    <x v="18"/>
    <x v="18"/>
    <s v="MD Resident"/>
    <x v="3"/>
    <s v="MD"/>
    <n v="2"/>
    <n v="22.708375326999999"/>
    <n v="27"/>
    <n v="323332.53000000003"/>
    <n v="33.125733015000002"/>
    <n v="37"/>
    <n v="384453.86"/>
    <n v="10"/>
    <n v="10.417357687999999"/>
    <n v="61121.33"/>
    <s v="Gambrills"/>
    <s v="21054,Gambrills"/>
    <x v="0"/>
    <x v="0"/>
    <n v="17.004281494000001"/>
    <n v="0"/>
    <n v="0"/>
    <n v="0"/>
    <n v="0"/>
    <n v="0"/>
    <n v="0"/>
    <n v="0"/>
    <n v="10.417357687999999"/>
    <n v="71000.478128999996"/>
    <x v="0"/>
  </r>
  <r>
    <n v="13322.114478"/>
    <n v="12880.390450000001"/>
    <x v="0"/>
    <x v="172"/>
    <x v="18"/>
    <x v="18"/>
    <s v="MD Resident"/>
    <x v="9"/>
    <s v="MD"/>
    <n v="1"/>
    <n v="0"/>
    <n v="0"/>
    <n v="0"/>
    <n v="0.39626098799999998"/>
    <n v="1"/>
    <n v="2964.93"/>
    <n v="1"/>
    <n v="0.39626098799999998"/>
    <n v="2964.93"/>
    <s v="Columbia"/>
    <s v="21045,Columbia"/>
    <x v="0"/>
    <x v="0"/>
    <n v="31.468592059999999"/>
    <n v="-0.23072299299999999"/>
    <n v="0.23072299299999999"/>
    <n v="-0.23072299299999999"/>
    <n v="2.9053261000000002E-3"/>
    <n v="2.9053261000000002E-3"/>
    <n v="0"/>
    <n v="19.801522310999999"/>
    <n v="0.39335566189999999"/>
    <n v="2680.9523976999999"/>
    <x v="0"/>
  </r>
  <r>
    <n v="13322.114478"/>
    <n v="12880.390450000001"/>
    <x v="0"/>
    <x v="103"/>
    <x v="18"/>
    <x v="18"/>
    <s v="MD Resident"/>
    <x v="2"/>
    <s v="MD"/>
    <n v="1"/>
    <n v="0"/>
    <n v="0"/>
    <n v="0"/>
    <n v="1.186570965"/>
    <n v="2"/>
    <n v="15231.43"/>
    <n v="2"/>
    <n v="1.186570965"/>
    <n v="15231.43"/>
    <s v="Beltsville"/>
    <s v="20705,Beltsville"/>
    <x v="0"/>
    <x v="0"/>
    <n v="23.870574292000001"/>
    <n v="-12.648667619999999"/>
    <n v="12.648667623"/>
    <n v="-12.648667619999999"/>
    <n v="0.62874657160000003"/>
    <n v="0.62874657160000003"/>
    <n v="0"/>
    <n v="4285.2812143000001"/>
    <n v="0.55782439340000001"/>
    <n v="3801.9044591000002"/>
    <x v="0"/>
  </r>
  <r>
    <n v="13322.114478"/>
    <n v="12880.390450000001"/>
    <x v="0"/>
    <x v="224"/>
    <x v="18"/>
    <x v="18"/>
    <s v="MD Resident"/>
    <x v="2"/>
    <s v="MD"/>
    <n v="2"/>
    <n v="4.0788878789999998"/>
    <n v="5"/>
    <n v="50549.07"/>
    <n v="5.2336738450000002"/>
    <n v="4"/>
    <n v="47528.77"/>
    <n v="-1"/>
    <n v="1.1547859659999999"/>
    <n v="-3020.3"/>
    <s v="Hyattsville"/>
    <s v="20784,Hyattsville"/>
    <x v="0"/>
    <x v="0"/>
    <n v="19.070501434000001"/>
    <n v="0"/>
    <n v="0"/>
    <n v="0"/>
    <n v="0"/>
    <n v="0"/>
    <n v="0"/>
    <n v="0"/>
    <n v="1.1547859659999999"/>
    <n v="7870.5520323000001"/>
    <x v="0"/>
  </r>
  <r>
    <n v="13322.114478"/>
    <n v="12880.390450000001"/>
    <x v="0"/>
    <x v="119"/>
    <x v="18"/>
    <x v="18"/>
    <s v="MD Resident"/>
    <x v="2"/>
    <s v="MD"/>
    <n v="2"/>
    <n v="1.4560679569999999"/>
    <n v="2"/>
    <n v="21790.02"/>
    <n v="1.824305946"/>
    <n v="3"/>
    <n v="29151.54"/>
    <n v="1"/>
    <n v="0.36823798899999999"/>
    <n v="7361.52"/>
    <s v="Laurel"/>
    <s v="20708,Laurel"/>
    <x v="0"/>
    <x v="0"/>
    <n v="40.023148823"/>
    <n v="-23.5664543"/>
    <n v="23.566454299"/>
    <n v="-23.5664543"/>
    <n v="0.21682611169999999"/>
    <n v="0.21682611169999999"/>
    <n v="0"/>
    <n v="1477.7986957000001"/>
    <n v="0.1514118773"/>
    <n v="1031.9618469"/>
    <x v="0"/>
  </r>
  <r>
    <n v="13322.114478"/>
    <n v="12880.390450000001"/>
    <x v="0"/>
    <x v="225"/>
    <x v="18"/>
    <x v="18"/>
    <s v="MD Resident"/>
    <x v="3"/>
    <s v="MD"/>
    <n v="1"/>
    <n v="0"/>
    <n v="0"/>
    <n v="0"/>
    <n v="0.52952198399999995"/>
    <n v="1"/>
    <n v="4301.13"/>
    <n v="1"/>
    <n v="0.52952198399999995"/>
    <n v="4301.13"/>
    <s v="Annapolis"/>
    <s v="21405,Annapolis"/>
    <x v="0"/>
    <x v="0"/>
    <n v="0.52952198399999995"/>
    <n v="0"/>
    <n v="0"/>
    <n v="0"/>
    <n v="0"/>
    <n v="0"/>
    <n v="0"/>
    <n v="0"/>
    <n v="0.52952198399999995"/>
    <n v="3609.0067337"/>
    <x v="0"/>
  </r>
  <r>
    <n v="13322.114478"/>
    <n v="12880.390450000001"/>
    <x v="0"/>
    <x v="132"/>
    <x v="18"/>
    <x v="18"/>
    <s v="MD Resident"/>
    <x v="3"/>
    <s v="MD"/>
    <n v="3"/>
    <n v="143.11900474999999"/>
    <n v="185"/>
    <n v="1823619.34"/>
    <n v="170.49515094"/>
    <n v="213"/>
    <n v="2138167.0499999998"/>
    <n v="28"/>
    <n v="27.376146193"/>
    <n v="314547.71000000002"/>
    <s v="Annapolis"/>
    <s v="21401,Annapolis"/>
    <x v="0"/>
    <x v="0"/>
    <n v="40.125025815000001"/>
    <n v="-0.732951978"/>
    <n v="0.732951978"/>
    <n v="-0.732951978"/>
    <n v="0.50007196490000005"/>
    <n v="0.50007196490000005"/>
    <n v="0"/>
    <n v="3408.2873672999999"/>
    <n v="26.876074228"/>
    <n v="183176.40398999999"/>
    <x v="0"/>
  </r>
  <r>
    <n v="13322.114478"/>
    <n v="12880.390450000001"/>
    <x v="0"/>
    <x v="82"/>
    <x v="18"/>
    <x v="18"/>
    <s v="MD Resident"/>
    <x v="1"/>
    <s v="MD"/>
    <n v="1"/>
    <n v="0"/>
    <n v="0"/>
    <n v="0"/>
    <n v="3.311054902"/>
    <n v="1"/>
    <n v="28917.62"/>
    <n v="1"/>
    <n v="3.311054902"/>
    <n v="28917.62"/>
    <s v="Windsor Mill"/>
    <s v="21244,Windsor Mill"/>
    <x v="0"/>
    <x v="0"/>
    <n v="36.897335900999998"/>
    <n v="0"/>
    <n v="0"/>
    <n v="0"/>
    <n v="0"/>
    <n v="0"/>
    <n v="0"/>
    <n v="0"/>
    <n v="3.311054902"/>
    <n v="22566.805153000001"/>
    <x v="0"/>
  </r>
  <r>
    <n v="13322.114478"/>
    <n v="12880.390450000001"/>
    <x v="0"/>
    <x v="53"/>
    <x v="18"/>
    <x v="18"/>
    <s v="MD Resident"/>
    <x v="13"/>
    <s v="MD"/>
    <n v="5"/>
    <n v="0.80401997599999997"/>
    <n v="1"/>
    <n v="4795.3500000000004"/>
    <n v="6.3410788120000001"/>
    <n v="5"/>
    <n v="51504.81"/>
    <n v="4"/>
    <n v="5.5370588359999999"/>
    <n v="46709.46"/>
    <m/>
    <s v="Saint Marys,"/>
    <x v="0"/>
    <x v="0"/>
    <n v="79.816741620000002"/>
    <n v="0"/>
    <n v="0"/>
    <n v="0"/>
    <n v="0"/>
    <n v="0"/>
    <n v="0"/>
    <n v="0"/>
    <n v="5.5370588359999999"/>
    <n v="37738.343691000002"/>
    <x v="0"/>
  </r>
  <r>
    <n v="13322.114478"/>
    <n v="12880.390450000001"/>
    <x v="0"/>
    <x v="185"/>
    <x v="18"/>
    <x v="18"/>
    <s v="MD Resident"/>
    <x v="6"/>
    <s v="MD"/>
    <n v="1"/>
    <n v="0"/>
    <n v="0"/>
    <n v="0"/>
    <n v="0.46813298599999997"/>
    <n v="1"/>
    <n v="8022.36"/>
    <n v="1"/>
    <n v="0.46813298599999997"/>
    <n v="8022.36"/>
    <s v="Baltimore"/>
    <s v="21239,Baltimore"/>
    <x v="0"/>
    <x v="0"/>
    <n v="43.234718700000002"/>
    <n v="0"/>
    <n v="0"/>
    <n v="0"/>
    <n v="0"/>
    <n v="0"/>
    <n v="0"/>
    <n v="0"/>
    <n v="0.46813298599999997"/>
    <n v="3190.6042616"/>
    <x v="0"/>
  </r>
  <r>
    <n v="13322.114478"/>
    <n v="12880.390450000001"/>
    <x v="0"/>
    <x v="192"/>
    <x v="18"/>
    <x v="18"/>
    <s v="MD Resident"/>
    <x v="3"/>
    <s v="MD"/>
    <n v="2"/>
    <n v="20.985267378"/>
    <n v="27"/>
    <n v="338747.1"/>
    <n v="21.345252370000001"/>
    <n v="25"/>
    <n v="292827.78000000003"/>
    <n v="-2"/>
    <n v="0.359984992"/>
    <n v="-45919.32"/>
    <s v="Crownsville"/>
    <s v="21032,Crownsville"/>
    <x v="0"/>
    <x v="0"/>
    <n v="1.9501159450000001"/>
    <n v="0"/>
    <n v="0"/>
    <n v="0"/>
    <n v="0"/>
    <n v="0"/>
    <n v="0"/>
    <n v="0"/>
    <n v="0.359984992"/>
    <n v="2453.5114677000001"/>
    <x v="0"/>
  </r>
  <r>
    <n v="13322.114478"/>
    <n v="12880.390450000001"/>
    <x v="0"/>
    <x v="69"/>
    <x v="18"/>
    <x v="18"/>
    <s v="MD Resident"/>
    <x v="1"/>
    <s v="MD"/>
    <n v="1"/>
    <n v="0"/>
    <n v="0"/>
    <n v="0"/>
    <n v="1.0422079689999999"/>
    <n v="1"/>
    <n v="9120.8799999999992"/>
    <n v="1"/>
    <n v="1.0422079689999999"/>
    <n v="9120.8799999999992"/>
    <s v="Rosedale"/>
    <s v="21237,Rosedale"/>
    <x v="0"/>
    <x v="0"/>
    <n v="26.448463212"/>
    <n v="0"/>
    <n v="0"/>
    <n v="0"/>
    <n v="0"/>
    <n v="0"/>
    <n v="0"/>
    <n v="0"/>
    <n v="1.0422079689999999"/>
    <n v="7103.2661375999996"/>
    <x v="0"/>
  </r>
  <r>
    <n v="13322.114478"/>
    <n v="12880.390450000001"/>
    <x v="0"/>
    <x v="226"/>
    <x v="18"/>
    <x v="18"/>
    <s v="MD Resident"/>
    <x v="3"/>
    <s v="MD"/>
    <n v="2"/>
    <n v="3.5277748949999999"/>
    <n v="5"/>
    <n v="30267"/>
    <n v="3.6323868930000001"/>
    <n v="4"/>
    <n v="38709.699999999997"/>
    <n v="-1"/>
    <n v="0.104611998"/>
    <n v="8442.7000000000007"/>
    <s v="Tracys Landing"/>
    <s v="20779,Tracys Landing"/>
    <x v="0"/>
    <x v="0"/>
    <n v="0.104611998"/>
    <n v="0"/>
    <n v="0"/>
    <n v="0"/>
    <n v="0"/>
    <n v="0"/>
    <n v="0"/>
    <n v="0"/>
    <n v="0.104611998"/>
    <n v="712.99288153999998"/>
    <x v="0"/>
  </r>
  <r>
    <n v="13322.114478"/>
    <n v="12880.390450000001"/>
    <x v="0"/>
    <x v="65"/>
    <x v="18"/>
    <x v="18"/>
    <s v="MD Resident"/>
    <x v="1"/>
    <s v="MD"/>
    <n v="1"/>
    <n v="0"/>
    <n v="0"/>
    <n v="0"/>
    <n v="0.45491498699999999"/>
    <n v="1"/>
    <n v="7181.84"/>
    <n v="1"/>
    <n v="0.45491498699999999"/>
    <n v="7181.84"/>
    <s v="Parkville"/>
    <s v="21234,Parkville"/>
    <x v="0"/>
    <x v="0"/>
    <n v="28.136095163"/>
    <n v="0"/>
    <n v="0"/>
    <n v="0"/>
    <n v="0"/>
    <n v="0"/>
    <n v="0"/>
    <n v="0"/>
    <n v="0.45491498699999999"/>
    <n v="3100.51575"/>
    <x v="0"/>
  </r>
  <r>
    <n v="13322.114478"/>
    <n v="12880.390450000001"/>
    <x v="0"/>
    <x v="227"/>
    <x v="18"/>
    <x v="18"/>
    <s v="MD Resident"/>
    <x v="3"/>
    <s v="MD"/>
    <n v="2"/>
    <n v="4.8721908550000004"/>
    <n v="7"/>
    <n v="72448.75"/>
    <n v="6.5335318070000001"/>
    <n v="10"/>
    <n v="69856.61"/>
    <n v="3"/>
    <n v="1.661340952"/>
    <n v="-2592.14"/>
    <s v="Harwood"/>
    <s v="20776,Harwood"/>
    <x v="0"/>
    <x v="0"/>
    <n v="2.41465693"/>
    <n v="0"/>
    <n v="0"/>
    <n v="0"/>
    <n v="0"/>
    <n v="0"/>
    <n v="0"/>
    <n v="0"/>
    <n v="1.661340952"/>
    <n v="11323.025038"/>
    <x v="0"/>
  </r>
  <r>
    <n v="13322.114478"/>
    <n v="12880.390450000001"/>
    <x v="0"/>
    <x v="72"/>
    <x v="18"/>
    <x v="18"/>
    <s v="MD Resident"/>
    <x v="9"/>
    <s v="MD"/>
    <n v="2"/>
    <n v="0"/>
    <n v="0"/>
    <n v="0"/>
    <n v="2.4586119270000002"/>
    <n v="3"/>
    <n v="23458.6"/>
    <n v="3"/>
    <n v="2.4586119270000002"/>
    <n v="23458.6"/>
    <s v="Laurel"/>
    <s v="20723,Laurel"/>
    <x v="0"/>
    <x v="0"/>
    <n v="18.863859441999999"/>
    <n v="-9.179966726"/>
    <n v="9.179966726"/>
    <n v="-9.179966726"/>
    <n v="1.1964664893000001"/>
    <n v="1.1964664893000001"/>
    <n v="0"/>
    <n v="8154.6295473999999"/>
    <n v="1.2621454377000001"/>
    <n v="8602.2705781000004"/>
    <x v="0"/>
  </r>
  <r>
    <n v="13322.114478"/>
    <n v="12880.390450000001"/>
    <x v="0"/>
    <x v="153"/>
    <x v="18"/>
    <x v="18"/>
    <s v="MD Resident"/>
    <x v="6"/>
    <s v="MD"/>
    <n v="1"/>
    <n v="0"/>
    <n v="0"/>
    <n v="0"/>
    <n v="0.41563398800000001"/>
    <n v="1"/>
    <n v="2794.55"/>
    <n v="1"/>
    <n v="0.41563398800000001"/>
    <n v="2794.55"/>
    <s v="Baltimore"/>
    <s v="21229,Baltimore"/>
    <x v="0"/>
    <x v="0"/>
    <n v="31.055755079000001"/>
    <n v="0"/>
    <n v="0"/>
    <n v="0"/>
    <n v="0"/>
    <n v="0"/>
    <n v="0"/>
    <n v="0"/>
    <n v="0.41563398800000001"/>
    <n v="2832.792418"/>
    <x v="0"/>
  </r>
  <r>
    <n v="13322.114478"/>
    <n v="12880.390450000001"/>
    <x v="0"/>
    <x v="100"/>
    <x v="18"/>
    <x v="18"/>
    <s v="MD Resident"/>
    <x v="6"/>
    <s v="MD"/>
    <n v="1"/>
    <n v="0"/>
    <n v="0"/>
    <n v="0"/>
    <n v="0.55135198399999996"/>
    <n v="1"/>
    <n v="6883.24"/>
    <n v="1"/>
    <n v="0.55135198399999996"/>
    <n v="6883.24"/>
    <s v="Baltimore"/>
    <s v="21223,Baltimore"/>
    <x v="0"/>
    <x v="0"/>
    <n v="10.45718269"/>
    <n v="0"/>
    <n v="0"/>
    <n v="0"/>
    <n v="0"/>
    <n v="0"/>
    <n v="0"/>
    <n v="0"/>
    <n v="0.55135198399999996"/>
    <n v="3757.7911457"/>
    <x v="0"/>
  </r>
  <r>
    <n v="13322.114478"/>
    <n v="12880.390450000001"/>
    <x v="0"/>
    <x v="228"/>
    <x v="18"/>
    <x v="18"/>
    <s v="MD Resident"/>
    <x v="23"/>
    <s v="MD"/>
    <n v="4"/>
    <n v="9.1265397299999993"/>
    <n v="11"/>
    <n v="111869.1"/>
    <n v="9.6497987139999992"/>
    <n v="9"/>
    <n v="179421.47"/>
    <n v="-2"/>
    <n v="0.52325898400000004"/>
    <n v="67552.37"/>
    <m/>
    <s v="Caroline,"/>
    <x v="0"/>
    <x v="0"/>
    <n v="15.950550524000001"/>
    <n v="0"/>
    <n v="0"/>
    <n v="0"/>
    <n v="0"/>
    <n v="0"/>
    <n v="0"/>
    <n v="0"/>
    <n v="0.52325898400000004"/>
    <n v="3566.3206700000001"/>
    <x v="0"/>
  </r>
  <r>
    <n v="13322.114478"/>
    <n v="12880.390450000001"/>
    <x v="0"/>
    <x v="161"/>
    <x v="18"/>
    <x v="18"/>
    <s v="MD Resident"/>
    <x v="1"/>
    <s v="MD"/>
    <n v="1"/>
    <n v="0"/>
    <n v="0"/>
    <n v="0"/>
    <n v="0.86439397399999995"/>
    <n v="2"/>
    <n v="13048.91"/>
    <n v="2"/>
    <n v="0.86439397399999995"/>
    <n v="13048.91"/>
    <s v="Dundalk"/>
    <s v="21222,Dundalk"/>
    <x v="0"/>
    <x v="0"/>
    <n v="31.886742058999999"/>
    <n v="0"/>
    <n v="0"/>
    <n v="0"/>
    <n v="0"/>
    <n v="0"/>
    <n v="0"/>
    <n v="0"/>
    <n v="0.86439397399999995"/>
    <n v="5891.3581815999996"/>
    <x v="0"/>
  </r>
  <r>
    <n v="13322.114478"/>
    <n v="12880.390450000001"/>
    <x v="0"/>
    <x v="186"/>
    <x v="18"/>
    <x v="18"/>
    <s v="MD Resident"/>
    <x v="2"/>
    <s v="MD"/>
    <n v="3"/>
    <n v="15.604524538"/>
    <n v="20"/>
    <n v="296015.93"/>
    <n v="16.901758499"/>
    <n v="23"/>
    <n v="216239.62"/>
    <n v="3"/>
    <n v="1.2972339610000001"/>
    <n v="-79776.31"/>
    <s v="Upper Marlboro"/>
    <s v="20772,Upper Marlboro"/>
    <x v="0"/>
    <x v="0"/>
    <n v="11.802640653999999"/>
    <n v="-0.54848798399999998"/>
    <n v="0.54848798399999998"/>
    <n v="-0.54848798399999998"/>
    <n v="6.0284580499999997E-2"/>
    <n v="6.0284580499999997E-2"/>
    <n v="0"/>
    <n v="410.87521077999997"/>
    <n v="1.2369493805"/>
    <n v="8430.5444884000008"/>
    <x v="0"/>
  </r>
  <r>
    <n v="13322.114478"/>
    <n v="12880.390450000001"/>
    <x v="0"/>
    <x v="110"/>
    <x v="18"/>
    <x v="18"/>
    <s v="MD Resident"/>
    <x v="1"/>
    <s v="MD"/>
    <n v="1"/>
    <n v="0"/>
    <n v="0"/>
    <n v="0"/>
    <n v="0.50820998500000003"/>
    <n v="1"/>
    <n v="11222.42"/>
    <n v="1"/>
    <n v="0.50820998500000003"/>
    <n v="11222.42"/>
    <s v="Middle River"/>
    <s v="21220,Middle River"/>
    <x v="0"/>
    <x v="0"/>
    <n v="21.633316354000002"/>
    <n v="0"/>
    <n v="0"/>
    <n v="0"/>
    <n v="0"/>
    <n v="0"/>
    <n v="0"/>
    <n v="0"/>
    <n v="0.50820998500000003"/>
    <n v="3463.7528062000001"/>
    <x v="0"/>
  </r>
  <r>
    <n v="13322.114478"/>
    <n v="12880.390450000001"/>
    <x v="0"/>
    <x v="214"/>
    <x v="18"/>
    <x v="18"/>
    <s v="MD Resident"/>
    <x v="2"/>
    <s v="MD"/>
    <n v="2"/>
    <n v="10.768046682"/>
    <n v="14"/>
    <n v="116317.85"/>
    <n v="20.420065394000002"/>
    <n v="24"/>
    <n v="275155.13"/>
    <n v="10"/>
    <n v="9.6520187120000003"/>
    <n v="158837.28"/>
    <s v="Bowie"/>
    <s v="20721,Bowie"/>
    <x v="0"/>
    <x v="0"/>
    <n v="13.187280608"/>
    <n v="0"/>
    <n v="0"/>
    <n v="0"/>
    <n v="0"/>
    <n v="0"/>
    <n v="0"/>
    <n v="0"/>
    <n v="9.6520187120000003"/>
    <n v="65784.238574000003"/>
    <x v="0"/>
  </r>
  <r>
    <n v="19352.198422000001"/>
    <n v="21366.303610999999"/>
    <x v="0"/>
    <x v="148"/>
    <x v="19"/>
    <x v="19"/>
    <s v="MD Resident"/>
    <x v="6"/>
    <s v="MD"/>
    <n v="2"/>
    <n v="21.167823368000001"/>
    <n v="28"/>
    <n v="391150.97"/>
    <n v="44.761823671000002"/>
    <n v="38"/>
    <n v="761803.15"/>
    <n v="10"/>
    <n v="23.594000303000001"/>
    <n v="370652.18"/>
    <s v="Baltimore"/>
    <s v="21217,Baltimore"/>
    <x v="0"/>
    <x v="0"/>
    <n v="58.951982252999997"/>
    <n v="0"/>
    <n v="0"/>
    <n v="0"/>
    <n v="0"/>
    <n v="0"/>
    <n v="0"/>
    <n v="0"/>
    <n v="23.594000303000001"/>
    <n v="233594.39871000001"/>
    <x v="0"/>
  </r>
  <r>
    <n v="19352.198422000001"/>
    <n v="21366.303610999999"/>
    <x v="0"/>
    <x v="31"/>
    <x v="19"/>
    <x v="19"/>
    <s v="MD Resident"/>
    <x v="6"/>
    <s v="MD"/>
    <n v="2"/>
    <n v="25.347012249999999"/>
    <n v="33"/>
    <n v="489422.59"/>
    <n v="28.752822147"/>
    <n v="33"/>
    <n v="539200.02"/>
    <n v="0"/>
    <n v="3.4058098970000001"/>
    <n v="49777.43"/>
    <s v="Baltimore"/>
    <s v="21212,Baltimore"/>
    <x v="0"/>
    <x v="0"/>
    <n v="38.086620861"/>
    <n v="0"/>
    <n v="0"/>
    <n v="0"/>
    <n v="0"/>
    <n v="0"/>
    <n v="0"/>
    <n v="0"/>
    <n v="3.4058098970000001"/>
    <n v="33719.509400000003"/>
    <x v="0"/>
  </r>
  <r>
    <n v="19352.198422000001"/>
    <n v="21366.303610999999"/>
    <x v="0"/>
    <x v="171"/>
    <x v="19"/>
    <x v="19"/>
    <s v="MD Resident"/>
    <x v="6"/>
    <s v="MD"/>
    <n v="3"/>
    <n v="39.782377818000001"/>
    <n v="43"/>
    <n v="985155"/>
    <n v="53.039713425999999"/>
    <n v="66"/>
    <n v="1185206.1000000001"/>
    <n v="23"/>
    <n v="13.257335608"/>
    <n v="200051.1"/>
    <s v="Baltimore"/>
    <s v="21211,Baltimore"/>
    <x v="0"/>
    <x v="0"/>
    <n v="21.943847345999998"/>
    <n v="0"/>
    <n v="0"/>
    <n v="0"/>
    <n v="0"/>
    <n v="0"/>
    <n v="0"/>
    <n v="0"/>
    <n v="13.257335608"/>
    <n v="131255.37424999999"/>
    <x v="0"/>
  </r>
  <r>
    <n v="19352.198422000001"/>
    <n v="21366.303610999999"/>
    <x v="0"/>
    <x v="204"/>
    <x v="19"/>
    <x v="19"/>
    <s v="MD Resident"/>
    <x v="3"/>
    <s v="MD"/>
    <n v="2"/>
    <n v="0"/>
    <n v="0"/>
    <n v="0"/>
    <n v="7.3295327820000002"/>
    <n v="4"/>
    <n v="186773.72"/>
    <n v="4"/>
    <n v="7.3295327820000002"/>
    <n v="186773.72"/>
    <s v="Glen Burnie"/>
    <s v="21061,Glen Burnie"/>
    <x v="0"/>
    <x v="0"/>
    <n v="69.344663937999997"/>
    <n v="-2.2170409339999999"/>
    <n v="2.2170409339999999"/>
    <n v="-2.2170409339999999"/>
    <n v="0.2343348901"/>
    <n v="0.2343348901"/>
    <n v="0"/>
    <n v="2320.0524307999999"/>
    <n v="7.0951978918999998"/>
    <n v="70246.607780999999"/>
    <x v="0"/>
  </r>
  <r>
    <n v="19352.198422000001"/>
    <n v="21366.303610999999"/>
    <x v="0"/>
    <x v="14"/>
    <x v="19"/>
    <x v="19"/>
    <s v="MD Resident"/>
    <x v="6"/>
    <s v="MD"/>
    <n v="2"/>
    <n v="27.454636186999998"/>
    <n v="39"/>
    <n v="458589.35"/>
    <n v="27.737306176000001"/>
    <n v="32"/>
    <n v="685541.45"/>
    <n v="-7"/>
    <n v="0.28266998900000001"/>
    <n v="226952.1"/>
    <s v="Baltimore"/>
    <s v="21206,Baltimore"/>
    <x v="0"/>
    <x v="0"/>
    <n v="61.924566151999997"/>
    <n v="0"/>
    <n v="0"/>
    <n v="0"/>
    <n v="0"/>
    <n v="0"/>
    <n v="0"/>
    <n v="0"/>
    <n v="0.28266998900000001"/>
    <n v="2798.5981717999998"/>
    <x v="0"/>
  </r>
  <r>
    <n v="19352.198422000001"/>
    <n v="21366.303610999999"/>
    <x v="0"/>
    <x v="128"/>
    <x v="19"/>
    <x v="19"/>
    <s v="MD Resident"/>
    <x v="2"/>
    <s v="MD"/>
    <n v="1"/>
    <n v="0"/>
    <n v="0"/>
    <n v="0"/>
    <n v="0.52952198399999995"/>
    <n v="1"/>
    <n v="9494.25"/>
    <n v="1"/>
    <n v="0.52952198399999995"/>
    <n v="9494.25"/>
    <s v="Temple Hills"/>
    <s v="20748,Temple Hills"/>
    <x v="0"/>
    <x v="0"/>
    <n v="18.144722469000001"/>
    <n v="-0.86452397400000003"/>
    <n v="0.86452397400000003"/>
    <n v="-0.86452397400000003"/>
    <n v="2.5229619799999999E-2"/>
    <n v="2.5229619799999999E-2"/>
    <n v="0"/>
    <n v="249.78798845"/>
    <n v="0.50429236420000001"/>
    <n v="4992.7892713000001"/>
    <x v="0"/>
  </r>
  <r>
    <n v="19352.198422000001"/>
    <n v="21366.303610999999"/>
    <x v="0"/>
    <x v="210"/>
    <x v="19"/>
    <x v="19"/>
    <s v="MD Resident"/>
    <x v="1"/>
    <s v="MD"/>
    <n v="2"/>
    <n v="0"/>
    <n v="0"/>
    <n v="0"/>
    <n v="1.4945829559999999"/>
    <n v="2"/>
    <n v="43911.360000000001"/>
    <n v="2"/>
    <n v="1.4945829559999999"/>
    <n v="43911.360000000001"/>
    <s v="White Marsh"/>
    <s v="21162,White Marsh"/>
    <x v="0"/>
    <x v="0"/>
    <n v="19.494065423999999"/>
    <n v="0"/>
    <n v="0"/>
    <n v="0"/>
    <n v="0"/>
    <n v="0"/>
    <n v="0"/>
    <n v="0"/>
    <n v="1.4945829559999999"/>
    <n v="14797.245166000001"/>
    <x v="0"/>
  </r>
  <r>
    <n v="19352.198422000001"/>
    <n v="21366.303610999999"/>
    <x v="0"/>
    <x v="175"/>
    <x v="19"/>
    <x v="19"/>
    <s v="MD Resident"/>
    <x v="10"/>
    <s v="MD"/>
    <n v="1"/>
    <n v="0"/>
    <n v="0"/>
    <n v="0"/>
    <n v="0.49757698500000003"/>
    <n v="1"/>
    <n v="7606.69"/>
    <n v="1"/>
    <n v="0.49757698500000003"/>
    <n v="7606.69"/>
    <s v="White Hall"/>
    <s v="21161,White Hall"/>
    <x v="0"/>
    <x v="0"/>
    <n v="4.2780018740000001"/>
    <n v="0"/>
    <n v="0"/>
    <n v="0"/>
    <n v="0"/>
    <n v="0"/>
    <n v="0"/>
    <n v="0"/>
    <n v="0.49757698500000003"/>
    <n v="4926.3030909999998"/>
    <x v="0"/>
  </r>
  <r>
    <n v="19352.198422000001"/>
    <n v="21366.303610999999"/>
    <x v="0"/>
    <x v="36"/>
    <x v="19"/>
    <x v="19"/>
    <s v="MD Resident"/>
    <x v="3"/>
    <s v="MD"/>
    <n v="1"/>
    <n v="0"/>
    <n v="0"/>
    <n v="0"/>
    <n v="3.7930078869999999"/>
    <n v="1"/>
    <n v="48266.87"/>
    <n v="1"/>
    <n v="3.7930078869999999"/>
    <n v="48266.87"/>
    <s v="Severn"/>
    <s v="21144,Severn"/>
    <x v="0"/>
    <x v="0"/>
    <n v="25.177048250999999"/>
    <n v="0"/>
    <n v="0"/>
    <n v="0"/>
    <n v="0"/>
    <n v="0"/>
    <n v="0"/>
    <n v="0"/>
    <n v="3.7930078869999999"/>
    <n v="37552.995900000002"/>
    <x v="0"/>
  </r>
  <r>
    <n v="19352.198422000001"/>
    <n v="21366.303610999999"/>
    <x v="0"/>
    <x v="10"/>
    <x v="19"/>
    <x v="19"/>
    <s v="MD Resident"/>
    <x v="4"/>
    <s v="MD"/>
    <n v="1"/>
    <n v="0.84565897499999998"/>
    <n v="1"/>
    <n v="14795.4"/>
    <n v="3.0779169089999998"/>
    <n v="3"/>
    <n v="53479.87"/>
    <n v="2"/>
    <n v="2.2322579340000002"/>
    <n v="38684.47"/>
    <m/>
    <s v="Washington,"/>
    <x v="0"/>
    <x v="0"/>
    <n v="47.749687577000003"/>
    <n v="0"/>
    <n v="0"/>
    <n v="0"/>
    <n v="0"/>
    <n v="0"/>
    <n v="0"/>
    <n v="0"/>
    <n v="2.2322579340000002"/>
    <n v="22100.658776"/>
    <x v="0"/>
  </r>
  <r>
    <n v="19352.198422000001"/>
    <n v="21366.303610999999"/>
    <x v="0"/>
    <x v="184"/>
    <x v="19"/>
    <x v="19"/>
    <s v="MD Resident"/>
    <x v="1"/>
    <s v="MD"/>
    <n v="1"/>
    <n v="0"/>
    <n v="0"/>
    <n v="0"/>
    <n v="1.9899789409999999"/>
    <n v="1"/>
    <n v="19775.82"/>
    <n v="1"/>
    <n v="1.9899789409999999"/>
    <n v="19775.82"/>
    <s v="Phoenix"/>
    <s v="21131,Phoenix"/>
    <x v="0"/>
    <x v="0"/>
    <n v="4.7828378589999998"/>
    <n v="0"/>
    <n v="0"/>
    <n v="0"/>
    <n v="0"/>
    <n v="0"/>
    <n v="0"/>
    <n v="0"/>
    <n v="1.9899789409999999"/>
    <n v="19701.955081"/>
    <x v="0"/>
  </r>
  <r>
    <n v="19352.198422000001"/>
    <n v="21366.303610999999"/>
    <x v="0"/>
    <x v="17"/>
    <x v="19"/>
    <x v="19"/>
    <s v="MD Resident"/>
    <x v="1"/>
    <s v="MD"/>
    <n v="2"/>
    <n v="3.1331769079999998"/>
    <n v="5"/>
    <n v="75910.62"/>
    <n v="3.7845708870000001"/>
    <n v="2"/>
    <n v="58842.07"/>
    <n v="-3"/>
    <n v="0.65139397899999996"/>
    <n v="-17068.55"/>
    <s v="Perry Hall"/>
    <s v="21128,Perry Hall"/>
    <x v="0"/>
    <x v="0"/>
    <n v="24.628157265999999"/>
    <n v="0"/>
    <n v="0"/>
    <n v="0"/>
    <n v="0"/>
    <n v="0"/>
    <n v="0"/>
    <n v="0"/>
    <n v="0.65139397899999996"/>
    <n v="6449.1812702999996"/>
    <x v="0"/>
  </r>
  <r>
    <n v="19352.198422000001"/>
    <n v="21366.303610999999"/>
    <x v="0"/>
    <x v="8"/>
    <x v="19"/>
    <x v="19"/>
    <s v="MD Resident"/>
    <x v="3"/>
    <s v="MD"/>
    <n v="2"/>
    <n v="0"/>
    <n v="0"/>
    <n v="0"/>
    <n v="1.293904962"/>
    <n v="2"/>
    <n v="20651.82"/>
    <n v="2"/>
    <n v="1.293904962"/>
    <n v="20651.82"/>
    <s v="Pasadena"/>
    <s v="21122,Pasadena"/>
    <x v="0"/>
    <x v="0"/>
    <n v="25.593557239999999"/>
    <n v="0"/>
    <n v="0"/>
    <n v="0"/>
    <n v="0"/>
    <n v="0"/>
    <n v="0"/>
    <n v="0"/>
    <n v="1.293904962"/>
    <n v="12810.415686"/>
    <x v="0"/>
  </r>
  <r>
    <n v="19352.198422000001"/>
    <n v="21366.303610999999"/>
    <x v="0"/>
    <x v="152"/>
    <x v="19"/>
    <x v="19"/>
    <s v="MD Resident"/>
    <x v="6"/>
    <s v="MD"/>
    <n v="2"/>
    <n v="17.512406479999999"/>
    <n v="21"/>
    <n v="265406.87"/>
    <n v="22.984721319999998"/>
    <n v="27"/>
    <n v="608656.46"/>
    <n v="6"/>
    <n v="5.4723148400000001"/>
    <n v="343249.59"/>
    <s v="Baltimore"/>
    <s v="21214,Baltimore"/>
    <x v="0"/>
    <x v="0"/>
    <n v="52.688922433999998"/>
    <n v="0"/>
    <n v="0"/>
    <n v="0"/>
    <n v="0"/>
    <n v="0"/>
    <n v="0"/>
    <n v="0"/>
    <n v="5.4723148400000001"/>
    <n v="54179.116647000003"/>
    <x v="0"/>
  </r>
  <r>
    <n v="19352.198422000001"/>
    <n v="21366.303610999999"/>
    <x v="0"/>
    <x v="197"/>
    <x v="19"/>
    <x v="19"/>
    <s v="MD Resident"/>
    <x v="1"/>
    <s v="MD"/>
    <n v="1"/>
    <n v="0"/>
    <n v="0"/>
    <n v="0"/>
    <n v="1.394747959"/>
    <n v="1"/>
    <n v="44772.6"/>
    <n v="1"/>
    <n v="1.394747959"/>
    <n v="44772.6"/>
    <s v="Parkton"/>
    <s v="21120,Parkton"/>
    <x v="0"/>
    <x v="0"/>
    <n v="6.4245568110000004"/>
    <n v="0"/>
    <n v="0"/>
    <n v="0"/>
    <n v="0"/>
    <n v="0"/>
    <n v="0"/>
    <n v="0"/>
    <n v="1.394747959"/>
    <n v="13808.820320999999"/>
    <x v="0"/>
  </r>
  <r>
    <n v="19352.198422000001"/>
    <n v="21366.303610999999"/>
    <x v="0"/>
    <x v="118"/>
    <x v="19"/>
    <x v="19"/>
    <s v="MD Resident"/>
    <x v="2"/>
    <s v="MD"/>
    <n v="1"/>
    <n v="0"/>
    <n v="0"/>
    <n v="0"/>
    <n v="0.50790098500000003"/>
    <n v="1"/>
    <n v="5345.31"/>
    <n v="1"/>
    <n v="0.50790098500000003"/>
    <n v="5345.31"/>
    <s v="Oxon Hill"/>
    <s v="20745,Oxon Hill"/>
    <x v="0"/>
    <x v="0"/>
    <n v="16.021116525"/>
    <n v="-1.463129957"/>
    <n v="1.463129957"/>
    <n v="-1.463129957"/>
    <n v="4.6384104699999998E-2"/>
    <n v="4.6384104699999998E-2"/>
    <n v="0"/>
    <n v="459.22975792"/>
    <n v="0.46151688029999999"/>
    <n v="4569.2869695999998"/>
    <x v="0"/>
  </r>
  <r>
    <n v="19352.198422000001"/>
    <n v="21366.303610999999"/>
    <x v="0"/>
    <x v="24"/>
    <x v="19"/>
    <x v="19"/>
    <s v="MD Resident"/>
    <x v="1"/>
    <s v="MD"/>
    <n v="2"/>
    <n v="0"/>
    <n v="0"/>
    <n v="0"/>
    <n v="3.1921189050000001"/>
    <n v="2"/>
    <n v="59598.65"/>
    <n v="2"/>
    <n v="3.1921189050000001"/>
    <n v="59598.65"/>
    <s v="Lutherville Timonium"/>
    <s v="21093,Lutherville Timonium"/>
    <x v="0"/>
    <x v="0"/>
    <n v="38.228951871"/>
    <n v="0"/>
    <n v="0"/>
    <n v="0"/>
    <n v="0"/>
    <n v="0"/>
    <n v="0"/>
    <n v="0"/>
    <n v="3.1921189050000001"/>
    <n v="31603.843631"/>
    <x v="0"/>
  </r>
  <r>
    <n v="19352.198422000001"/>
    <n v="21366.303610999999"/>
    <x v="0"/>
    <x v="229"/>
    <x v="19"/>
    <x v="19"/>
    <s v="MD Resident"/>
    <x v="3"/>
    <s v="MD"/>
    <n v="1"/>
    <n v="0"/>
    <n v="0"/>
    <n v="0"/>
    <n v="3.536890895"/>
    <n v="1"/>
    <n v="34890.26"/>
    <n v="1"/>
    <n v="3.536890895"/>
    <n v="34890.26"/>
    <s v="Edgewater"/>
    <s v="21037,Edgewater"/>
    <x v="0"/>
    <x v="0"/>
    <n v="7.2331367850000001"/>
    <n v="0"/>
    <n v="0"/>
    <n v="0"/>
    <n v="0"/>
    <n v="0"/>
    <n v="0"/>
    <n v="0"/>
    <n v="3.536890895"/>
    <n v="35017.287924999997"/>
    <x v="0"/>
  </r>
  <r>
    <n v="19352.198422000001"/>
    <n v="21366.303610999999"/>
    <x v="0"/>
    <x v="82"/>
    <x v="19"/>
    <x v="19"/>
    <s v="MD Resident"/>
    <x v="1"/>
    <s v="MD"/>
    <n v="1"/>
    <n v="1.3075929610000001"/>
    <n v="3"/>
    <n v="35572.21"/>
    <n v="5.0176218510000004"/>
    <n v="2"/>
    <n v="109119.49"/>
    <n v="-1"/>
    <n v="3.7100288899999998"/>
    <n v="73547.28"/>
    <s v="Windsor Mill"/>
    <s v="21244,Windsor Mill"/>
    <x v="0"/>
    <x v="0"/>
    <n v="36.897335900999998"/>
    <n v="0"/>
    <n v="0"/>
    <n v="0"/>
    <n v="0"/>
    <n v="0"/>
    <n v="0"/>
    <n v="0"/>
    <n v="3.7100288899999998"/>
    <n v="36731.455310999998"/>
    <x v="0"/>
  </r>
  <r>
    <n v="19352.198422000001"/>
    <n v="21366.303610999999"/>
    <x v="0"/>
    <x v="191"/>
    <x v="19"/>
    <x v="19"/>
    <s v="MD Resident"/>
    <x v="22"/>
    <s v="MD"/>
    <n v="1"/>
    <n v="0"/>
    <n v="0"/>
    <n v="0"/>
    <n v="1.251940963"/>
    <n v="1"/>
    <n v="17208.98"/>
    <n v="1"/>
    <n v="1.251940963"/>
    <n v="17208.98"/>
    <m/>
    <s v="Wicomico,"/>
    <x v="0"/>
    <x v="0"/>
    <n v="23.014154316999999"/>
    <n v="0"/>
    <n v="0"/>
    <n v="0"/>
    <n v="0"/>
    <n v="0"/>
    <n v="0"/>
    <n v="0"/>
    <n v="1.251940963"/>
    <n v="12394.947559"/>
    <x v="0"/>
  </r>
  <r>
    <n v="19352.198422000001"/>
    <n v="21366.303610999999"/>
    <x v="0"/>
    <x v="177"/>
    <x v="19"/>
    <x v="19"/>
    <s v="MD Resident"/>
    <x v="3"/>
    <s v="MD"/>
    <n v="1"/>
    <n v="0"/>
    <n v="0"/>
    <n v="0"/>
    <n v="0.96191797099999998"/>
    <n v="1"/>
    <n v="14124.74"/>
    <n v="1"/>
    <n v="0.96191797099999998"/>
    <n v="14124.74"/>
    <s v="Annapolis"/>
    <s v="21409,Annapolis"/>
    <x v="0"/>
    <x v="0"/>
    <n v="4.1508008780000001"/>
    <n v="0"/>
    <n v="0"/>
    <n v="0"/>
    <n v="0"/>
    <n v="0"/>
    <n v="0"/>
    <n v="0"/>
    <n v="0.96191797099999998"/>
    <n v="9523.5503583999998"/>
    <x v="0"/>
  </r>
  <r>
    <n v="19352.198422000001"/>
    <n v="21366.303610999999"/>
    <x v="0"/>
    <x v="84"/>
    <x v="19"/>
    <x v="19"/>
    <s v="MD Resident"/>
    <x v="15"/>
    <s v="MD"/>
    <n v="1"/>
    <n v="0"/>
    <n v="0"/>
    <n v="0"/>
    <n v="0.49757698500000003"/>
    <n v="1"/>
    <n v="13170.79"/>
    <n v="1"/>
    <n v="0.49757698500000003"/>
    <n v="13170.79"/>
    <m/>
    <s v="Allegany,"/>
    <x v="0"/>
    <x v="0"/>
    <n v="20.841207401999998"/>
    <n v="0"/>
    <n v="0"/>
    <n v="0"/>
    <n v="0"/>
    <n v="0"/>
    <n v="0"/>
    <n v="0"/>
    <n v="0.49757698500000003"/>
    <n v="4926.3030909999998"/>
    <x v="0"/>
  </r>
  <r>
    <n v="19352.198422000001"/>
    <n v="21366.303610999999"/>
    <x v="0"/>
    <x v="49"/>
    <x v="19"/>
    <x v="19"/>
    <s v="MD Resident"/>
    <x v="12"/>
    <s v="MD"/>
    <n v="2"/>
    <n v="1.3632179600000001"/>
    <n v="1"/>
    <n v="16499.759999999998"/>
    <n v="2.854071915"/>
    <n v="2"/>
    <n v="79510.240000000005"/>
    <n v="1"/>
    <n v="1.490853955"/>
    <n v="63010.48"/>
    <m/>
    <s v="Calvert,"/>
    <x v="0"/>
    <x v="0"/>
    <n v="62.261227146000003"/>
    <n v="0"/>
    <n v="0"/>
    <n v="0"/>
    <n v="0"/>
    <n v="0"/>
    <n v="0"/>
    <n v="0"/>
    <n v="1.490853955"/>
    <n v="14760.325875"/>
    <x v="0"/>
  </r>
  <r>
    <n v="19352.198422000001"/>
    <n v="21366.303610999999"/>
    <x v="0"/>
    <x v="79"/>
    <x v="19"/>
    <x v="19"/>
    <s v="MD Resident"/>
    <x v="8"/>
    <s v="MD"/>
    <n v="1"/>
    <n v="0"/>
    <n v="0"/>
    <n v="0"/>
    <n v="1.990970941"/>
    <n v="1"/>
    <n v="26074.61"/>
    <n v="1"/>
    <n v="1.990970941"/>
    <n v="26074.61"/>
    <s v="Sykesville"/>
    <s v="21784,Sykesville"/>
    <x v="0"/>
    <x v="0"/>
    <n v="25.532847236999999"/>
    <n v="0"/>
    <n v="0"/>
    <n v="0"/>
    <n v="0"/>
    <n v="0"/>
    <n v="0"/>
    <n v="0"/>
    <n v="1.990970941"/>
    <n v="19711.776462000002"/>
    <x v="0"/>
  </r>
  <r>
    <n v="19352.198422000001"/>
    <n v="21366.303610999999"/>
    <x v="0"/>
    <x v="172"/>
    <x v="19"/>
    <x v="19"/>
    <s v="MD Resident"/>
    <x v="9"/>
    <s v="MD"/>
    <n v="1"/>
    <n v="0"/>
    <n v="0"/>
    <n v="0"/>
    <n v="0.51374798499999996"/>
    <n v="1"/>
    <n v="4565.6000000000004"/>
    <n v="1"/>
    <n v="0.51374798499999996"/>
    <n v="4565.6000000000004"/>
    <s v="Columbia"/>
    <s v="21045,Columbia"/>
    <x v="0"/>
    <x v="0"/>
    <n v="31.468592059999999"/>
    <n v="-0.23072299299999999"/>
    <n v="0.23072299299999999"/>
    <n v="-0.23072299299999999"/>
    <n v="3.7667231000000001E-3"/>
    <n v="3.7667231000000001E-3"/>
    <n v="0"/>
    <n v="37.292761175000003"/>
    <n v="0.50998126190000004"/>
    <n v="5049.1126851999998"/>
    <x v="0"/>
  </r>
  <r>
    <n v="19352.198422000001"/>
    <n v="21366.303610999999"/>
    <x v="0"/>
    <x v="85"/>
    <x v="19"/>
    <x v="19"/>
    <s v="MD Resident"/>
    <x v="6"/>
    <s v="MD"/>
    <n v="2"/>
    <n v="0.780601977"/>
    <n v="1"/>
    <n v="19161.169999999998"/>
    <n v="1.3606339590000001"/>
    <n v="2"/>
    <n v="19302.52"/>
    <n v="1"/>
    <n v="0.58003198199999995"/>
    <n v="141.35"/>
    <m/>
    <s v="Baltimore City,"/>
    <x v="0"/>
    <x v="0"/>
    <n v="4.4164068670000001"/>
    <n v="0"/>
    <n v="0"/>
    <n v="0"/>
    <n v="0"/>
    <n v="0"/>
    <n v="0"/>
    <n v="0"/>
    <n v="0.58003198199999995"/>
    <n v="5742.6557738000001"/>
    <x v="0"/>
  </r>
  <r>
    <n v="19352.198422000001"/>
    <n v="21366.303610999999"/>
    <x v="0"/>
    <x v="161"/>
    <x v="19"/>
    <x v="19"/>
    <s v="MD Resident"/>
    <x v="1"/>
    <s v="MD"/>
    <n v="2"/>
    <n v="3.4117918989999998"/>
    <n v="3"/>
    <n v="62965.77"/>
    <n v="11.951743644"/>
    <n v="7"/>
    <n v="246355.52"/>
    <n v="4"/>
    <n v="8.5399517449999998"/>
    <n v="183389.75"/>
    <s v="Dundalk"/>
    <s v="21222,Dundalk"/>
    <x v="0"/>
    <x v="0"/>
    <n v="31.886742058999999"/>
    <n v="0"/>
    <n v="0"/>
    <n v="0"/>
    <n v="0"/>
    <n v="0"/>
    <n v="0"/>
    <n v="0"/>
    <n v="8.5399517449999998"/>
    <n v="84550.515692000001"/>
    <x v="0"/>
  </r>
  <r>
    <n v="19352.198422000001"/>
    <n v="21366.303610999999"/>
    <x v="0"/>
    <x v="119"/>
    <x v="19"/>
    <x v="19"/>
    <s v="MD Resident"/>
    <x v="2"/>
    <s v="MD"/>
    <n v="1"/>
    <n v="0"/>
    <n v="0"/>
    <n v="0"/>
    <n v="0.50398398499999997"/>
    <n v="1"/>
    <n v="12187.31"/>
    <n v="1"/>
    <n v="0.50398398499999997"/>
    <n v="12187.31"/>
    <s v="Laurel"/>
    <s v="20708,Laurel"/>
    <x v="0"/>
    <x v="0"/>
    <n v="40.023148823"/>
    <n v="-23.5664543"/>
    <n v="23.566454299"/>
    <n v="-23.5664543"/>
    <n v="0.29675614989999999"/>
    <n v="0.29675614989999999"/>
    <n v="0"/>
    <n v="2938.0594006000001"/>
    <n v="0.20722783510000001"/>
    <n v="2051.6767365999999"/>
    <x v="0"/>
  </r>
  <r>
    <n v="19352.198422000001"/>
    <n v="21366.303610999999"/>
    <x v="0"/>
    <x v="40"/>
    <x v="19"/>
    <x v="19"/>
    <s v="MD Resident"/>
    <x v="0"/>
    <s v="MD"/>
    <n v="1"/>
    <n v="0"/>
    <n v="0"/>
    <n v="0"/>
    <n v="0.602789982"/>
    <n v="1"/>
    <n v="22029.360000000001"/>
    <n v="1"/>
    <n v="0.602789982"/>
    <n v="22029.360000000001"/>
    <s v="Frederick"/>
    <s v="21702,Frederick"/>
    <x v="0"/>
    <x v="0"/>
    <n v="20.920102375999999"/>
    <n v="0"/>
    <n v="0"/>
    <n v="0"/>
    <n v="0"/>
    <n v="0"/>
    <n v="0"/>
    <n v="0"/>
    <n v="0.602789982"/>
    <n v="5967.9732806000002"/>
    <x v="0"/>
  </r>
  <r>
    <n v="19352.198422000001"/>
    <n v="21366.303610999999"/>
    <x v="0"/>
    <x v="159"/>
    <x v="19"/>
    <x v="19"/>
    <s v="MD Resident"/>
    <x v="10"/>
    <s v="MD"/>
    <n v="1"/>
    <n v="0"/>
    <n v="0"/>
    <n v="0"/>
    <n v="1.283756962"/>
    <n v="1"/>
    <n v="51428.86"/>
    <n v="1"/>
    <n v="1.283756962"/>
    <n v="51428.86"/>
    <s v="Edgewood"/>
    <s v="21040,Edgewood"/>
    <x v="0"/>
    <x v="0"/>
    <n v="23.845651294"/>
    <n v="0"/>
    <n v="0"/>
    <n v="0"/>
    <n v="0"/>
    <n v="0"/>
    <n v="0"/>
    <n v="0"/>
    <n v="1.283756962"/>
    <n v="12709.944552999999"/>
    <x v="0"/>
  </r>
  <r>
    <n v="19352.198422000001"/>
    <n v="21366.303610999999"/>
    <x v="0"/>
    <x v="111"/>
    <x v="19"/>
    <x v="19"/>
    <s v="MD Resident"/>
    <x v="1"/>
    <s v="MD"/>
    <n v="2"/>
    <n v="4.2491698739999997"/>
    <n v="1"/>
    <n v="70994.679999999993"/>
    <n v="5.8591238250000002"/>
    <n v="4"/>
    <n v="341897.51"/>
    <n v="3"/>
    <n v="1.609953951"/>
    <n v="270902.83"/>
    <s v="Towson"/>
    <s v="21286,Towson"/>
    <x v="0"/>
    <x v="0"/>
    <n v="21.012808373999999"/>
    <n v="0"/>
    <n v="0"/>
    <n v="0"/>
    <n v="0"/>
    <n v="0"/>
    <n v="0"/>
    <n v="0"/>
    <n v="1.609953951"/>
    <n v="15939.485474999999"/>
    <x v="0"/>
  </r>
  <r>
    <n v="19352.198422000001"/>
    <n v="21366.303610999999"/>
    <x v="0"/>
    <x v="1"/>
    <x v="19"/>
    <x v="19"/>
    <s v="MD Resident"/>
    <x v="1"/>
    <s v="MD"/>
    <n v="1"/>
    <n v="0.92701997199999997"/>
    <n v="1"/>
    <n v="7678.41"/>
    <n v="0.96130597100000004"/>
    <n v="2"/>
    <n v="35954.959999999999"/>
    <n v="1"/>
    <n v="3.4285998999999998E-2"/>
    <n v="28276.55"/>
    <s v="Cockeysville"/>
    <s v="21030,Cockeysville"/>
    <x v="0"/>
    <x v="0"/>
    <n v="18.677909447000001"/>
    <n v="-0.92701997199999997"/>
    <n v="0.92701997199999997"/>
    <n v="-0.92701997199999997"/>
    <n v="1.701679E-3"/>
    <n v="1.701679E-3"/>
    <n v="0"/>
    <n v="16.847616860999999"/>
    <n v="3.258432E-2"/>
    <n v="322.60382069000002"/>
    <x v="0"/>
  </r>
  <r>
    <n v="19352.198422000001"/>
    <n v="21366.303610999999"/>
    <x v="0"/>
    <x v="166"/>
    <x v="19"/>
    <x v="19"/>
    <s v="MD Resident"/>
    <x v="6"/>
    <s v="MD"/>
    <n v="2"/>
    <n v="3.3128849009999999"/>
    <n v="3"/>
    <n v="65646.7"/>
    <n v="4.7114088599999997"/>
    <n v="3"/>
    <n v="120935.69"/>
    <n v="0"/>
    <n v="1.398523959"/>
    <n v="55288.99"/>
    <s v="Baltimore"/>
    <s v="21231,Baltimore"/>
    <x v="0"/>
    <x v="0"/>
    <n v="11.350572661999999"/>
    <n v="0"/>
    <n v="0"/>
    <n v="0"/>
    <n v="0"/>
    <n v="0"/>
    <n v="0"/>
    <n v="0"/>
    <n v="1.398523959"/>
    <n v="13846.204929"/>
    <x v="0"/>
  </r>
  <r>
    <n v="19352.198422000001"/>
    <n v="21366.303610999999"/>
    <x v="0"/>
    <x v="188"/>
    <x v="19"/>
    <x v="19"/>
    <s v="MD Resident"/>
    <x v="1"/>
    <s v="MD"/>
    <n v="2"/>
    <n v="1.629347951"/>
    <n v="2"/>
    <n v="13157.43"/>
    <n v="4.1216138779999998"/>
    <n v="2"/>
    <n v="49241.35"/>
    <n v="0"/>
    <n v="2.492265927"/>
    <n v="36083.919999999998"/>
    <s v="Catonsville"/>
    <s v="21228,Catonsville"/>
    <x v="0"/>
    <x v="0"/>
    <n v="7.848900768"/>
    <n v="0"/>
    <n v="0"/>
    <n v="0"/>
    <n v="0"/>
    <n v="0"/>
    <n v="0"/>
    <n v="0"/>
    <n v="2.492265927"/>
    <n v="24674.889936"/>
    <x v="0"/>
  </r>
  <r>
    <n v="19352.198422000001"/>
    <n v="21366.303610999999"/>
    <x v="0"/>
    <x v="46"/>
    <x v="19"/>
    <x v="19"/>
    <s v="MD Resident"/>
    <x v="1"/>
    <s v="MD"/>
    <n v="1"/>
    <n v="0"/>
    <n v="0"/>
    <n v="0"/>
    <n v="1.3891439590000001"/>
    <n v="2"/>
    <n v="23211.74"/>
    <n v="2"/>
    <n v="1.3891439590000001"/>
    <n v="23211.74"/>
    <s v="Halethorpe"/>
    <s v="21227,Halethorpe"/>
    <x v="0"/>
    <x v="0"/>
    <n v="8.8656967370000004"/>
    <n v="0"/>
    <n v="0"/>
    <n v="0"/>
    <n v="0"/>
    <n v="0"/>
    <n v="0"/>
    <n v="0"/>
    <n v="1.3891439590000001"/>
    <n v="13753.337444000001"/>
    <x v="0"/>
  </r>
  <r>
    <n v="19352.198422000001"/>
    <n v="21366.303610999999"/>
    <x v="0"/>
    <x v="74"/>
    <x v="19"/>
    <x v="19"/>
    <s v="MD Resident"/>
    <x v="10"/>
    <s v="MD"/>
    <n v="1"/>
    <n v="0"/>
    <n v="0"/>
    <n v="0"/>
    <n v="0.52814298400000004"/>
    <n v="1"/>
    <n v="10370.030000000001"/>
    <n v="1"/>
    <n v="0.52814298400000004"/>
    <n v="10370.030000000001"/>
    <s v="Abingdon"/>
    <s v="21009,Abingdon"/>
    <x v="0"/>
    <x v="0"/>
    <n v="20.165558401999998"/>
    <n v="0"/>
    <n v="0"/>
    <n v="0"/>
    <n v="0"/>
    <n v="0"/>
    <n v="0"/>
    <n v="0"/>
    <n v="0.52814298400000004"/>
    <n v="5228.9243533999997"/>
    <x v="0"/>
  </r>
  <r>
    <n v="19352.198422000001"/>
    <n v="21366.303610999999"/>
    <x v="0"/>
    <x v="168"/>
    <x v="19"/>
    <x v="19"/>
    <s v="MD Resident"/>
    <x v="6"/>
    <s v="MD"/>
    <n v="2"/>
    <n v="8.6909727409999995"/>
    <n v="11"/>
    <n v="160545.26999999999"/>
    <n v="13.935278587999999"/>
    <n v="11"/>
    <n v="238821.31"/>
    <n v="0"/>
    <n v="5.2443058469999997"/>
    <n v="78276.039999999994"/>
    <s v="Baltimore"/>
    <s v="21224,Baltimore"/>
    <x v="0"/>
    <x v="0"/>
    <n v="31.997284056000002"/>
    <n v="0"/>
    <n v="0"/>
    <n v="0"/>
    <n v="0"/>
    <n v="0"/>
    <n v="0"/>
    <n v="0"/>
    <n v="5.2443058469999997"/>
    <n v="51921.694297000002"/>
    <x v="0"/>
  </r>
  <r>
    <n v="19352.198422000001"/>
    <n v="21366.303610999999"/>
    <x v="0"/>
    <x v="47"/>
    <x v="19"/>
    <x v="19"/>
    <s v="MD Resident"/>
    <x v="10"/>
    <s v="MD"/>
    <n v="1"/>
    <n v="0"/>
    <n v="0"/>
    <n v="0"/>
    <n v="0.84587697500000003"/>
    <n v="1"/>
    <n v="9820.2800000000007"/>
    <n v="1"/>
    <n v="0.84587697500000003"/>
    <n v="9820.2800000000007"/>
    <s v="Aberdeen"/>
    <s v="21001,Aberdeen"/>
    <x v="0"/>
    <x v="0"/>
    <n v="36.193890928000002"/>
    <n v="0"/>
    <n v="0"/>
    <n v="0"/>
    <n v="0"/>
    <n v="0"/>
    <n v="0"/>
    <n v="0"/>
    <n v="0.84587697500000003"/>
    <n v="8374.6766473999996"/>
    <x v="0"/>
  </r>
  <r>
    <n v="19352.198422000001"/>
    <n v="21366.303610999999"/>
    <x v="0"/>
    <x v="162"/>
    <x v="19"/>
    <x v="19"/>
    <s v="MD Resident"/>
    <x v="1"/>
    <s v="MD"/>
    <n v="2"/>
    <n v="11.611383655999999"/>
    <n v="8"/>
    <n v="197077.95"/>
    <n v="14.603457567"/>
    <n v="10"/>
    <n v="279426.67"/>
    <n v="2"/>
    <n v="2.9920739109999999"/>
    <n v="82348.72"/>
    <s v="Essex"/>
    <s v="21221,Essex"/>
    <x v="0"/>
    <x v="0"/>
    <n v="25.090940255"/>
    <n v="0"/>
    <n v="0"/>
    <n v="0"/>
    <n v="0"/>
    <n v="0"/>
    <n v="0"/>
    <n v="0"/>
    <n v="2.9920739109999999"/>
    <n v="29623.281222000001"/>
    <x v="0"/>
  </r>
  <r>
    <n v="19352.198422000001"/>
    <n v="21366.303610999999"/>
    <x v="0"/>
    <x v="199"/>
    <x v="19"/>
    <x v="19"/>
    <s v="MD Resident"/>
    <x v="1"/>
    <s v="MD"/>
    <n v="1"/>
    <n v="0.52952198399999995"/>
    <n v="1"/>
    <n v="19295.47"/>
    <n v="0.58304598299999999"/>
    <n v="1"/>
    <n v="12782.69"/>
    <n v="0"/>
    <n v="5.3523999000000003E-2"/>
    <n v="-6512.78"/>
    <s v="Sparrows Point"/>
    <s v="21219,Sparrows Point"/>
    <x v="0"/>
    <x v="0"/>
    <n v="32.529754029000003"/>
    <n v="0"/>
    <n v="0"/>
    <n v="0"/>
    <n v="0"/>
    <n v="0"/>
    <n v="0"/>
    <n v="0"/>
    <n v="5.3523999000000003E-2"/>
    <n v="529.91888625000001"/>
    <x v="0"/>
  </r>
  <r>
    <n v="14786.726834999999"/>
    <n v="14856.996252000001"/>
    <x v="0"/>
    <x v="12"/>
    <x v="20"/>
    <x v="20"/>
    <s v="MD Resident"/>
    <x v="5"/>
    <s v="MD"/>
    <n v="1"/>
    <n v="0"/>
    <n v="0"/>
    <n v="0"/>
    <n v="1.5103019559999999"/>
    <n v="2"/>
    <n v="10386.219999999999"/>
    <n v="2"/>
    <n v="1.5103019559999999"/>
    <n v="10386.219999999999"/>
    <m/>
    <s v="Cecil,"/>
    <x v="0"/>
    <x v="0"/>
    <n v="18.604644454999999"/>
    <n v="0"/>
    <n v="0"/>
    <n v="0"/>
    <n v="0"/>
    <n v="0"/>
    <n v="0"/>
    <n v="0"/>
    <n v="1.5103019559999999"/>
    <n v="11425.267330999999"/>
    <x v="0"/>
  </r>
  <r>
    <n v="14786.726834999999"/>
    <n v="14856.996252000001"/>
    <x v="0"/>
    <x v="95"/>
    <x v="20"/>
    <x v="20"/>
    <s v="MD Resident"/>
    <x v="2"/>
    <s v="MD"/>
    <n v="1"/>
    <n v="0"/>
    <n v="0"/>
    <n v="0"/>
    <n v="0.58304598299999999"/>
    <n v="1"/>
    <n v="11677.15"/>
    <n v="1"/>
    <n v="0.58304598299999999"/>
    <n v="11677.15"/>
    <s v="Suitland"/>
    <s v="20746,Suitland"/>
    <x v="0"/>
    <x v="0"/>
    <n v="17.886404471999999"/>
    <n v="-0.598206982"/>
    <n v="0.598206982"/>
    <n v="-0.598206982"/>
    <n v="1.94998485E-2"/>
    <n v="1.94998485E-2"/>
    <n v="0"/>
    <n v="147.51419835999999"/>
    <n v="0.56354613450000002"/>
    <n v="4263.1642066000004"/>
    <x v="0"/>
  </r>
  <r>
    <n v="14786.726834999999"/>
    <n v="14856.996252000001"/>
    <x v="0"/>
    <x v="112"/>
    <x v="20"/>
    <x v="20"/>
    <s v="MD Resident"/>
    <x v="9"/>
    <s v="MD"/>
    <n v="1"/>
    <n v="0"/>
    <n v="0"/>
    <n v="0"/>
    <n v="0.41525098799999999"/>
    <n v="1"/>
    <n v="7850.22"/>
    <n v="1"/>
    <n v="0.41525098799999999"/>
    <n v="7850.22"/>
    <s v="Elkridge"/>
    <s v="21075,Elkridge"/>
    <x v="0"/>
    <x v="0"/>
    <n v="6.632759804"/>
    <n v="0"/>
    <n v="0"/>
    <n v="0"/>
    <n v="0"/>
    <n v="0"/>
    <n v="0"/>
    <n v="0"/>
    <n v="0.41525098799999999"/>
    <n v="3141.3278177000002"/>
    <x v="0"/>
  </r>
  <r>
    <n v="14786.726834999999"/>
    <n v="14856.996252000001"/>
    <x v="0"/>
    <x v="84"/>
    <x v="20"/>
    <x v="20"/>
    <s v="MD Resident"/>
    <x v="15"/>
    <s v="MD"/>
    <n v="23"/>
    <n v="417.93628360000002"/>
    <n v="482"/>
    <n v="6179909.6600000001"/>
    <n v="434.44296313000001"/>
    <n v="511"/>
    <n v="6461874.1299999999"/>
    <n v="29"/>
    <n v="16.50667953"/>
    <n v="281964.46999999997"/>
    <m/>
    <s v="Allegany,"/>
    <x v="0"/>
    <x v="0"/>
    <n v="20.841207401999998"/>
    <n v="0"/>
    <n v="0"/>
    <n v="0"/>
    <n v="0"/>
    <n v="0"/>
    <n v="0"/>
    <n v="0"/>
    <n v="16.50667953"/>
    <n v="124871.20581"/>
    <x v="0"/>
  </r>
  <r>
    <n v="15128.348864"/>
    <n v="14139.911169999999"/>
    <x v="0"/>
    <x v="75"/>
    <x v="21"/>
    <x v="21"/>
    <s v="MD Resident"/>
    <x v="3"/>
    <s v="MD"/>
    <n v="1"/>
    <n v="0"/>
    <n v="0"/>
    <n v="0"/>
    <n v="0.58304598299999999"/>
    <n v="1"/>
    <n v="5983.51"/>
    <n v="1"/>
    <n v="0.58304598299999999"/>
    <n v="5983.51"/>
    <s v="Shady Side"/>
    <s v="20764,Shady Side"/>
    <x v="0"/>
    <x v="0"/>
    <n v="8.8179657389999999"/>
    <n v="0"/>
    <n v="0"/>
    <n v="0"/>
    <n v="0"/>
    <n v="0"/>
    <n v="0"/>
    <n v="0"/>
    <n v="0.58304598299999999"/>
    <n v="4512.5795845000002"/>
    <x v="0"/>
  </r>
  <r>
    <n v="15128.348864"/>
    <n v="14139.911169999999"/>
    <x v="0"/>
    <x v="49"/>
    <x v="21"/>
    <x v="21"/>
    <s v="MD Resident"/>
    <x v="12"/>
    <s v="MD"/>
    <n v="7"/>
    <n v="7.1356867880000001"/>
    <n v="11"/>
    <n v="114789.56"/>
    <n v="11.581458656000001"/>
    <n v="11"/>
    <n v="164095.37"/>
    <n v="0"/>
    <n v="4.4457718679999996"/>
    <n v="49305.81"/>
    <m/>
    <s v="Calvert,"/>
    <x v="0"/>
    <x v="0"/>
    <n v="62.261227146000003"/>
    <n v="0"/>
    <n v="0"/>
    <n v="0"/>
    <n v="0"/>
    <n v="0"/>
    <n v="0"/>
    <n v="0"/>
    <n v="4.4457718679999996"/>
    <n v="34408.777273"/>
    <x v="0"/>
  </r>
  <r>
    <n v="15128.348864"/>
    <n v="14139.911169999999"/>
    <x v="0"/>
    <x v="117"/>
    <x v="21"/>
    <x v="21"/>
    <s v="MD Resident"/>
    <x v="7"/>
    <s v="MD"/>
    <n v="1"/>
    <n v="0"/>
    <n v="0"/>
    <n v="0"/>
    <n v="0.732951978"/>
    <n v="1"/>
    <n v="5856.15"/>
    <n v="1"/>
    <n v="0.732951978"/>
    <n v="5856.15"/>
    <s v="Germantown"/>
    <s v="20876,Germantown"/>
    <x v="0"/>
    <x v="0"/>
    <n v="10.254830696000001"/>
    <n v="0"/>
    <n v="0"/>
    <n v="0"/>
    <n v="0"/>
    <n v="0"/>
    <n v="0"/>
    <n v="0"/>
    <n v="0.732951978"/>
    <n v="5672.8015091999996"/>
    <x v="0"/>
  </r>
  <r>
    <n v="15128.348864"/>
    <n v="14139.911169999999"/>
    <x v="0"/>
    <x v="89"/>
    <x v="21"/>
    <x v="21"/>
    <s v="MD Resident"/>
    <x v="7"/>
    <s v="MD"/>
    <n v="1"/>
    <n v="0"/>
    <n v="0"/>
    <n v="0"/>
    <n v="0.94474897199999996"/>
    <n v="1"/>
    <n v="23094.69"/>
    <n v="1"/>
    <n v="0.94474897199999996"/>
    <n v="23094.69"/>
    <s v="Silver Spring"/>
    <s v="20910,Silver Spring"/>
    <x v="0"/>
    <x v="0"/>
    <n v="60.467595203999998"/>
    <n v="0"/>
    <n v="0"/>
    <n v="0"/>
    <n v="0"/>
    <n v="0"/>
    <n v="0"/>
    <n v="0"/>
    <n v="0.94474897199999996"/>
    <n v="7312.0389262999997"/>
    <x v="0"/>
  </r>
  <r>
    <n v="15128.348864"/>
    <n v="14139.911169999999"/>
    <x v="0"/>
    <x v="191"/>
    <x v="21"/>
    <x v="21"/>
    <s v="MD Resident"/>
    <x v="22"/>
    <s v="MD"/>
    <n v="1"/>
    <n v="0"/>
    <n v="0"/>
    <n v="0"/>
    <n v="0.732951978"/>
    <n v="1"/>
    <n v="7728.1"/>
    <n v="1"/>
    <n v="0.732951978"/>
    <n v="7728.1"/>
    <m/>
    <s v="Wicomico,"/>
    <x v="0"/>
    <x v="0"/>
    <n v="23.014154316999999"/>
    <n v="0"/>
    <n v="0"/>
    <n v="0"/>
    <n v="0"/>
    <n v="0"/>
    <n v="0"/>
    <n v="0"/>
    <n v="0.732951978"/>
    <n v="5672.8015091999996"/>
    <x v="0"/>
  </r>
  <r>
    <n v="15128.348864"/>
    <n v="14139.911169999999"/>
    <x v="0"/>
    <x v="53"/>
    <x v="21"/>
    <x v="21"/>
    <s v="MD Resident"/>
    <x v="13"/>
    <s v="MD"/>
    <n v="41"/>
    <n v="293.12995031999998"/>
    <n v="428"/>
    <n v="4427733.75"/>
    <n v="323.58931339999998"/>
    <n v="420"/>
    <n v="4593849.57"/>
    <n v="-8"/>
    <n v="30.459363077999999"/>
    <n v="166115.82"/>
    <m/>
    <s v="Saint Marys,"/>
    <x v="0"/>
    <x v="0"/>
    <n v="79.816741620000002"/>
    <n v="0"/>
    <n v="0"/>
    <n v="0"/>
    <n v="0"/>
    <n v="0"/>
    <n v="0"/>
    <n v="0"/>
    <n v="30.459363077999999"/>
    <n v="235745.21390999999"/>
    <x v="0"/>
  </r>
  <r>
    <n v="15128.348864"/>
    <n v="14139.911169999999"/>
    <x v="0"/>
    <x v="198"/>
    <x v="21"/>
    <x v="21"/>
    <s v="MD Resident"/>
    <x v="2"/>
    <s v="MD"/>
    <n v="1"/>
    <n v="0"/>
    <n v="0"/>
    <n v="0"/>
    <n v="1.327097961"/>
    <n v="1"/>
    <n v="8563.9500000000007"/>
    <n v="1"/>
    <n v="1.327097961"/>
    <n v="8563.9500000000007"/>
    <s v="Accokeek"/>
    <s v="20607,Accokeek"/>
    <x v="0"/>
    <x v="0"/>
    <n v="15.484935541"/>
    <n v="0"/>
    <n v="0"/>
    <n v="0"/>
    <n v="0"/>
    <n v="0"/>
    <n v="0"/>
    <n v="0"/>
    <n v="1.327097961"/>
    <n v="10271.291356"/>
    <x v="0"/>
  </r>
  <r>
    <n v="15128.348864"/>
    <n v="14139.911169999999"/>
    <x v="0"/>
    <x v="90"/>
    <x v="21"/>
    <x v="21"/>
    <s v="MD Resident"/>
    <x v="3"/>
    <s v="MD"/>
    <n v="1"/>
    <n v="0"/>
    <n v="0"/>
    <n v="0"/>
    <n v="0.569424983"/>
    <n v="1"/>
    <n v="7652.88"/>
    <n v="1"/>
    <n v="0.569424983"/>
    <n v="7652.88"/>
    <s v="Glen Burnie"/>
    <s v="21060,Glen Burnie"/>
    <x v="0"/>
    <x v="0"/>
    <n v="48.701901556000003"/>
    <n v="-0.45127198699999999"/>
    <n v="0.45127198699999999"/>
    <n v="-0.45127198699999999"/>
    <n v="5.2762937999999999E-3"/>
    <n v="5.2762937999999999E-3"/>
    <n v="0"/>
    <n v="40.836737737"/>
    <n v="0.56414868920000005"/>
    <n v="4366.3208931999998"/>
    <x v="0"/>
  </r>
  <r>
    <n v="15128.348864"/>
    <n v="14139.911169999999"/>
    <x v="0"/>
    <x v="227"/>
    <x v="21"/>
    <x v="21"/>
    <s v="MD Resident"/>
    <x v="3"/>
    <s v="MD"/>
    <n v="1"/>
    <n v="0"/>
    <n v="0"/>
    <n v="0"/>
    <n v="0.37665798900000003"/>
    <n v="1"/>
    <n v="4204.63"/>
    <n v="1"/>
    <n v="0.37665798900000003"/>
    <n v="4204.63"/>
    <s v="Harwood"/>
    <s v="20776,Harwood"/>
    <x v="0"/>
    <x v="0"/>
    <n v="2.41465693"/>
    <n v="0"/>
    <n v="0"/>
    <n v="0"/>
    <n v="0"/>
    <n v="0"/>
    <n v="0"/>
    <n v="0"/>
    <n v="0.37665798900000003"/>
    <n v="2915.2060061000002"/>
    <x v="0"/>
  </r>
  <r>
    <n v="15128.348864"/>
    <n v="14139.911169999999"/>
    <x v="0"/>
    <x v="20"/>
    <x v="21"/>
    <x v="21"/>
    <s v="MD Resident"/>
    <x v="2"/>
    <s v="MD"/>
    <n v="1"/>
    <n v="0"/>
    <n v="0"/>
    <n v="0"/>
    <n v="0.77333497699999998"/>
    <n v="1"/>
    <n v="7345.59"/>
    <n v="1"/>
    <n v="0.77333497699999998"/>
    <n v="7345.59"/>
    <s v="Upper Marlboro"/>
    <s v="20774,Upper Marlboro"/>
    <x v="0"/>
    <x v="0"/>
    <n v="31.525031062"/>
    <n v="-6.9979998000000002E-2"/>
    <n v="6.9979998000000002E-2"/>
    <n v="-6.9979998000000002E-2"/>
    <n v="1.7166670000000001E-3"/>
    <n v="1.7166670000000001E-3"/>
    <n v="0"/>
    <n v="13.286424455000001"/>
    <n v="0.77161831000000003"/>
    <n v="5972.0658991999999"/>
    <x v="0"/>
  </r>
  <r>
    <n v="15128.348864"/>
    <n v="14139.911169999999"/>
    <x v="0"/>
    <x v="137"/>
    <x v="21"/>
    <x v="21"/>
    <s v="MD Resident"/>
    <x v="7"/>
    <s v="MD"/>
    <n v="1"/>
    <n v="0"/>
    <n v="0"/>
    <n v="0"/>
    <n v="0.47289798599999999"/>
    <n v="1"/>
    <n v="3005.34"/>
    <n v="1"/>
    <n v="0.47289798599999999"/>
    <n v="3005.34"/>
    <s v="Takoma Park"/>
    <s v="20912,Takoma Park"/>
    <x v="0"/>
    <x v="0"/>
    <n v="7.7740017679999998"/>
    <n v="0"/>
    <n v="0"/>
    <n v="0"/>
    <n v="0"/>
    <n v="0"/>
    <n v="0"/>
    <n v="0"/>
    <n v="0.47289798599999999"/>
    <n v="3660.0711769"/>
    <x v="0"/>
  </r>
  <r>
    <n v="18233.751009"/>
    <n v="17811.833612999999"/>
    <x v="0"/>
    <x v="148"/>
    <x v="22"/>
    <x v="22"/>
    <s v="MD Resident"/>
    <x v="6"/>
    <s v="MD"/>
    <n v="2"/>
    <n v="2.509915924"/>
    <n v="4"/>
    <n v="38726.160000000003"/>
    <n v="4.1828708749999999"/>
    <n v="5"/>
    <n v="58943.96"/>
    <n v="1"/>
    <n v="1.6729549509999999"/>
    <n v="20217.8"/>
    <s v="Baltimore"/>
    <s v="21217,Baltimore"/>
    <x v="0"/>
    <x v="0"/>
    <n v="58.951982252999997"/>
    <n v="0"/>
    <n v="0"/>
    <n v="0"/>
    <n v="0"/>
    <n v="0"/>
    <n v="0"/>
    <n v="0"/>
    <n v="1.6729549509999999"/>
    <n v="15605.971244"/>
    <x v="0"/>
  </r>
  <r>
    <n v="18233.751009"/>
    <n v="17811.833612999999"/>
    <x v="0"/>
    <x v="39"/>
    <x v="22"/>
    <x v="22"/>
    <s v="MD Resident"/>
    <x v="6"/>
    <s v="MD"/>
    <n v="2"/>
    <n v="3.261811904"/>
    <n v="7"/>
    <n v="52023.16"/>
    <n v="5.7670318280000004"/>
    <n v="5"/>
    <n v="182582.86"/>
    <n v="-2"/>
    <n v="2.5052199239999999"/>
    <n v="130559.7"/>
    <s v="Baltimore"/>
    <s v="21216,Baltimore"/>
    <x v="0"/>
    <x v="0"/>
    <n v="43.562472702000001"/>
    <n v="0"/>
    <n v="0"/>
    <n v="0"/>
    <n v="0"/>
    <n v="0"/>
    <n v="0"/>
    <n v="0"/>
    <n v="2.5052199239999999"/>
    <n v="23369.661012"/>
    <x v="0"/>
  </r>
  <r>
    <n v="18233.751009"/>
    <n v="17811.833612999999"/>
    <x v="0"/>
    <x v="152"/>
    <x v="22"/>
    <x v="22"/>
    <s v="MD Resident"/>
    <x v="6"/>
    <s v="MD"/>
    <n v="2"/>
    <n v="9.3688127239999996"/>
    <n v="15"/>
    <n v="145916.69"/>
    <n v="16.738068503000001"/>
    <n v="16"/>
    <n v="295365.19"/>
    <n v="1"/>
    <n v="7.3692557790000004"/>
    <n v="149448.5"/>
    <s v="Baltimore"/>
    <s v="21214,Baltimore"/>
    <x v="0"/>
    <x v="0"/>
    <n v="52.688922433999998"/>
    <n v="0"/>
    <n v="0"/>
    <n v="0"/>
    <n v="0"/>
    <n v="0"/>
    <n v="0"/>
    <n v="0"/>
    <n v="7.3692557790000004"/>
    <n v="68743.269929999995"/>
    <x v="0"/>
  </r>
  <r>
    <n v="18233.751009"/>
    <n v="17811.833612999999"/>
    <x v="0"/>
    <x v="31"/>
    <x v="22"/>
    <x v="22"/>
    <s v="MD Resident"/>
    <x v="6"/>
    <s v="MD"/>
    <n v="2"/>
    <n v="4.4777228679999999"/>
    <n v="5"/>
    <n v="108697.76"/>
    <n v="7.3108007820000003"/>
    <n v="7"/>
    <n v="165973.07"/>
    <n v="2"/>
    <n v="2.833077914"/>
    <n v="57275.31"/>
    <s v="Baltimore"/>
    <s v="21212,Baltimore"/>
    <x v="0"/>
    <x v="0"/>
    <n v="38.086620861"/>
    <n v="0"/>
    <n v="0"/>
    <n v="0"/>
    <n v="0"/>
    <n v="0"/>
    <n v="0"/>
    <n v="0"/>
    <n v="2.833077914"/>
    <n v="26428.047229"/>
    <x v="0"/>
  </r>
  <r>
    <n v="18233.751009"/>
    <n v="17811.833612999999"/>
    <x v="0"/>
    <x v="73"/>
    <x v="22"/>
    <x v="22"/>
    <s v="MD Resident"/>
    <x v="7"/>
    <s v="MD"/>
    <n v="1"/>
    <n v="0"/>
    <n v="0"/>
    <n v="0"/>
    <n v="2.0359439400000001"/>
    <n v="1"/>
    <n v="93288.36"/>
    <n v="1"/>
    <n v="2.0359439400000001"/>
    <n v="93288.36"/>
    <s v="Silver Spring"/>
    <s v="20904,Silver Spring"/>
    <x v="0"/>
    <x v="0"/>
    <n v="60.418427209999997"/>
    <n v="-8.4225207510000004"/>
    <n v="8.4225207510000004"/>
    <n v="-8.4225207510000004"/>
    <n v="0.28381705509999999"/>
    <n v="0.28381705509999999"/>
    <n v="0"/>
    <n v="2647.5553315000002"/>
    <n v="1.7521268849"/>
    <n v="16344.517685000001"/>
    <x v="0"/>
  </r>
  <r>
    <n v="18233.751009"/>
    <n v="17811.833612999999"/>
    <x v="0"/>
    <x v="132"/>
    <x v="22"/>
    <x v="22"/>
    <s v="MD Resident"/>
    <x v="3"/>
    <s v="MD"/>
    <n v="1"/>
    <n v="0.35536598899999999"/>
    <n v="1"/>
    <n v="3893.22"/>
    <n v="0.92701997199999997"/>
    <n v="1"/>
    <n v="15271.17"/>
    <n v="0"/>
    <n v="0.57165398300000003"/>
    <n v="11377.95"/>
    <s v="Annapolis"/>
    <s v="21401,Annapolis"/>
    <x v="0"/>
    <x v="0"/>
    <n v="40.125025815000001"/>
    <n v="-0.732951978"/>
    <n v="0.732951978"/>
    <n v="-0.732951978"/>
    <n v="1.0442234200000001E-2"/>
    <n v="1.0442234200000001E-2"/>
    <n v="0"/>
    <n v="97.409202102999998"/>
    <n v="0.56121174880000002"/>
    <n v="5235.2003907999997"/>
    <x v="0"/>
  </r>
  <r>
    <n v="18233.751009"/>
    <n v="17811.833612999999"/>
    <x v="0"/>
    <x v="203"/>
    <x v="22"/>
    <x v="22"/>
    <s v="MD Resident"/>
    <x v="6"/>
    <s v="MD"/>
    <n v="2"/>
    <n v="1.382631959"/>
    <n v="2"/>
    <n v="16781.59"/>
    <n v="2.3884389289999999"/>
    <n v="2"/>
    <n v="33049.72"/>
    <n v="0"/>
    <n v="1.0058069700000001"/>
    <n v="16268.13"/>
    <s v="Baltimore"/>
    <s v="21210,Baltimore"/>
    <x v="0"/>
    <x v="0"/>
    <n v="8.7631987410000001"/>
    <n v="0"/>
    <n v="0"/>
    <n v="0"/>
    <n v="0"/>
    <n v="0"/>
    <n v="0"/>
    <n v="0"/>
    <n v="1.0058069700000001"/>
    <n v="9382.5566799999997"/>
    <x v="0"/>
  </r>
  <r>
    <n v="18233.751009"/>
    <n v="17811.833612999999"/>
    <x v="0"/>
    <x v="183"/>
    <x v="22"/>
    <x v="22"/>
    <s v="MD Resident"/>
    <x v="1"/>
    <s v="MD"/>
    <n v="2"/>
    <n v="0"/>
    <n v="0"/>
    <n v="0"/>
    <n v="4.0177498800000002"/>
    <n v="5"/>
    <n v="108639.49"/>
    <n v="5"/>
    <n v="4.0177498800000002"/>
    <n v="108639.49"/>
    <s v="Pikesville"/>
    <s v="21208,Pikesville"/>
    <x v="0"/>
    <x v="0"/>
    <n v="52.411771449"/>
    <n v="0"/>
    <n v="0"/>
    <n v="0"/>
    <n v="0"/>
    <n v="0"/>
    <n v="0"/>
    <n v="0"/>
    <n v="4.0177498800000002"/>
    <n v="37479.125816"/>
    <x v="0"/>
  </r>
  <r>
    <n v="18233.751009"/>
    <n v="17811.833612999999"/>
    <x v="0"/>
    <x v="115"/>
    <x v="22"/>
    <x v="22"/>
    <s v="MD Resident"/>
    <x v="6"/>
    <s v="MD"/>
    <n v="1"/>
    <n v="0.58304598299999999"/>
    <n v="1"/>
    <n v="9722.17"/>
    <n v="1.8145329459999999"/>
    <n v="3"/>
    <n v="34395.74"/>
    <n v="2"/>
    <n v="1.231486963"/>
    <n v="24673.57"/>
    <s v="Baltimore"/>
    <s v="21230,Baltimore"/>
    <x v="0"/>
    <x v="0"/>
    <n v="35.304581947000003"/>
    <n v="0"/>
    <n v="0"/>
    <n v="0"/>
    <n v="0"/>
    <n v="0"/>
    <n v="0"/>
    <n v="0"/>
    <n v="1.231486963"/>
    <n v="11487.786996999999"/>
    <x v="0"/>
  </r>
  <r>
    <n v="18233.751009"/>
    <n v="17811.833612999999"/>
    <x v="0"/>
    <x v="174"/>
    <x v="22"/>
    <x v="22"/>
    <s v="MD Resident"/>
    <x v="6"/>
    <s v="MD"/>
    <n v="2"/>
    <n v="29.387631127999999"/>
    <n v="40"/>
    <n v="615378.68999999994"/>
    <n v="39.15431684"/>
    <n v="45"/>
    <n v="648994.93000000005"/>
    <n v="5"/>
    <n v="9.7666857119999992"/>
    <n v="33616.239999999998"/>
    <s v="Baltimore"/>
    <s v="21205,Baltimore"/>
    <x v="0"/>
    <x v="0"/>
    <n v="30.693794087000001"/>
    <n v="0"/>
    <n v="0"/>
    <n v="0"/>
    <n v="0"/>
    <n v="0"/>
    <n v="0"/>
    <n v="0"/>
    <n v="9.7666857119999992"/>
    <n v="91107.424188999998"/>
    <x v="0"/>
  </r>
  <r>
    <n v="18233.751009"/>
    <n v="17811.833612999999"/>
    <x v="0"/>
    <x v="124"/>
    <x v="22"/>
    <x v="22"/>
    <s v="MD Resident"/>
    <x v="7"/>
    <s v="MD"/>
    <n v="1"/>
    <n v="0"/>
    <n v="0"/>
    <n v="0"/>
    <n v="1.849969945"/>
    <n v="1"/>
    <n v="28177.93"/>
    <n v="1"/>
    <n v="1.849969945"/>
    <n v="28177.93"/>
    <s v="Gaithersburg"/>
    <s v="20882,Gaithersburg"/>
    <x v="0"/>
    <x v="0"/>
    <n v="12.948336614"/>
    <n v="0"/>
    <n v="0"/>
    <n v="0"/>
    <n v="0"/>
    <n v="0"/>
    <n v="0"/>
    <n v="0"/>
    <n v="1.849969945"/>
    <n v="17257.235616000002"/>
    <x v="0"/>
  </r>
  <r>
    <n v="18233.751009"/>
    <n v="17811.833612999999"/>
    <x v="0"/>
    <x v="10"/>
    <x v="22"/>
    <x v="22"/>
    <s v="MD Resident"/>
    <x v="4"/>
    <s v="MD"/>
    <n v="2"/>
    <n v="0"/>
    <n v="0"/>
    <n v="0"/>
    <n v="1.7206269489999999"/>
    <n v="2"/>
    <n v="27668.94"/>
    <n v="2"/>
    <n v="1.7206269489999999"/>
    <n v="27668.94"/>
    <m/>
    <s v="Washington,"/>
    <x v="0"/>
    <x v="0"/>
    <n v="47.749687577000003"/>
    <n v="0"/>
    <n v="0"/>
    <n v="0"/>
    <n v="0"/>
    <n v="0"/>
    <n v="0"/>
    <n v="0"/>
    <n v="1.7206269489999999"/>
    <n v="16050.674091000001"/>
    <x v="0"/>
  </r>
  <r>
    <n v="18233.751009"/>
    <n v="17811.833612999999"/>
    <x v="0"/>
    <x v="205"/>
    <x v="22"/>
    <x v="22"/>
    <s v="MD Resident"/>
    <x v="8"/>
    <s v="MD"/>
    <n v="1"/>
    <n v="0.83446197499999997"/>
    <n v="1"/>
    <n v="23051.98"/>
    <n v="2.662558921"/>
    <n v="3"/>
    <n v="55406.66"/>
    <n v="2"/>
    <n v="1.8280969460000001"/>
    <n v="32354.68"/>
    <s v="Westminster"/>
    <s v="21157,Westminster"/>
    <x v="0"/>
    <x v="0"/>
    <n v="15.124978553"/>
    <n v="0"/>
    <n v="0"/>
    <n v="0"/>
    <n v="0"/>
    <n v="0"/>
    <n v="0"/>
    <n v="0"/>
    <n v="1.8280969460000001"/>
    <n v="17053.195815999999"/>
    <x v="0"/>
  </r>
  <r>
    <n v="18233.751009"/>
    <n v="17811.833612999999"/>
    <x v="0"/>
    <x v="76"/>
    <x v="22"/>
    <x v="22"/>
    <s v="MD Resident"/>
    <x v="1"/>
    <s v="MD"/>
    <n v="1"/>
    <n v="0"/>
    <n v="0"/>
    <n v="0"/>
    <n v="0.92701997199999997"/>
    <n v="1"/>
    <n v="16337.73"/>
    <n v="1"/>
    <n v="0.92701997199999997"/>
    <n v="16337.73"/>
    <s v="Upperco"/>
    <s v="21155,Upperco"/>
    <x v="0"/>
    <x v="0"/>
    <n v="2.242934934"/>
    <n v="-0.51374798499999996"/>
    <n v="0.51374798499999996"/>
    <n v="-0.51374798499999996"/>
    <n v="0.2123354697"/>
    <n v="0.2123354697"/>
    <n v="0"/>
    <n v="1980.7474385"/>
    <n v="0.71468450230000002"/>
    <n v="6666.8536322999998"/>
    <x v="0"/>
  </r>
  <r>
    <n v="18233.751009"/>
    <n v="17811.833612999999"/>
    <x v="0"/>
    <x v="36"/>
    <x v="22"/>
    <x v="22"/>
    <s v="MD Resident"/>
    <x v="3"/>
    <s v="MD"/>
    <n v="1"/>
    <n v="0"/>
    <n v="0"/>
    <n v="0"/>
    <n v="0.91153697300000003"/>
    <n v="1"/>
    <n v="20796.79"/>
    <n v="1"/>
    <n v="0.91153697300000003"/>
    <n v="20796.79"/>
    <s v="Severn"/>
    <s v="21144,Severn"/>
    <x v="0"/>
    <x v="0"/>
    <n v="25.177048250999999"/>
    <n v="0"/>
    <n v="0"/>
    <n v="0"/>
    <n v="0"/>
    <n v="0"/>
    <n v="0"/>
    <n v="0"/>
    <n v="0.91153697300000003"/>
    <n v="8503.1696639000002"/>
    <x v="0"/>
  </r>
  <r>
    <n v="18233.751009"/>
    <n v="17811.833612999999"/>
    <x v="0"/>
    <x v="230"/>
    <x v="22"/>
    <x v="22"/>
    <s v="MD Resident"/>
    <x v="3"/>
    <s v="MD"/>
    <n v="1"/>
    <n v="0"/>
    <n v="0"/>
    <n v="0"/>
    <n v="0.91153697300000003"/>
    <n v="1"/>
    <n v="9934.02"/>
    <n v="1"/>
    <n v="0.91153697300000003"/>
    <n v="9934.02"/>
    <s v="Riva"/>
    <s v="21140,Riva"/>
    <x v="0"/>
    <x v="0"/>
    <n v="1.849452946"/>
    <n v="0"/>
    <n v="0"/>
    <n v="0"/>
    <n v="0"/>
    <n v="0"/>
    <n v="0"/>
    <n v="0"/>
    <n v="0.91153697300000003"/>
    <n v="8503.1696639000002"/>
    <x v="0"/>
  </r>
  <r>
    <n v="18233.751009"/>
    <n v="17811.833612999999"/>
    <x v="0"/>
    <x v="191"/>
    <x v="22"/>
    <x v="22"/>
    <s v="MD Resident"/>
    <x v="22"/>
    <s v="MD"/>
    <n v="3"/>
    <n v="0.58853198299999998"/>
    <n v="1"/>
    <n v="7486.78"/>
    <n v="6.3350838119999997"/>
    <n v="4"/>
    <n v="166860.42000000001"/>
    <n v="3"/>
    <n v="5.7465518290000004"/>
    <n v="159373.64000000001"/>
    <m/>
    <s v="Wicomico,"/>
    <x v="0"/>
    <x v="0"/>
    <n v="23.014154316999999"/>
    <n v="0"/>
    <n v="0"/>
    <n v="0"/>
    <n v="0"/>
    <n v="0"/>
    <n v="0"/>
    <n v="0"/>
    <n v="5.7465518290000004"/>
    <n v="53606.059471"/>
    <x v="0"/>
  </r>
  <r>
    <n v="18233.751009"/>
    <n v="17811.833612999999"/>
    <x v="0"/>
    <x v="80"/>
    <x v="22"/>
    <x v="22"/>
    <s v="MD Resident"/>
    <x v="1"/>
    <s v="MD"/>
    <n v="1"/>
    <n v="0"/>
    <n v="0"/>
    <n v="0"/>
    <n v="2.7829839170000001"/>
    <n v="1"/>
    <n v="18374.98"/>
    <n v="1"/>
    <n v="2.7829839170000001"/>
    <n v="18374.98"/>
    <s v="Reisterstown"/>
    <s v="21136,Reisterstown"/>
    <x v="0"/>
    <x v="0"/>
    <n v="40.397958799999998"/>
    <n v="0"/>
    <n v="0"/>
    <n v="0"/>
    <n v="0"/>
    <n v="0"/>
    <n v="0"/>
    <n v="0"/>
    <n v="2.7829839170000001"/>
    <n v="25960.751037999999"/>
    <x v="0"/>
  </r>
  <r>
    <n v="18233.751009"/>
    <n v="17811.833612999999"/>
    <x v="0"/>
    <x v="11"/>
    <x v="22"/>
    <x v="22"/>
    <s v="MD Resident"/>
    <x v="1"/>
    <s v="MD"/>
    <n v="2"/>
    <n v="0.81181897599999997"/>
    <n v="1"/>
    <n v="15948.64"/>
    <n v="2.170696935"/>
    <n v="3"/>
    <n v="37724.129999999997"/>
    <n v="2"/>
    <n v="1.358877959"/>
    <n v="21775.49"/>
    <s v="Randallstown"/>
    <s v="21133,Randallstown"/>
    <x v="0"/>
    <x v="0"/>
    <n v="36.344850915999999"/>
    <n v="0"/>
    <n v="0"/>
    <n v="0"/>
    <n v="0"/>
    <n v="0"/>
    <n v="0"/>
    <n v="0"/>
    <n v="1.358877959"/>
    <n v="12676.139510000001"/>
    <x v="0"/>
  </r>
  <r>
    <n v="18233.751009"/>
    <n v="17811.833612999999"/>
    <x v="0"/>
    <x v="17"/>
    <x v="22"/>
    <x v="22"/>
    <s v="MD Resident"/>
    <x v="1"/>
    <s v="MD"/>
    <n v="2"/>
    <n v="0.92701997199999997"/>
    <n v="1"/>
    <n v="17891.95"/>
    <n v="1.8853529449999999"/>
    <n v="3"/>
    <n v="23378.57"/>
    <n v="2"/>
    <n v="0.95833297299999998"/>
    <n v="5486.62"/>
    <s v="Perry Hall"/>
    <s v="21128,Perry Hall"/>
    <x v="0"/>
    <x v="0"/>
    <n v="24.628157265999999"/>
    <n v="0"/>
    <n v="0"/>
    <n v="0"/>
    <n v="0"/>
    <n v="0"/>
    <n v="0"/>
    <n v="0"/>
    <n v="0.95833297299999998"/>
    <n v="8939.7008626999996"/>
    <x v="0"/>
  </r>
  <r>
    <n v="18233.751009"/>
    <n v="17811.833612999999"/>
    <x v="0"/>
    <x v="8"/>
    <x v="22"/>
    <x v="22"/>
    <s v="MD Resident"/>
    <x v="3"/>
    <s v="MD"/>
    <n v="1"/>
    <n v="0"/>
    <n v="0"/>
    <n v="0"/>
    <n v="3.1697739060000001"/>
    <n v="3"/>
    <n v="63605.69"/>
    <n v="3"/>
    <n v="3.1697739060000001"/>
    <n v="63605.69"/>
    <s v="Pasadena"/>
    <s v="21122,Pasadena"/>
    <x v="0"/>
    <x v="0"/>
    <n v="25.593557239999999"/>
    <n v="0"/>
    <n v="0"/>
    <n v="0"/>
    <n v="0"/>
    <n v="0"/>
    <n v="0"/>
    <n v="0"/>
    <n v="3.1697739060000001"/>
    <n v="29568.87775"/>
    <x v="0"/>
  </r>
  <r>
    <n v="18233.751009"/>
    <n v="17811.833612999999"/>
    <x v="0"/>
    <x v="102"/>
    <x v="22"/>
    <x v="22"/>
    <s v="MD Resident"/>
    <x v="3"/>
    <s v="MD"/>
    <n v="1"/>
    <n v="0.58304598299999999"/>
    <n v="1"/>
    <n v="7425.48"/>
    <n v="2.9516699119999998"/>
    <n v="2"/>
    <n v="39980.42"/>
    <n v="1"/>
    <n v="2.368623929"/>
    <n v="32554.94"/>
    <s v="Odenton"/>
    <s v="21113,Odenton"/>
    <x v="0"/>
    <x v="0"/>
    <n v="17.257221486999999"/>
    <n v="-0.77333497699999998"/>
    <n v="0.77333497699999998"/>
    <n v="-0.77333497699999998"/>
    <n v="0.106143375"/>
    <n v="0.106143375"/>
    <n v="0"/>
    <n v="990.14648118000002"/>
    <n v="2.2624805540000001"/>
    <n v="21105.294225000001"/>
    <x v="0"/>
  </r>
  <r>
    <n v="18233.751009"/>
    <n v="17811.833612999999"/>
    <x v="0"/>
    <x v="206"/>
    <x v="22"/>
    <x v="22"/>
    <s v="MD Resident"/>
    <x v="1"/>
    <s v="MD"/>
    <n v="1"/>
    <n v="0"/>
    <n v="0"/>
    <n v="0"/>
    <n v="0.33056899000000001"/>
    <n v="1"/>
    <n v="1655.26"/>
    <n v="1"/>
    <n v="0.33056899000000001"/>
    <n v="1655.26"/>
    <s v="Freeland"/>
    <s v="21053,Freeland"/>
    <x v="0"/>
    <x v="0"/>
    <n v="1.281316962"/>
    <n v="0"/>
    <n v="0"/>
    <n v="0"/>
    <n v="0"/>
    <n v="0"/>
    <n v="0"/>
    <n v="0"/>
    <n v="0.33056899000000001"/>
    <n v="3083.6754743000001"/>
    <x v="0"/>
  </r>
  <r>
    <n v="18233.751009"/>
    <n v="17811.833612999999"/>
    <x v="0"/>
    <x v="55"/>
    <x v="22"/>
    <x v="22"/>
    <s v="MD Resident"/>
    <x v="14"/>
    <s v="MD"/>
    <n v="1"/>
    <n v="0"/>
    <n v="0"/>
    <n v="0"/>
    <n v="2.2293609339999998"/>
    <n v="1"/>
    <n v="13808.04"/>
    <n v="1"/>
    <n v="2.2293609339999998"/>
    <n v="13808.04"/>
    <m/>
    <s v="Somerset,"/>
    <x v="0"/>
    <x v="0"/>
    <n v="6.6892858029999998"/>
    <n v="0"/>
    <n v="0"/>
    <n v="0"/>
    <n v="0"/>
    <n v="0"/>
    <n v="0"/>
    <n v="0"/>
    <n v="2.2293609339999998"/>
    <n v="20796.341592000001"/>
    <x v="0"/>
  </r>
  <r>
    <n v="18233.751009"/>
    <n v="17811.833612999999"/>
    <x v="0"/>
    <x v="53"/>
    <x v="22"/>
    <x v="22"/>
    <s v="MD Resident"/>
    <x v="13"/>
    <s v="MD"/>
    <n v="2"/>
    <n v="0"/>
    <n v="0"/>
    <n v="0"/>
    <n v="1.2279339629999999"/>
    <n v="2"/>
    <n v="30996.67"/>
    <n v="2"/>
    <n v="1.2279339629999999"/>
    <n v="30996.67"/>
    <m/>
    <s v="Saint Marys,"/>
    <x v="0"/>
    <x v="0"/>
    <n v="79.816741620000002"/>
    <n v="0"/>
    <n v="0"/>
    <n v="0"/>
    <n v="0"/>
    <n v="0"/>
    <n v="0"/>
    <n v="0"/>
    <n v="1.2279339629999999"/>
    <n v="11454.643237"/>
    <x v="0"/>
  </r>
  <r>
    <n v="18233.751009"/>
    <n v="17811.833612999999"/>
    <x v="0"/>
    <x v="64"/>
    <x v="22"/>
    <x v="22"/>
    <s v="MD Resident"/>
    <x v="8"/>
    <s v="MD"/>
    <n v="2"/>
    <n v="0.50927998500000005"/>
    <n v="1"/>
    <n v="3222.54"/>
    <n v="1.570363953"/>
    <n v="2"/>
    <n v="18186.79"/>
    <n v="1"/>
    <n v="1.0610839679999999"/>
    <n v="14964.25"/>
    <s v="Hampstead"/>
    <s v="21074,Hampstead"/>
    <x v="0"/>
    <x v="0"/>
    <n v="8.6295717419999995"/>
    <n v="0"/>
    <n v="0"/>
    <n v="0"/>
    <n v="0"/>
    <n v="0"/>
    <n v="0"/>
    <n v="0"/>
    <n v="1.0610839679999999"/>
    <n v="9898.2019103999992"/>
    <x v="0"/>
  </r>
  <r>
    <n v="18233.751009"/>
    <n v="17811.833612999999"/>
    <x v="0"/>
    <x v="204"/>
    <x v="22"/>
    <x v="22"/>
    <s v="MD Resident"/>
    <x v="3"/>
    <s v="MD"/>
    <n v="2"/>
    <n v="2.969557912"/>
    <n v="5"/>
    <n v="73452.929999999993"/>
    <n v="5.1489218470000004"/>
    <n v="6"/>
    <n v="73378.47"/>
    <n v="1"/>
    <n v="2.179363935"/>
    <n v="-74.459999999999994"/>
    <s v="Glen Burnie"/>
    <s v="21061,Glen Burnie"/>
    <x v="0"/>
    <x v="0"/>
    <n v="69.344663937999997"/>
    <n v="-2.2170409339999999"/>
    <n v="2.2170409339999999"/>
    <n v="-2.2170409339999999"/>
    <n v="6.9677157300000001E-2"/>
    <n v="6.9677157300000001E-2"/>
    <n v="0"/>
    <n v="649.97548907999999"/>
    <n v="2.1096867776999999"/>
    <n v="19679.974746"/>
    <x v="0"/>
  </r>
  <r>
    <n v="18233.751009"/>
    <n v="17811.833612999999"/>
    <x v="0"/>
    <x v="49"/>
    <x v="22"/>
    <x v="22"/>
    <s v="MD Resident"/>
    <x v="12"/>
    <s v="MD"/>
    <n v="1"/>
    <n v="0.45491498699999999"/>
    <n v="1"/>
    <n v="6035.59"/>
    <n v="0.51374798499999996"/>
    <n v="1"/>
    <n v="4274.97"/>
    <n v="0"/>
    <n v="5.8832997999999997E-2"/>
    <n v="-1760.62"/>
    <m/>
    <s v="Calvert,"/>
    <x v="0"/>
    <x v="0"/>
    <n v="62.261227146000003"/>
    <n v="0"/>
    <n v="0"/>
    <n v="0"/>
    <n v="0"/>
    <n v="0"/>
    <n v="0"/>
    <n v="0"/>
    <n v="5.8832997999999997E-2"/>
    <n v="548.81697468000004"/>
    <x v="0"/>
  </r>
  <r>
    <n v="18233.751009"/>
    <n v="17811.833612999999"/>
    <x v="0"/>
    <x v="85"/>
    <x v="22"/>
    <x v="22"/>
    <s v="MD Resident"/>
    <x v="6"/>
    <s v="MD"/>
    <n v="1"/>
    <n v="0.58304598299999999"/>
    <n v="1"/>
    <n v="11516.11"/>
    <n v="2.648747921"/>
    <n v="1"/>
    <n v="41549.4"/>
    <n v="0"/>
    <n v="2.0657019380000001"/>
    <n v="30033.29"/>
    <m/>
    <s v="Baltimore City,"/>
    <x v="0"/>
    <x v="0"/>
    <n v="4.4164068670000001"/>
    <n v="0"/>
    <n v="0"/>
    <n v="0"/>
    <n v="0"/>
    <n v="0"/>
    <n v="0"/>
    <n v="0"/>
    <n v="2.0657019380000001"/>
    <n v="19269.667138000001"/>
    <x v="0"/>
  </r>
  <r>
    <n v="18233.751009"/>
    <n v="17811.833612999999"/>
    <x v="0"/>
    <x v="190"/>
    <x v="22"/>
    <x v="22"/>
    <s v="MD Resident"/>
    <x v="1"/>
    <s v="MD"/>
    <n v="2"/>
    <n v="0.37665798900000003"/>
    <n v="1"/>
    <n v="3198.52"/>
    <n v="4.4469488679999998"/>
    <n v="4"/>
    <n v="47032.12"/>
    <n v="3"/>
    <n v="4.0702908789999999"/>
    <n v="43833.599999999999"/>
    <m/>
    <s v="Baltimore,"/>
    <x v="0"/>
    <x v="0"/>
    <n v="9.488188719"/>
    <n v="0"/>
    <n v="0"/>
    <n v="0"/>
    <n v="0"/>
    <n v="0"/>
    <n v="0"/>
    <n v="0"/>
    <n v="4.0702908789999999"/>
    <n v="37969.248589000003"/>
    <x v="0"/>
  </r>
  <r>
    <n v="18233.751009"/>
    <n v="17811.833612999999"/>
    <x v="0"/>
    <x v="189"/>
    <x v="22"/>
    <x v="22"/>
    <s v="MD Resident"/>
    <x v="3"/>
    <s v="MD"/>
    <n v="1"/>
    <n v="0.73891097800000005"/>
    <n v="1"/>
    <n v="6059.45"/>
    <n v="2.0359439400000001"/>
    <n v="1"/>
    <n v="38057.53"/>
    <n v="0"/>
    <n v="1.2970329620000001"/>
    <n v="31998.080000000002"/>
    <s v="Gambrills"/>
    <s v="21054,Gambrills"/>
    <x v="0"/>
    <x v="0"/>
    <n v="17.004281494000001"/>
    <n v="0"/>
    <n v="0"/>
    <n v="0"/>
    <n v="0"/>
    <n v="0"/>
    <n v="0"/>
    <n v="0"/>
    <n v="1.2970329620000001"/>
    <n v="12099.225442999999"/>
    <x v="0"/>
  </r>
  <r>
    <n v="18233.751009"/>
    <n v="17811.833612999999"/>
    <x v="0"/>
    <x v="84"/>
    <x v="22"/>
    <x v="22"/>
    <s v="MD Resident"/>
    <x v="15"/>
    <s v="MD"/>
    <n v="3"/>
    <n v="3.9384918830000002"/>
    <n v="3"/>
    <n v="40624.07"/>
    <n v="5.034184851"/>
    <n v="3"/>
    <n v="48079.02"/>
    <n v="0"/>
    <n v="1.095692968"/>
    <n v="7454.95"/>
    <m/>
    <s v="Allegany,"/>
    <x v="0"/>
    <x v="0"/>
    <n v="20.841207401999998"/>
    <n v="0"/>
    <n v="0"/>
    <n v="0"/>
    <n v="0"/>
    <n v="0"/>
    <n v="0"/>
    <n v="0"/>
    <n v="1.095692968"/>
    <n v="10221.048057"/>
    <x v="0"/>
  </r>
  <r>
    <n v="18233.751009"/>
    <n v="17811.833612999999"/>
    <x v="0"/>
    <x v="13"/>
    <x v="22"/>
    <x v="22"/>
    <s v="MD Resident"/>
    <x v="0"/>
    <s v="MD"/>
    <n v="1"/>
    <n v="0.35536598899999999"/>
    <n v="1"/>
    <n v="3513.6"/>
    <n v="0.58304598299999999"/>
    <n v="1"/>
    <n v="8528.02"/>
    <n v="0"/>
    <n v="0.227679994"/>
    <n v="5014.42"/>
    <s v="New Market"/>
    <s v="21774,New Market"/>
    <x v="0"/>
    <x v="0"/>
    <n v="16.674236505"/>
    <n v="0"/>
    <n v="0"/>
    <n v="0"/>
    <n v="0"/>
    <n v="0"/>
    <n v="0"/>
    <n v="0"/>
    <n v="0.227679994"/>
    <n v="2123.8870999000001"/>
    <x v="0"/>
  </r>
  <r>
    <n v="18233.751009"/>
    <n v="17811.833612999999"/>
    <x v="0"/>
    <x v="42"/>
    <x v="22"/>
    <x v="22"/>
    <s v="MD Resident"/>
    <x v="9"/>
    <s v="MD"/>
    <n v="1"/>
    <n v="0"/>
    <n v="0"/>
    <n v="0"/>
    <n v="0.61370898200000001"/>
    <n v="1"/>
    <n v="11440.26"/>
    <n v="1"/>
    <n v="0.61370898200000001"/>
    <n v="11440.26"/>
    <s v="Columbia"/>
    <s v="21046,Columbia"/>
    <x v="0"/>
    <x v="0"/>
    <n v="20.773779378"/>
    <n v="-1.6320359520000001"/>
    <n v="1.6320359520000001"/>
    <n v="-1.6320359520000001"/>
    <n v="4.8214391099999997E-2"/>
    <n v="4.8214391099999997E-2"/>
    <n v="0"/>
    <n v="449.76249954999997"/>
    <n v="0.56549459089999998"/>
    <n v="5275.1523999999999"/>
    <x v="0"/>
  </r>
  <r>
    <n v="18233.751009"/>
    <n v="17811.833612999999"/>
    <x v="0"/>
    <x v="60"/>
    <x v="22"/>
    <x v="22"/>
    <s v="MD Resident"/>
    <x v="0"/>
    <s v="MD"/>
    <n v="1"/>
    <n v="0"/>
    <n v="0"/>
    <n v="0"/>
    <n v="1.9336089430000001"/>
    <n v="1"/>
    <n v="19817.689999999999"/>
    <n v="1"/>
    <n v="1.9336089430000001"/>
    <n v="19817.689999999999"/>
    <s v="Monrovia"/>
    <s v="21770,Monrovia"/>
    <x v="0"/>
    <x v="0"/>
    <n v="29.971897113000001"/>
    <n v="0"/>
    <n v="0"/>
    <n v="0"/>
    <n v="0"/>
    <n v="0"/>
    <n v="0"/>
    <n v="0"/>
    <n v="1.9336089430000001"/>
    <n v="18037.452559000001"/>
    <x v="0"/>
  </r>
  <r>
    <n v="18233.751009"/>
    <n v="17811.833612999999"/>
    <x v="0"/>
    <x v="119"/>
    <x v="22"/>
    <x v="22"/>
    <s v="MD Resident"/>
    <x v="2"/>
    <s v="MD"/>
    <n v="1"/>
    <n v="0"/>
    <n v="0"/>
    <n v="0"/>
    <n v="0.92701997199999997"/>
    <n v="1"/>
    <n v="7139.16"/>
    <n v="1"/>
    <n v="0.92701997199999997"/>
    <n v="7139.16"/>
    <s v="Laurel"/>
    <s v="20708,Laurel"/>
    <x v="0"/>
    <x v="0"/>
    <n v="40.023148823"/>
    <n v="-23.5664543"/>
    <n v="23.566454299"/>
    <n v="-23.5664543"/>
    <n v="0.54584845140000005"/>
    <n v="0.54584845140000005"/>
    <n v="0"/>
    <n v="5091.8856067999996"/>
    <n v="0.38117152059999998"/>
    <n v="3555.7154639999999"/>
    <x v="0"/>
  </r>
  <r>
    <n v="18233.751009"/>
    <n v="17811.833612999999"/>
    <x v="0"/>
    <x v="40"/>
    <x v="22"/>
    <x v="22"/>
    <s v="MD Resident"/>
    <x v="0"/>
    <s v="MD"/>
    <n v="1"/>
    <n v="0"/>
    <n v="0"/>
    <n v="0"/>
    <n v="0.50599298500000001"/>
    <n v="1"/>
    <n v="15201.79"/>
    <n v="1"/>
    <n v="0.50599298500000001"/>
    <n v="15201.79"/>
    <s v="Frederick"/>
    <s v="21702,Frederick"/>
    <x v="0"/>
    <x v="0"/>
    <n v="20.920102375999999"/>
    <n v="0"/>
    <n v="0"/>
    <n v="0"/>
    <n v="0"/>
    <n v="0"/>
    <n v="0"/>
    <n v="0"/>
    <n v="0.50599298500000001"/>
    <n v="4720.0983917000003"/>
    <x v="0"/>
  </r>
  <r>
    <n v="18233.751009"/>
    <n v="17811.833612999999"/>
    <x v="0"/>
    <x v="82"/>
    <x v="22"/>
    <x v="22"/>
    <s v="MD Resident"/>
    <x v="1"/>
    <s v="MD"/>
    <n v="1"/>
    <n v="0.49757698500000003"/>
    <n v="1"/>
    <n v="3630.12"/>
    <n v="0.82180897600000002"/>
    <n v="2"/>
    <n v="12161.55"/>
    <n v="1"/>
    <n v="0.324231991"/>
    <n v="8531.43"/>
    <s v="Windsor Mill"/>
    <s v="21244,Windsor Mill"/>
    <x v="0"/>
    <x v="0"/>
    <n v="36.897335900999998"/>
    <n v="0"/>
    <n v="0"/>
    <n v="0"/>
    <n v="0"/>
    <n v="0"/>
    <n v="0"/>
    <n v="0"/>
    <n v="0.324231991"/>
    <n v="3024.5614952000001"/>
    <x v="0"/>
  </r>
  <r>
    <n v="18233.751009"/>
    <n v="17811.833612999999"/>
    <x v="0"/>
    <x v="155"/>
    <x v="22"/>
    <x v="22"/>
    <s v="MD Resident"/>
    <x v="10"/>
    <s v="MD"/>
    <n v="1"/>
    <n v="0"/>
    <n v="0"/>
    <n v="0"/>
    <n v="2.0703949380000002"/>
    <n v="1"/>
    <n v="20304.060000000001"/>
    <n v="1"/>
    <n v="2.0703949380000002"/>
    <n v="20304.060000000001"/>
    <s v="Darlington"/>
    <s v="21034,Darlington"/>
    <x v="0"/>
    <x v="0"/>
    <n v="8.7325767419999991"/>
    <n v="0"/>
    <n v="0"/>
    <n v="0"/>
    <n v="0"/>
    <n v="0"/>
    <n v="0"/>
    <n v="0"/>
    <n v="2.0703949380000002"/>
    <n v="19313.445259"/>
    <x v="0"/>
  </r>
  <r>
    <n v="18233.751009"/>
    <n v="17811.833612999999"/>
    <x v="0"/>
    <x v="185"/>
    <x v="22"/>
    <x v="22"/>
    <s v="MD Resident"/>
    <x v="6"/>
    <s v="MD"/>
    <n v="2"/>
    <n v="1.8326329450000001"/>
    <n v="3"/>
    <n v="69497.22"/>
    <n v="8.757207739"/>
    <n v="6"/>
    <n v="162956.85999999999"/>
    <n v="3"/>
    <n v="6.9245747939999998"/>
    <n v="93459.64"/>
    <s v="Baltimore"/>
    <s v="21239,Baltimore"/>
    <x v="0"/>
    <x v="0"/>
    <n v="43.234718700000002"/>
    <n v="0"/>
    <n v="0"/>
    <n v="0"/>
    <n v="0"/>
    <n v="0"/>
    <n v="0"/>
    <n v="0"/>
    <n v="6.9245747939999998"/>
    <n v="64595.113602999998"/>
    <x v="0"/>
  </r>
  <r>
    <n v="18233.751009"/>
    <n v="17811.833612999999"/>
    <x v="0"/>
    <x v="69"/>
    <x v="22"/>
    <x v="22"/>
    <s v="MD Resident"/>
    <x v="1"/>
    <s v="MD"/>
    <n v="2"/>
    <n v="21.738491354000001"/>
    <n v="24"/>
    <n v="509116.1"/>
    <n v="28.661257148000001"/>
    <n v="22"/>
    <n v="596736.18999999994"/>
    <n v="-2"/>
    <n v="6.922765794"/>
    <n v="87620.09"/>
    <s v="Rosedale"/>
    <s v="21237,Rosedale"/>
    <x v="0"/>
    <x v="0"/>
    <n v="26.448463212"/>
    <n v="0"/>
    <n v="0"/>
    <n v="0"/>
    <n v="0"/>
    <n v="0"/>
    <n v="0"/>
    <n v="0"/>
    <n v="6.922765794"/>
    <n v="64578.238550000002"/>
    <x v="0"/>
  </r>
  <r>
    <n v="18233.751009"/>
    <n v="17811.833612999999"/>
    <x v="0"/>
    <x v="65"/>
    <x v="22"/>
    <x v="22"/>
    <s v="MD Resident"/>
    <x v="1"/>
    <s v="MD"/>
    <n v="2"/>
    <n v="12.324592636"/>
    <n v="13"/>
    <n v="221562.31"/>
    <n v="17.758767474999999"/>
    <n v="19"/>
    <n v="388345.77"/>
    <n v="6"/>
    <n v="5.4341748389999998"/>
    <n v="166783.46"/>
    <s v="Parkville"/>
    <s v="21234,Parkville"/>
    <x v="0"/>
    <x v="0"/>
    <n v="28.136095163"/>
    <n v="0"/>
    <n v="0"/>
    <n v="0"/>
    <n v="0"/>
    <n v="0"/>
    <n v="0"/>
    <n v="0"/>
    <n v="5.4341748389999998"/>
    <n v="50692.086013"/>
    <x v="0"/>
  </r>
  <r>
    <n v="18233.751009"/>
    <n v="17811.833612999999"/>
    <x v="0"/>
    <x v="156"/>
    <x v="22"/>
    <x v="22"/>
    <s v="MD Resident"/>
    <x v="10"/>
    <s v="MD"/>
    <n v="1"/>
    <n v="0"/>
    <n v="0"/>
    <n v="0"/>
    <n v="0.49757698500000003"/>
    <n v="1"/>
    <n v="6447.36"/>
    <n v="1"/>
    <n v="0.49757698500000003"/>
    <n v="6447.36"/>
    <s v="Belcamp"/>
    <s v="21017,Belcamp"/>
    <x v="0"/>
    <x v="0"/>
    <n v="5.7916468319999996"/>
    <n v="0"/>
    <n v="0"/>
    <n v="0"/>
    <n v="0"/>
    <n v="0"/>
    <n v="0"/>
    <n v="0"/>
    <n v="0.49757698500000003"/>
    <n v="4641.5906864999997"/>
    <x v="0"/>
  </r>
  <r>
    <n v="18233.751009"/>
    <n v="17811.833612999999"/>
    <x v="0"/>
    <x v="167"/>
    <x v="22"/>
    <x v="22"/>
    <s v="MD Resident"/>
    <x v="1"/>
    <s v="MD"/>
    <n v="1"/>
    <n v="0.176644995"/>
    <n v="1"/>
    <n v="2798.63"/>
    <n v="2.3340929309999998"/>
    <n v="3"/>
    <n v="33028.1"/>
    <n v="2"/>
    <n v="2.1574479360000001"/>
    <n v="30229.47"/>
    <s v="Kingsville"/>
    <s v="21087,Kingsville"/>
    <x v="0"/>
    <x v="0"/>
    <n v="5.2690278429999999"/>
    <n v="0"/>
    <n v="0"/>
    <n v="0"/>
    <n v="0"/>
    <n v="0"/>
    <n v="0"/>
    <n v="0"/>
    <n v="2.1574479360000001"/>
    <n v="20125.509314999999"/>
    <x v="0"/>
  </r>
  <r>
    <n v="18233.751009"/>
    <n v="17811.833612999999"/>
    <x v="0"/>
    <x v="168"/>
    <x v="22"/>
    <x v="22"/>
    <s v="MD Resident"/>
    <x v="6"/>
    <s v="MD"/>
    <n v="3"/>
    <n v="139.71214685000001"/>
    <n v="168"/>
    <n v="2339725.7999999998"/>
    <n v="156.11719237"/>
    <n v="178"/>
    <n v="2597080.19"/>
    <n v="10"/>
    <n v="16.405045520000002"/>
    <n v="257354.39"/>
    <s v="Baltimore"/>
    <s v="21224,Baltimore"/>
    <x v="0"/>
    <x v="0"/>
    <n v="31.997284056000002"/>
    <n v="0"/>
    <n v="0"/>
    <n v="0"/>
    <n v="0"/>
    <n v="0"/>
    <n v="0"/>
    <n v="0"/>
    <n v="16.405045520000002"/>
    <n v="153032.61363000001"/>
    <x v="0"/>
  </r>
  <r>
    <n v="18233.751009"/>
    <n v="17811.833612999999"/>
    <x v="0"/>
    <x v="100"/>
    <x v="22"/>
    <x v="22"/>
    <s v="MD Resident"/>
    <x v="6"/>
    <s v="MD"/>
    <n v="2"/>
    <n v="2.5115369259999998"/>
    <n v="5"/>
    <n v="44350.39"/>
    <n v="5.5973778349999996"/>
    <n v="6"/>
    <n v="174898.29"/>
    <n v="1"/>
    <n v="3.0858409089999999"/>
    <n v="130547.9"/>
    <s v="Baltimore"/>
    <s v="21223,Baltimore"/>
    <x v="0"/>
    <x v="0"/>
    <n v="10.45718269"/>
    <n v="0"/>
    <n v="0"/>
    <n v="0"/>
    <n v="0"/>
    <n v="0"/>
    <n v="0"/>
    <n v="0"/>
    <n v="3.0858409089999999"/>
    <n v="28785.918269999998"/>
    <x v="0"/>
  </r>
  <r>
    <n v="18233.751009"/>
    <n v="17811.833612999999"/>
    <x v="0"/>
    <x v="161"/>
    <x v="22"/>
    <x v="22"/>
    <s v="MD Resident"/>
    <x v="1"/>
    <s v="MD"/>
    <n v="3"/>
    <n v="262.8914302"/>
    <n v="320"/>
    <n v="4774107.79"/>
    <n v="271.93391294000003"/>
    <n v="309"/>
    <n v="4969503.2"/>
    <n v="-11"/>
    <n v="9.0424827360000002"/>
    <n v="195395.41"/>
    <s v="Dundalk"/>
    <s v="21222,Dundalk"/>
    <x v="0"/>
    <x v="0"/>
    <n v="31.886742058999999"/>
    <n v="0"/>
    <n v="0"/>
    <n v="0"/>
    <n v="0"/>
    <n v="0"/>
    <n v="0"/>
    <n v="0"/>
    <n v="9.0424827360000002"/>
    <n v="84351.778550999996"/>
    <x v="0"/>
  </r>
  <r>
    <n v="18233.751009"/>
    <n v="17811.833612999999"/>
    <x v="0"/>
    <x v="47"/>
    <x v="22"/>
    <x v="22"/>
    <s v="MD Resident"/>
    <x v="10"/>
    <s v="MD"/>
    <n v="1"/>
    <n v="0"/>
    <n v="0"/>
    <n v="0"/>
    <n v="0.47051298600000002"/>
    <n v="1"/>
    <n v="14471.62"/>
    <n v="1"/>
    <n v="0.47051298600000002"/>
    <n v="14471.62"/>
    <s v="Aberdeen"/>
    <s v="21001,Aberdeen"/>
    <x v="0"/>
    <x v="0"/>
    <n v="36.193890928000002"/>
    <n v="0"/>
    <n v="0"/>
    <n v="0"/>
    <n v="0"/>
    <n v="0"/>
    <n v="0"/>
    <n v="0"/>
    <n v="0.47051298600000002"/>
    <n v="4389.1272296999996"/>
    <x v="0"/>
  </r>
  <r>
    <n v="18233.751009"/>
    <n v="17811.833612999999"/>
    <x v="0"/>
    <x v="199"/>
    <x v="22"/>
    <x v="22"/>
    <s v="MD Resident"/>
    <x v="1"/>
    <s v="MD"/>
    <n v="2"/>
    <n v="29.475630124999999"/>
    <n v="33"/>
    <n v="587209.07999999996"/>
    <n v="51.652574461"/>
    <n v="51"/>
    <n v="801813.18"/>
    <n v="18"/>
    <n v="22.176944335999998"/>
    <n v="214604.1"/>
    <s v="Sparrows Point"/>
    <s v="21219,Sparrows Point"/>
    <x v="0"/>
    <x v="0"/>
    <n v="32.529754029000003"/>
    <n v="0"/>
    <n v="0"/>
    <n v="0"/>
    <n v="0"/>
    <n v="0"/>
    <n v="0"/>
    <n v="0"/>
    <n v="22.176944335999998"/>
    <n v="206875.11960999999"/>
    <x v="0"/>
  </r>
  <r>
    <n v="18233.751009"/>
    <n v="17811.833612999999"/>
    <x v="0"/>
    <x v="116"/>
    <x v="22"/>
    <x v="22"/>
    <s v="MD Resident"/>
    <x v="6"/>
    <s v="MD"/>
    <n v="2"/>
    <n v="8.2955337530000008"/>
    <n v="11"/>
    <n v="164878.89000000001"/>
    <n v="13.972460585"/>
    <n v="17"/>
    <n v="220269.48"/>
    <n v="6"/>
    <n v="5.6769268320000004"/>
    <n v="55390.59"/>
    <s v="Baltimore"/>
    <s v="21218,Baltimore"/>
    <x v="0"/>
    <x v="0"/>
    <n v="15.060169555"/>
    <n v="0"/>
    <n v="0"/>
    <n v="0"/>
    <n v="0"/>
    <n v="0"/>
    <n v="0"/>
    <n v="0"/>
    <n v="5.6769268320000004"/>
    <n v="52956.570552999998"/>
    <x v="0"/>
  </r>
  <r>
    <n v="21809.923544000001"/>
    <n v="19659.374311"/>
    <x v="0"/>
    <x v="86"/>
    <x v="23"/>
    <x v="23"/>
    <s v="MD Resident"/>
    <x v="16"/>
    <s v="MD"/>
    <n v="9"/>
    <n v="28.39938016"/>
    <n v="44"/>
    <n v="619388.31000000006"/>
    <n v="41.779173761999999"/>
    <n v="61"/>
    <n v="820749.33"/>
    <n v="17"/>
    <n v="13.379793601999999"/>
    <n v="201361.02"/>
    <m/>
    <s v="Kent,"/>
    <x v="0"/>
    <x v="0"/>
    <n v="23.4652973"/>
    <n v="0"/>
    <n v="0"/>
    <n v="0"/>
    <n v="0"/>
    <n v="0"/>
    <n v="0"/>
    <n v="0"/>
    <n v="13.379793601999999"/>
    <n v="149291.16015000001"/>
    <x v="0"/>
  </r>
  <r>
    <n v="21809.923544000001"/>
    <n v="19659.374311"/>
    <x v="0"/>
    <x v="188"/>
    <x v="23"/>
    <x v="23"/>
    <s v="MD Resident"/>
    <x v="1"/>
    <s v="MD"/>
    <n v="1"/>
    <n v="0"/>
    <n v="0"/>
    <n v="0"/>
    <n v="0.41525098799999999"/>
    <n v="1"/>
    <n v="8766.66"/>
    <n v="1"/>
    <n v="0.41525098799999999"/>
    <n v="8766.66"/>
    <s v="Catonsville"/>
    <s v="21228,Catonsville"/>
    <x v="0"/>
    <x v="0"/>
    <n v="7.848900768"/>
    <n v="0"/>
    <n v="0"/>
    <n v="0"/>
    <n v="0"/>
    <n v="0"/>
    <n v="0"/>
    <n v="0"/>
    <n v="0.41525098799999999"/>
    <n v="4633.3526207000004"/>
    <x v="0"/>
  </r>
  <r>
    <n v="13095.169814999999"/>
    <n v="21081.916487999999"/>
    <x v="0"/>
    <x v="86"/>
    <x v="24"/>
    <x v="24"/>
    <s v="MD Resident"/>
    <x v="16"/>
    <s v="MD"/>
    <n v="5"/>
    <n v="3.0788459079999999"/>
    <n v="5"/>
    <n v="40318.01"/>
    <n v="6.1467308169999999"/>
    <n v="7"/>
    <n v="135745.26999999999"/>
    <n v="2"/>
    <n v="3.067884909"/>
    <n v="95427.26"/>
    <m/>
    <s v="Kent,"/>
    <x v="0"/>
    <x v="0"/>
    <n v="23.4652973"/>
    <n v="0"/>
    <n v="0"/>
    <n v="0"/>
    <n v="0"/>
    <n v="0"/>
    <n v="0"/>
    <n v="0"/>
    <n v="3.067884909"/>
    <n v="20553.260825000001"/>
    <x v="0"/>
  </r>
  <r>
    <n v="13095.169814999999"/>
    <n v="21081.916487999999"/>
    <x v="0"/>
    <x v="125"/>
    <x v="24"/>
    <x v="24"/>
    <s v="MD Resident"/>
    <x v="7"/>
    <s v="MD"/>
    <n v="1"/>
    <n v="0"/>
    <n v="0"/>
    <n v="0"/>
    <n v="0.94474897199999996"/>
    <n v="1"/>
    <n v="9742.7999999999993"/>
    <n v="1"/>
    <n v="0.94474897199999996"/>
    <n v="9742.7999999999993"/>
    <s v="Rockville"/>
    <s v="20850,Rockville"/>
    <x v="0"/>
    <x v="0"/>
    <n v="41.25427277"/>
    <n v="0"/>
    <n v="0"/>
    <n v="0"/>
    <n v="0"/>
    <n v="0"/>
    <n v="0"/>
    <n v="0"/>
    <n v="0.94474897199999996"/>
    <n v="6329.3352298999998"/>
    <x v="0"/>
  </r>
  <r>
    <n v="13095.169814999999"/>
    <n v="21081.916487999999"/>
    <x v="0"/>
    <x v="150"/>
    <x v="24"/>
    <x v="24"/>
    <s v="MD Resident"/>
    <x v="7"/>
    <s v="MD"/>
    <n v="1"/>
    <n v="0"/>
    <n v="0"/>
    <n v="0"/>
    <n v="0.732951978"/>
    <n v="1"/>
    <n v="12646.34"/>
    <n v="1"/>
    <n v="0.732951978"/>
    <n v="12646.34"/>
    <s v="Bethesda"/>
    <s v="20814,Bethesda"/>
    <x v="0"/>
    <x v="0"/>
    <n v="13.492116598000001"/>
    <n v="0"/>
    <n v="0"/>
    <n v="0"/>
    <n v="0"/>
    <n v="0"/>
    <n v="0"/>
    <n v="0"/>
    <n v="0.732951978"/>
    <n v="4910.4036243"/>
    <x v="0"/>
  </r>
  <r>
    <n v="13095.169814999999"/>
    <n v="21081.916487999999"/>
    <x v="0"/>
    <x v="9"/>
    <x v="24"/>
    <x v="24"/>
    <s v="MD Resident"/>
    <x v="0"/>
    <s v="MD"/>
    <n v="1"/>
    <n v="0"/>
    <n v="0"/>
    <n v="0"/>
    <n v="0.30649799100000003"/>
    <n v="1"/>
    <n v="5298.64"/>
    <n v="1"/>
    <n v="0.30649799100000003"/>
    <n v="5298.64"/>
    <s v="Middletown"/>
    <s v="21769,Middletown"/>
    <x v="0"/>
    <x v="0"/>
    <n v="7.8975327660000003"/>
    <n v="0"/>
    <n v="0"/>
    <n v="0"/>
    <n v="0"/>
    <n v="0"/>
    <n v="0"/>
    <n v="0"/>
    <n v="0.30649799100000003"/>
    <n v="2053.3798817000002"/>
    <x v="0"/>
  </r>
  <r>
    <n v="13095.169814999999"/>
    <n v="21081.916487999999"/>
    <x v="0"/>
    <x v="160"/>
    <x v="24"/>
    <x v="24"/>
    <s v="MD Resident"/>
    <x v="20"/>
    <s v="MD"/>
    <n v="1"/>
    <n v="0"/>
    <n v="0"/>
    <n v="0"/>
    <n v="0.94474897199999996"/>
    <n v="1"/>
    <n v="46909.66"/>
    <n v="1"/>
    <n v="0.94474897199999996"/>
    <n v="46909.66"/>
    <m/>
    <s v="Talbot,"/>
    <x v="0"/>
    <x v="0"/>
    <n v="16.478207513000001"/>
    <n v="0"/>
    <n v="0"/>
    <n v="0"/>
    <n v="0"/>
    <n v="0"/>
    <n v="0"/>
    <n v="0"/>
    <n v="0.94474897199999996"/>
    <n v="6329.3352298999998"/>
    <x v="0"/>
  </r>
  <r>
    <n v="13095.169814999999"/>
    <n v="21081.916487999999"/>
    <x v="0"/>
    <x v="47"/>
    <x v="24"/>
    <x v="24"/>
    <s v="MD Resident"/>
    <x v="10"/>
    <s v="MD"/>
    <n v="1"/>
    <n v="0"/>
    <n v="0"/>
    <n v="0"/>
    <n v="2.393271929"/>
    <n v="1"/>
    <n v="31444.75"/>
    <n v="1"/>
    <n v="2.393271929"/>
    <n v="31444.75"/>
    <s v="Aberdeen"/>
    <s v="21001,Aberdeen"/>
    <x v="0"/>
    <x v="0"/>
    <n v="36.193890928000002"/>
    <n v="0"/>
    <n v="0"/>
    <n v="0"/>
    <n v="0"/>
    <n v="0"/>
    <n v="0"/>
    <n v="0"/>
    <n v="2.393271929"/>
    <n v="16033.698668999999"/>
    <x v="0"/>
  </r>
  <r>
    <n v="16323.126211999999"/>
    <n v="16083.228421"/>
    <x v="0"/>
    <x v="173"/>
    <x v="25"/>
    <x v="25"/>
    <s v="MD Resident"/>
    <x v="6"/>
    <s v="MD"/>
    <n v="2"/>
    <n v="0"/>
    <n v="0"/>
    <n v="0"/>
    <n v="7.2259637860000003"/>
    <n v="10"/>
    <n v="166999.74"/>
    <n v="10"/>
    <n v="7.2259637860000003"/>
    <n v="166999.74"/>
    <s v="Baltimore"/>
    <s v="21215,Baltimore"/>
    <x v="0"/>
    <x v="0"/>
    <n v="30.346923103000002"/>
    <n v="0"/>
    <n v="0"/>
    <n v="0"/>
    <n v="0"/>
    <n v="0"/>
    <n v="0"/>
    <n v="0"/>
    <n v="7.2259637860000003"/>
    <n v="60343.383138999998"/>
    <x v="0"/>
  </r>
  <r>
    <n v="16323.126211999999"/>
    <n v="16083.228421"/>
    <x v="0"/>
    <x v="5"/>
    <x v="25"/>
    <x v="25"/>
    <s v="MD Resident"/>
    <x v="0"/>
    <s v="MD"/>
    <n v="1"/>
    <n v="0"/>
    <n v="0"/>
    <n v="0"/>
    <n v="1.771004947"/>
    <n v="1"/>
    <n v="22481.05"/>
    <n v="1"/>
    <n v="1.771004947"/>
    <n v="22481.05"/>
    <s v="Frederick"/>
    <s v="21703,Frederick"/>
    <x v="0"/>
    <x v="0"/>
    <n v="10.681537682"/>
    <n v="0"/>
    <n v="0"/>
    <n v="0"/>
    <n v="0"/>
    <n v="0"/>
    <n v="0"/>
    <n v="0"/>
    <n v="1.771004947"/>
    <n v="14789.505348000001"/>
    <x v="0"/>
  </r>
  <r>
    <n v="16323.126211999999"/>
    <n v="16083.228421"/>
    <x v="0"/>
    <x v="146"/>
    <x v="25"/>
    <x v="25"/>
    <s v="MD Resident"/>
    <x v="0"/>
    <s v="MD"/>
    <n v="1"/>
    <n v="0"/>
    <n v="0"/>
    <n v="0"/>
    <n v="1.0422079689999999"/>
    <n v="1"/>
    <n v="4755.66"/>
    <n v="1"/>
    <n v="1.0422079689999999"/>
    <n v="4755.66"/>
    <s v="Frederick"/>
    <s v="21704,Frederick"/>
    <x v="0"/>
    <x v="0"/>
    <n v="24.874968255999999"/>
    <n v="0"/>
    <n v="0"/>
    <n v="0"/>
    <n v="0"/>
    <n v="0"/>
    <n v="0"/>
    <n v="0"/>
    <n v="1.0422079689999999"/>
    <n v="8703.3863781"/>
    <x v="0"/>
  </r>
  <r>
    <n v="16323.126211999999"/>
    <n v="16083.228421"/>
    <x v="0"/>
    <x v="34"/>
    <x v="25"/>
    <x v="25"/>
    <s v="MD Resident"/>
    <x v="1"/>
    <s v="MD"/>
    <n v="1"/>
    <n v="0"/>
    <n v="0"/>
    <n v="0"/>
    <n v="0.58304598299999999"/>
    <n v="1"/>
    <n v="4324.91"/>
    <n v="1"/>
    <n v="0.58304598299999999"/>
    <n v="4324.91"/>
    <s v="Gwynn Oak"/>
    <s v="21207,Gwynn Oak"/>
    <x v="0"/>
    <x v="0"/>
    <n v="21.251114361999999"/>
    <n v="0"/>
    <n v="0"/>
    <n v="0"/>
    <n v="0"/>
    <n v="0"/>
    <n v="0"/>
    <n v="0"/>
    <n v="0.58304598299999999"/>
    <n v="4868.9653286000002"/>
    <x v="0"/>
  </r>
  <r>
    <n v="16323.126211999999"/>
    <n v="16083.228421"/>
    <x v="0"/>
    <x v="44"/>
    <x v="25"/>
    <x v="25"/>
    <s v="MD Resident"/>
    <x v="1"/>
    <s v="MD"/>
    <n v="1"/>
    <n v="0"/>
    <n v="0"/>
    <n v="0"/>
    <n v="0.58304598299999999"/>
    <n v="1"/>
    <n v="8230.86"/>
    <n v="1"/>
    <n v="0.58304598299999999"/>
    <n v="8230.86"/>
    <s v="Towson"/>
    <s v="21204,Towson"/>
    <x v="0"/>
    <x v="0"/>
    <n v="47.898755571999999"/>
    <n v="0"/>
    <n v="0"/>
    <n v="0"/>
    <n v="0"/>
    <n v="0"/>
    <n v="0"/>
    <n v="0"/>
    <n v="0.58304598299999999"/>
    <n v="4868.9653286000002"/>
    <x v="0"/>
  </r>
  <r>
    <n v="16323.126211999999"/>
    <n v="16083.228421"/>
    <x v="0"/>
    <x v="147"/>
    <x v="25"/>
    <x v="25"/>
    <s v="MD Resident"/>
    <x v="9"/>
    <s v="MD"/>
    <n v="1"/>
    <n v="0"/>
    <n v="0"/>
    <n v="0"/>
    <n v="0.57805098300000002"/>
    <n v="1"/>
    <n v="24915.65"/>
    <n v="1"/>
    <n v="0.57805098300000002"/>
    <n v="24915.65"/>
    <m/>
    <s v="Howard,"/>
    <x v="0"/>
    <x v="0"/>
    <n v="1.3856579579999999"/>
    <n v="0"/>
    <n v="0"/>
    <n v="0"/>
    <n v="0"/>
    <n v="0"/>
    <n v="0"/>
    <n v="0"/>
    <n v="0.57805098300000002"/>
    <n v="4827.2525262999998"/>
    <x v="0"/>
  </r>
  <r>
    <n v="16323.126211999999"/>
    <n v="16083.228421"/>
    <x v="0"/>
    <x v="201"/>
    <x v="25"/>
    <x v="25"/>
    <s v="MD Resident"/>
    <x v="3"/>
    <s v="MD"/>
    <n v="1"/>
    <n v="0"/>
    <n v="0"/>
    <n v="0"/>
    <n v="0.77830497700000001"/>
    <n v="1"/>
    <n v="6005.86"/>
    <n v="1"/>
    <n v="0.77830497700000001"/>
    <n v="6005.86"/>
    <s v="Annapolis"/>
    <s v="21403,Annapolis"/>
    <x v="0"/>
    <x v="0"/>
    <n v="2.4062949279999999"/>
    <n v="0"/>
    <n v="0"/>
    <n v="0"/>
    <n v="0"/>
    <n v="0"/>
    <n v="0"/>
    <n v="0"/>
    <n v="0.77830497700000001"/>
    <n v="6499.5558816000002"/>
    <x v="0"/>
  </r>
  <r>
    <n v="16323.126211999999"/>
    <n v="16083.228421"/>
    <x v="0"/>
    <x v="16"/>
    <x v="25"/>
    <x v="25"/>
    <s v="MD Resident"/>
    <x v="7"/>
    <s v="MD"/>
    <n v="1"/>
    <n v="0.923724973"/>
    <n v="1"/>
    <n v="9068.4699999999993"/>
    <n v="1.8104179460000001"/>
    <n v="1"/>
    <n v="11866.85"/>
    <n v="0"/>
    <n v="0.88669297300000005"/>
    <n v="2798.38"/>
    <s v="Gaithersburg"/>
    <s v="20877,Gaithersburg"/>
    <x v="0"/>
    <x v="0"/>
    <n v="26.497674212"/>
    <n v="0"/>
    <n v="0"/>
    <n v="0"/>
    <n v="0"/>
    <n v="0"/>
    <n v="0"/>
    <n v="0"/>
    <n v="0.88669297300000005"/>
    <n v="7404.6944297999999"/>
    <x v="0"/>
  </r>
  <r>
    <n v="16323.126211999999"/>
    <n v="16083.228421"/>
    <x v="0"/>
    <x v="10"/>
    <x v="25"/>
    <x v="25"/>
    <s v="MD Resident"/>
    <x v="4"/>
    <s v="MD"/>
    <n v="2"/>
    <n v="0.598206982"/>
    <n v="1"/>
    <n v="6344.1"/>
    <n v="4.7825208569999997"/>
    <n v="2"/>
    <n v="89125.6"/>
    <n v="1"/>
    <n v="4.184313875"/>
    <n v="82781.5"/>
    <m/>
    <s v="Washington,"/>
    <x v="0"/>
    <x v="0"/>
    <n v="47.749687577000003"/>
    <n v="0"/>
    <n v="0"/>
    <n v="0"/>
    <n v="0"/>
    <n v="0"/>
    <n v="0"/>
    <n v="0"/>
    <n v="4.184313875"/>
    <n v="34942.834314"/>
    <x v="0"/>
  </r>
  <r>
    <n v="16323.126211999999"/>
    <n v="16083.228421"/>
    <x v="0"/>
    <x v="80"/>
    <x v="25"/>
    <x v="25"/>
    <s v="MD Resident"/>
    <x v="1"/>
    <s v="MD"/>
    <n v="2"/>
    <n v="18.149191462000001"/>
    <n v="28"/>
    <n v="262649.64"/>
    <n v="32.567291034"/>
    <n v="41"/>
    <n v="483236.84"/>
    <n v="13"/>
    <n v="14.418099571999999"/>
    <n v="220587.2"/>
    <s v="Reisterstown"/>
    <s v="21136,Reisterstown"/>
    <x v="0"/>
    <x v="0"/>
    <n v="40.397958799999998"/>
    <n v="0"/>
    <n v="0"/>
    <n v="0"/>
    <n v="0"/>
    <n v="0"/>
    <n v="0"/>
    <n v="0"/>
    <n v="14.418099571999999"/>
    <n v="120404.27165"/>
    <x v="0"/>
  </r>
  <r>
    <n v="16323.126211999999"/>
    <n v="16083.228421"/>
    <x v="0"/>
    <x v="121"/>
    <x v="25"/>
    <x v="25"/>
    <s v="MD Resident"/>
    <x v="7"/>
    <s v="MD"/>
    <n v="1"/>
    <n v="0"/>
    <n v="0"/>
    <n v="0"/>
    <n v="0.98602897099999998"/>
    <n v="1"/>
    <n v="32533.040000000001"/>
    <n v="1"/>
    <n v="0.98602897099999998"/>
    <n v="32533.040000000001"/>
    <s v="Damascus"/>
    <s v="20872,Damascus"/>
    <x v="0"/>
    <x v="0"/>
    <n v="17.861305463000001"/>
    <n v="0"/>
    <n v="0"/>
    <n v="0"/>
    <n v="0"/>
    <n v="0"/>
    <n v="0"/>
    <n v="0"/>
    <n v="0.98602897099999998"/>
    <n v="8234.2405448999998"/>
    <x v="0"/>
  </r>
  <r>
    <n v="16323.126211999999"/>
    <n v="16083.228421"/>
    <x v="0"/>
    <x v="11"/>
    <x v="25"/>
    <x v="25"/>
    <s v="MD Resident"/>
    <x v="1"/>
    <s v="MD"/>
    <n v="2"/>
    <n v="1.7779779469999999"/>
    <n v="3"/>
    <n v="59538.11"/>
    <n v="3.00863791"/>
    <n v="4"/>
    <n v="57667.61"/>
    <n v="1"/>
    <n v="1.2306599629999999"/>
    <n v="-1870.5"/>
    <s v="Randallstown"/>
    <s v="21133,Randallstown"/>
    <x v="0"/>
    <x v="0"/>
    <n v="36.344850915999999"/>
    <n v="0"/>
    <n v="0"/>
    <n v="0"/>
    <n v="0"/>
    <n v="0"/>
    <n v="0"/>
    <n v="0"/>
    <n v="1.2306599629999999"/>
    <n v="10277.132277000001"/>
    <x v="0"/>
  </r>
  <r>
    <n v="16323.126211999999"/>
    <n v="16083.228421"/>
    <x v="0"/>
    <x v="8"/>
    <x v="25"/>
    <x v="25"/>
    <s v="MD Resident"/>
    <x v="3"/>
    <s v="MD"/>
    <n v="1"/>
    <n v="0"/>
    <n v="0"/>
    <n v="0"/>
    <n v="0.598206982"/>
    <n v="1"/>
    <n v="9997.82"/>
    <n v="1"/>
    <n v="0.598206982"/>
    <n v="9997.82"/>
    <s v="Pasadena"/>
    <s v="21122,Pasadena"/>
    <x v="0"/>
    <x v="0"/>
    <n v="25.593557239999999"/>
    <n v="0"/>
    <n v="0"/>
    <n v="0"/>
    <n v="0"/>
    <n v="0"/>
    <n v="0"/>
    <n v="0"/>
    <n v="0.598206982"/>
    <n v="4995.5734874999998"/>
    <x v="0"/>
  </r>
  <r>
    <n v="16323.126211999999"/>
    <n v="16083.228421"/>
    <x v="0"/>
    <x v="197"/>
    <x v="25"/>
    <x v="25"/>
    <s v="MD Resident"/>
    <x v="1"/>
    <s v="MD"/>
    <n v="1"/>
    <n v="0"/>
    <n v="0"/>
    <n v="0"/>
    <n v="0.41563398800000001"/>
    <n v="1"/>
    <n v="7297.11"/>
    <n v="1"/>
    <n v="0.41563398800000001"/>
    <n v="7297.11"/>
    <s v="Parkton"/>
    <s v="21120,Parkton"/>
    <x v="0"/>
    <x v="0"/>
    <n v="6.4245568110000004"/>
    <n v="0"/>
    <n v="0"/>
    <n v="0"/>
    <n v="0"/>
    <n v="0"/>
    <n v="0"/>
    <n v="0"/>
    <n v="0.41563398800000001"/>
    <n v="3470.9225961000002"/>
    <x v="0"/>
  </r>
  <r>
    <n v="16323.126211999999"/>
    <n v="16083.228421"/>
    <x v="0"/>
    <x v="139"/>
    <x v="25"/>
    <x v="25"/>
    <s v="MD Resident"/>
    <x v="1"/>
    <s v="MD"/>
    <n v="2"/>
    <n v="4.8697208569999999"/>
    <n v="9"/>
    <n v="93971.27"/>
    <n v="7.0862737899999999"/>
    <n v="8"/>
    <n v="83231.789999999994"/>
    <n v="-1"/>
    <n v="2.216552933"/>
    <n v="-10739.48"/>
    <s v="Owings Mills"/>
    <s v="21117,Owings Mills"/>
    <x v="0"/>
    <x v="0"/>
    <n v="23.071398314"/>
    <n v="0"/>
    <n v="0"/>
    <n v="0"/>
    <n v="0"/>
    <n v="0"/>
    <n v="0"/>
    <n v="0"/>
    <n v="2.216552933"/>
    <n v="18510.237089999999"/>
    <x v="0"/>
  </r>
  <r>
    <n v="16323.126211999999"/>
    <n v="16083.228421"/>
    <x v="0"/>
    <x v="122"/>
    <x v="25"/>
    <x v="25"/>
    <s v="MD Resident"/>
    <x v="7"/>
    <s v="MD"/>
    <n v="1"/>
    <n v="0"/>
    <n v="0"/>
    <n v="0"/>
    <n v="0.75234297800000005"/>
    <n v="1"/>
    <n v="11747.68"/>
    <n v="1"/>
    <n v="0.75234297800000005"/>
    <n v="11747.68"/>
    <s v="Rockville"/>
    <s v="20851,Rockville"/>
    <x v="0"/>
    <x v="0"/>
    <n v="11.721655653999999"/>
    <n v="0"/>
    <n v="0"/>
    <n v="0"/>
    <n v="0"/>
    <n v="0"/>
    <n v="0"/>
    <n v="0"/>
    <n v="0.75234297800000005"/>
    <n v="6282.7495289999997"/>
    <x v="0"/>
  </r>
  <r>
    <n v="16323.126211999999"/>
    <n v="16083.228421"/>
    <x v="0"/>
    <x v="21"/>
    <x v="25"/>
    <x v="25"/>
    <s v="MD Resident"/>
    <x v="8"/>
    <s v="MD"/>
    <n v="2"/>
    <n v="33.330926011999999"/>
    <n v="42"/>
    <n v="577053.31999999995"/>
    <n v="35.642994942999998"/>
    <n v="41"/>
    <n v="539271.85"/>
    <n v="-1"/>
    <n v="2.3120689310000002"/>
    <n v="-37781.47"/>
    <s v="Manchester"/>
    <s v="21102,Manchester"/>
    <x v="0"/>
    <x v="0"/>
    <n v="7.9633797639999999"/>
    <n v="0"/>
    <n v="0"/>
    <n v="0"/>
    <n v="0"/>
    <n v="0"/>
    <n v="0"/>
    <n v="0"/>
    <n v="2.3120689310000002"/>
    <n v="19307.882723999999"/>
    <x v="0"/>
  </r>
  <r>
    <n v="16323.126211999999"/>
    <n v="16083.228421"/>
    <x v="0"/>
    <x v="231"/>
    <x v="25"/>
    <x v="25"/>
    <s v="MD Resident"/>
    <x v="8"/>
    <s v="MD"/>
    <n v="2"/>
    <n v="1.434447958"/>
    <n v="3"/>
    <n v="28664.57"/>
    <n v="2.3727149289999998"/>
    <n v="3"/>
    <n v="45336.639999999999"/>
    <n v="0"/>
    <n v="0.93826697100000001"/>
    <n v="16672.07"/>
    <s v="Keymar"/>
    <s v="21757,Keymar"/>
    <x v="0"/>
    <x v="0"/>
    <n v="0.93826697100000001"/>
    <n v="0"/>
    <n v="0"/>
    <n v="0"/>
    <n v="0"/>
    <n v="0"/>
    <n v="0"/>
    <n v="0"/>
    <n v="0.93826697100000001"/>
    <n v="7835.3843161000004"/>
    <x v="0"/>
  </r>
  <r>
    <n v="16323.126211999999"/>
    <n v="16083.228421"/>
    <x v="0"/>
    <x v="88"/>
    <x v="25"/>
    <x v="25"/>
    <s v="MD Resident"/>
    <x v="9"/>
    <s v="MD"/>
    <n v="2"/>
    <n v="4.9215658549999999"/>
    <n v="9"/>
    <n v="96456.05"/>
    <n v="5.5981648350000004"/>
    <n v="6"/>
    <n v="86890.33"/>
    <n v="-3"/>
    <n v="0.67659897999999996"/>
    <n v="-9565.7199999999993"/>
    <s v="Woodbine"/>
    <s v="21797,Woodbine"/>
    <x v="0"/>
    <x v="0"/>
    <n v="5.8912848259999997"/>
    <n v="0"/>
    <n v="0"/>
    <n v="0"/>
    <n v="0"/>
    <n v="0"/>
    <n v="0"/>
    <n v="0"/>
    <n v="0.67659897999999996"/>
    <n v="5650.2181148999998"/>
    <x v="0"/>
  </r>
  <r>
    <n v="16323.126211999999"/>
    <n v="16083.228421"/>
    <x v="0"/>
    <x v="79"/>
    <x v="25"/>
    <x v="25"/>
    <s v="MD Resident"/>
    <x v="8"/>
    <s v="MD"/>
    <n v="2"/>
    <n v="72.424598860000003"/>
    <n v="99"/>
    <n v="1155363.77"/>
    <n v="80.081427624"/>
    <n v="87"/>
    <n v="1392114.48"/>
    <n v="-12"/>
    <n v="7.6568287640000001"/>
    <n v="236750.71"/>
    <s v="Sykesville"/>
    <s v="21784,Sykesville"/>
    <x v="0"/>
    <x v="0"/>
    <n v="25.532847236999999"/>
    <n v="0"/>
    <n v="0"/>
    <n v="0"/>
    <n v="0"/>
    <n v="0"/>
    <n v="0"/>
    <n v="0"/>
    <n v="7.6568287640000001"/>
    <n v="63941.498381999998"/>
    <x v="0"/>
  </r>
  <r>
    <n v="16323.126211999999"/>
    <n v="16083.228421"/>
    <x v="0"/>
    <x v="18"/>
    <x v="25"/>
    <x v="25"/>
    <s v="MD Resident"/>
    <x v="8"/>
    <s v="MD"/>
    <n v="2"/>
    <n v="5.373510843"/>
    <n v="8"/>
    <n v="60894.89"/>
    <n v="11.900365646999999"/>
    <n v="14"/>
    <n v="165172.97"/>
    <n v="6"/>
    <n v="6.5268548040000001"/>
    <n v="104278.08"/>
    <s v="New Windsor"/>
    <s v="21776,New Windsor"/>
    <x v="0"/>
    <x v="0"/>
    <n v="8.5366347440000006"/>
    <n v="0"/>
    <n v="0"/>
    <n v="0"/>
    <n v="0"/>
    <n v="0"/>
    <n v="0"/>
    <n v="0"/>
    <n v="6.5268548040000001"/>
    <n v="54505.185991999999"/>
    <x v="0"/>
  </r>
  <r>
    <n v="16323.126211999999"/>
    <n v="16083.228421"/>
    <x v="0"/>
    <x v="13"/>
    <x v="25"/>
    <x v="25"/>
    <s v="MD Resident"/>
    <x v="0"/>
    <s v="MD"/>
    <n v="1"/>
    <n v="0"/>
    <n v="0"/>
    <n v="0"/>
    <n v="1.0422079689999999"/>
    <n v="1"/>
    <n v="35199.74"/>
    <n v="1"/>
    <n v="1.0422079689999999"/>
    <n v="35199.74"/>
    <s v="New Market"/>
    <s v="21774,New Market"/>
    <x v="0"/>
    <x v="0"/>
    <n v="16.674236505"/>
    <n v="0"/>
    <n v="0"/>
    <n v="0"/>
    <n v="0"/>
    <n v="0"/>
    <n v="0"/>
    <n v="0"/>
    <n v="1.0422079689999999"/>
    <n v="8703.3863781"/>
    <x v="0"/>
  </r>
  <r>
    <n v="16323.126211999999"/>
    <n v="16083.228421"/>
    <x v="0"/>
    <x v="7"/>
    <x v="25"/>
    <x v="25"/>
    <s v="MD Resident"/>
    <x v="0"/>
    <s v="MD"/>
    <n v="2"/>
    <n v="12.22000364"/>
    <n v="20"/>
    <n v="196793.22"/>
    <n v="27.097302194000001"/>
    <n v="32"/>
    <n v="409988.65"/>
    <n v="12"/>
    <n v="14.877298553999999"/>
    <n v="213195.43"/>
    <s v="Mount Airy"/>
    <s v="21771,Mount Airy"/>
    <x v="0"/>
    <x v="0"/>
    <n v="40.826264780000002"/>
    <n v="0"/>
    <n v="0"/>
    <n v="0"/>
    <n v="0"/>
    <n v="0"/>
    <n v="0"/>
    <n v="0"/>
    <n v="14.877298553999999"/>
    <n v="124239.00165000001"/>
    <x v="0"/>
  </r>
  <r>
    <n v="16323.126211999999"/>
    <n v="16083.228421"/>
    <x v="0"/>
    <x v="4"/>
    <x v="25"/>
    <x v="25"/>
    <s v="MD Resident"/>
    <x v="0"/>
    <s v="MD"/>
    <n v="2"/>
    <n v="0"/>
    <n v="0"/>
    <n v="0"/>
    <n v="1.606388953"/>
    <n v="2"/>
    <n v="16287.85"/>
    <n v="2"/>
    <n v="1.606388953"/>
    <n v="16287.85"/>
    <s v="Emmitsburg"/>
    <s v="21727,Emmitsburg"/>
    <x v="0"/>
    <x v="0"/>
    <n v="6.9904337969999997"/>
    <n v="0"/>
    <n v="0"/>
    <n v="0"/>
    <n v="0"/>
    <n v="0"/>
    <n v="0"/>
    <n v="0"/>
    <n v="1.606388953"/>
    <n v="13414.811771999999"/>
    <x v="0"/>
  </r>
  <r>
    <n v="16323.126211999999"/>
    <n v="16083.228421"/>
    <x v="0"/>
    <x v="193"/>
    <x v="25"/>
    <x v="25"/>
    <s v="MD Resident"/>
    <x v="9"/>
    <s v="MD"/>
    <n v="1"/>
    <n v="0"/>
    <n v="0"/>
    <n v="0"/>
    <n v="1.4024919579999999"/>
    <n v="1"/>
    <n v="11829.14"/>
    <n v="1"/>
    <n v="1.4024919579999999"/>
    <n v="11829.14"/>
    <s v="Ellicott City"/>
    <s v="21043,Ellicott City"/>
    <x v="0"/>
    <x v="0"/>
    <n v="20.624334387000001"/>
    <n v="0"/>
    <n v="0"/>
    <n v="0"/>
    <n v="0"/>
    <n v="0"/>
    <n v="0"/>
    <n v="0"/>
    <n v="1.4024919579999999"/>
    <n v="11712.086037999999"/>
    <x v="0"/>
  </r>
  <r>
    <n v="16323.126211999999"/>
    <n v="16083.228421"/>
    <x v="0"/>
    <x v="70"/>
    <x v="25"/>
    <x v="25"/>
    <s v="MD Resident"/>
    <x v="9"/>
    <s v="MD"/>
    <n v="1"/>
    <n v="0"/>
    <n v="0"/>
    <n v="0"/>
    <n v="1.5503009539999999"/>
    <n v="1"/>
    <n v="18912.84"/>
    <n v="1"/>
    <n v="1.5503009539999999"/>
    <n v="18912.84"/>
    <s v="Ellicott City"/>
    <s v="21042,Ellicott City"/>
    <x v="0"/>
    <x v="0"/>
    <n v="14.275399576"/>
    <n v="0"/>
    <n v="0"/>
    <n v="0"/>
    <n v="0"/>
    <n v="0"/>
    <n v="0"/>
    <n v="0"/>
    <n v="1.5503009539999999"/>
    <n v="12946.425863"/>
    <x v="0"/>
  </r>
  <r>
    <n v="16323.126211999999"/>
    <n v="16083.228421"/>
    <x v="0"/>
    <x v="132"/>
    <x v="25"/>
    <x v="25"/>
    <s v="MD Resident"/>
    <x v="3"/>
    <s v="MD"/>
    <n v="1"/>
    <n v="0"/>
    <n v="0"/>
    <n v="0"/>
    <n v="0.37665798900000003"/>
    <n v="1"/>
    <n v="5829.59"/>
    <n v="1"/>
    <n v="0.37665798900000003"/>
    <n v="5829.59"/>
    <s v="Annapolis"/>
    <s v="21401,Annapolis"/>
    <x v="0"/>
    <x v="0"/>
    <n v="40.125025815000001"/>
    <n v="-0.732951978"/>
    <n v="0.732951978"/>
    <n v="-0.732951978"/>
    <n v="6.8803001000000003E-3"/>
    <n v="6.8803001000000003E-3"/>
    <n v="0"/>
    <n v="57.456776112"/>
    <n v="0.36977768890000001"/>
    <n v="3087.9807068"/>
    <x v="0"/>
  </r>
  <r>
    <n v="19333.530136000001"/>
    <n v="21384.821155000001"/>
    <x v="0"/>
    <x v="148"/>
    <x v="26"/>
    <x v="26"/>
    <s v="MD Resident"/>
    <x v="6"/>
    <s v="MD"/>
    <n v="2"/>
    <n v="3.0054199119999998"/>
    <n v="5"/>
    <n v="62330.74"/>
    <n v="5.1232248480000004"/>
    <n v="9"/>
    <n v="68921.100000000006"/>
    <n v="4"/>
    <n v="2.1178049360000002"/>
    <n v="6590.36"/>
    <s v="Baltimore"/>
    <s v="21217,Baltimore"/>
    <x v="0"/>
    <x v="0"/>
    <n v="58.951982252999997"/>
    <n v="0"/>
    <n v="0"/>
    <n v="0"/>
    <n v="0"/>
    <n v="0"/>
    <n v="0"/>
    <n v="0"/>
    <n v="2.1178049360000002"/>
    <n v="20947.280664999998"/>
    <x v="0"/>
  </r>
  <r>
    <n v="19333.530136000001"/>
    <n v="21384.821155000001"/>
    <x v="0"/>
    <x v="26"/>
    <x v="26"/>
    <x v="26"/>
    <s v="MD Resident"/>
    <x v="7"/>
    <s v="MD"/>
    <n v="1"/>
    <n v="0"/>
    <n v="0"/>
    <n v="0"/>
    <n v="0.75515097799999997"/>
    <n v="1"/>
    <n v="25604.73"/>
    <n v="1"/>
    <n v="0.75515097799999997"/>
    <n v="25604.73"/>
    <s v="Silver Spring"/>
    <s v="20906,Silver Spring"/>
    <x v="0"/>
    <x v="0"/>
    <n v="38.928270840000003"/>
    <n v="-0.94474897199999996"/>
    <n v="0.94474897199999996"/>
    <n v="-0.94474897199999996"/>
    <n v="1.8326735199999999E-2"/>
    <n v="1.8326735199999999E-2"/>
    <n v="0"/>
    <n v="181.27036096"/>
    <n v="0.73682424280000003"/>
    <n v="7287.9536509999998"/>
    <x v="0"/>
  </r>
  <r>
    <n v="19333.530136000001"/>
    <n v="21384.821155000001"/>
    <x v="0"/>
    <x v="173"/>
    <x v="26"/>
    <x v="26"/>
    <s v="MD Resident"/>
    <x v="6"/>
    <s v="MD"/>
    <n v="2"/>
    <n v="3.4459168980000001"/>
    <n v="5"/>
    <n v="55399.33"/>
    <n v="9.0231997320000001"/>
    <n v="9"/>
    <n v="349043.94"/>
    <n v="4"/>
    <n v="5.577282834"/>
    <n v="293644.61"/>
    <s v="Baltimore"/>
    <s v="21215,Baltimore"/>
    <x v="0"/>
    <x v="0"/>
    <n v="30.346923103000002"/>
    <n v="0"/>
    <n v="0"/>
    <n v="0"/>
    <n v="0"/>
    <n v="0"/>
    <n v="0"/>
    <n v="0"/>
    <n v="5.577282834"/>
    <n v="55165.094237999998"/>
    <x v="0"/>
  </r>
  <r>
    <n v="19333.530136000001"/>
    <n v="21384.821155000001"/>
    <x v="0"/>
    <x v="67"/>
    <x v="26"/>
    <x v="26"/>
    <s v="MD Resident"/>
    <x v="6"/>
    <s v="MD"/>
    <n v="1"/>
    <n v="1.055528968"/>
    <n v="2"/>
    <n v="11329.55"/>
    <n v="2.0350409389999999"/>
    <n v="3"/>
    <n v="36703.949999999997"/>
    <n v="1"/>
    <n v="0.97951197099999998"/>
    <n v="25374.400000000001"/>
    <s v="Baltimore"/>
    <s v="21213,Baltimore"/>
    <x v="0"/>
    <x v="0"/>
    <n v="23.208944313"/>
    <n v="0"/>
    <n v="0"/>
    <n v="0"/>
    <n v="0"/>
    <n v="0"/>
    <n v="0"/>
    <n v="0"/>
    <n v="0.97951197099999998"/>
    <n v="9688.3862258999998"/>
    <x v="0"/>
  </r>
  <r>
    <n v="19333.530136000001"/>
    <n v="21384.821155000001"/>
    <x v="0"/>
    <x v="78"/>
    <x v="26"/>
    <x v="26"/>
    <s v="MD Resident"/>
    <x v="3"/>
    <s v="MD"/>
    <n v="1"/>
    <n v="1.5006349560000001"/>
    <n v="2"/>
    <n v="21667.89"/>
    <n v="2.6780869200000001"/>
    <n v="3"/>
    <n v="32826.959999999999"/>
    <n v="1"/>
    <n v="1.1774519640000001"/>
    <n v="11159.07"/>
    <s v="Severna Park"/>
    <s v="21146,Severna Park"/>
    <x v="0"/>
    <x v="0"/>
    <n v="27.545472172"/>
    <n v="0"/>
    <n v="0"/>
    <n v="0"/>
    <n v="0"/>
    <n v="0"/>
    <n v="0"/>
    <n v="0"/>
    <n v="1.1774519640000001"/>
    <n v="11646.217430000001"/>
    <x v="0"/>
  </r>
  <r>
    <n v="19333.530136000001"/>
    <n v="21384.821155000001"/>
    <x v="0"/>
    <x v="81"/>
    <x v="26"/>
    <x v="26"/>
    <s v="MD Resident"/>
    <x v="7"/>
    <s v="MD"/>
    <n v="2"/>
    <n v="0"/>
    <n v="0"/>
    <n v="0"/>
    <n v="1.5094599559999999"/>
    <n v="2"/>
    <n v="40479.83"/>
    <n v="2"/>
    <n v="1.5094599559999999"/>
    <n v="40479.83"/>
    <s v="Germantown"/>
    <s v="20874,Germantown"/>
    <x v="0"/>
    <x v="0"/>
    <n v="45.174795660999997"/>
    <n v="-2.2124489340000002"/>
    <n v="2.2124489340000002"/>
    <n v="-2.2124489340000002"/>
    <n v="7.3926246299999998E-2"/>
    <n v="7.3926246299999998E-2"/>
    <n v="0"/>
    <n v="731.20701695000002"/>
    <n v="1.4355337097"/>
    <n v="14198.912756"/>
    <x v="0"/>
  </r>
  <r>
    <n v="19333.530136000001"/>
    <n v="21384.821155000001"/>
    <x v="0"/>
    <x v="230"/>
    <x v="26"/>
    <x v="26"/>
    <s v="MD Resident"/>
    <x v="3"/>
    <s v="MD"/>
    <n v="1"/>
    <n v="0"/>
    <n v="0"/>
    <n v="0"/>
    <n v="0.41629598800000001"/>
    <n v="1"/>
    <n v="2854.72"/>
    <n v="1"/>
    <n v="0.41629598800000001"/>
    <n v="2854.72"/>
    <s v="Riva"/>
    <s v="21140,Riva"/>
    <x v="0"/>
    <x v="0"/>
    <n v="1.849452946"/>
    <n v="0"/>
    <n v="0"/>
    <n v="0"/>
    <n v="0"/>
    <n v="0"/>
    <n v="0"/>
    <n v="0"/>
    <n v="0.41629598800000001"/>
    <n v="4117.5977788"/>
    <x v="0"/>
  </r>
  <r>
    <n v="19333.530136000001"/>
    <n v="21384.821155000001"/>
    <x v="0"/>
    <x v="80"/>
    <x v="26"/>
    <x v="26"/>
    <s v="MD Resident"/>
    <x v="1"/>
    <s v="MD"/>
    <n v="1"/>
    <n v="0"/>
    <n v="0"/>
    <n v="0"/>
    <n v="1.6834999500000001"/>
    <n v="2"/>
    <n v="10085.040000000001"/>
    <n v="2"/>
    <n v="1.6834999500000001"/>
    <n v="10085.040000000001"/>
    <s v="Reisterstown"/>
    <s v="21136,Reisterstown"/>
    <x v="0"/>
    <x v="0"/>
    <n v="40.397958799999998"/>
    <n v="0"/>
    <n v="0"/>
    <n v="0"/>
    <n v="0"/>
    <n v="0"/>
    <n v="0"/>
    <n v="0"/>
    <n v="1.6834999500000001"/>
    <n v="16651.555273999998"/>
    <x v="0"/>
  </r>
  <r>
    <n v="19333.530136000001"/>
    <n v="21384.821155000001"/>
    <x v="0"/>
    <x v="59"/>
    <x v="26"/>
    <x v="26"/>
    <s v="MD Resident"/>
    <x v="3"/>
    <s v="MD"/>
    <n v="2"/>
    <n v="0"/>
    <n v="0"/>
    <n v="0"/>
    <n v="1.454079957"/>
    <n v="2"/>
    <n v="40949.71"/>
    <n v="2"/>
    <n v="1.454079957"/>
    <n v="40949.71"/>
    <s v="Crofton"/>
    <s v="21114,Crofton"/>
    <x v="0"/>
    <x v="0"/>
    <n v="13.82098959"/>
    <n v="0"/>
    <n v="0"/>
    <n v="0"/>
    <n v="0"/>
    <n v="0"/>
    <n v="0"/>
    <n v="0"/>
    <n v="1.454079957"/>
    <n v="14382.354319"/>
    <x v="0"/>
  </r>
  <r>
    <n v="19333.530136000001"/>
    <n v="21384.821155000001"/>
    <x v="0"/>
    <x v="129"/>
    <x v="26"/>
    <x v="26"/>
    <s v="MD Resident"/>
    <x v="7"/>
    <s v="MD"/>
    <n v="1"/>
    <n v="0"/>
    <n v="0"/>
    <n v="0"/>
    <n v="0.732951978"/>
    <n v="1"/>
    <n v="18616.72"/>
    <n v="1"/>
    <n v="0.732951978"/>
    <n v="18616.72"/>
    <s v="Rockville"/>
    <s v="20853,Rockville"/>
    <x v="0"/>
    <x v="0"/>
    <n v="10.355220696"/>
    <n v="0"/>
    <n v="0"/>
    <n v="0"/>
    <n v="0"/>
    <n v="0"/>
    <n v="0"/>
    <n v="0"/>
    <n v="0.732951978"/>
    <n v="7249.6529478000002"/>
    <x v="0"/>
  </r>
  <r>
    <n v="19333.530136000001"/>
    <n v="21384.821155000001"/>
    <x v="0"/>
    <x v="23"/>
    <x v="26"/>
    <x v="26"/>
    <s v="MD Resident"/>
    <x v="2"/>
    <s v="MD"/>
    <n v="1"/>
    <n v="0"/>
    <n v="0"/>
    <n v="0"/>
    <n v="1.5223119549999999"/>
    <n v="2"/>
    <n v="18477.990000000002"/>
    <n v="2"/>
    <n v="1.5223119549999999"/>
    <n v="18477.990000000002"/>
    <s v="Lanham"/>
    <s v="20706,Lanham"/>
    <x v="0"/>
    <x v="0"/>
    <n v="10.506750688"/>
    <n v="-4.0617658800000003"/>
    <n v="4.0617658800000003"/>
    <n v="-4.0617658800000003"/>
    <n v="0.58850494710000001"/>
    <n v="0.58850494710000001"/>
    <n v="0"/>
    <n v="5820.9224511000002"/>
    <n v="0.93380700790000004"/>
    <n v="9236.3168814000001"/>
    <x v="0"/>
  </r>
  <r>
    <n v="19333.530136000001"/>
    <n v="21384.821155000001"/>
    <x v="0"/>
    <x v="24"/>
    <x v="26"/>
    <x v="26"/>
    <s v="MD Resident"/>
    <x v="1"/>
    <s v="MD"/>
    <n v="1"/>
    <n v="0"/>
    <n v="0"/>
    <n v="0"/>
    <n v="1.392934959"/>
    <n v="1"/>
    <n v="20493.72"/>
    <n v="1"/>
    <n v="1.392934959"/>
    <n v="20493.72"/>
    <s v="Lutherville Timonium"/>
    <s v="21093,Lutherville Timonium"/>
    <x v="0"/>
    <x v="0"/>
    <n v="38.228951871"/>
    <n v="0"/>
    <n v="0"/>
    <n v="0"/>
    <n v="0"/>
    <n v="0"/>
    <n v="0"/>
    <n v="0"/>
    <n v="1.392934959"/>
    <n v="13777.567064000001"/>
    <x v="0"/>
  </r>
  <r>
    <n v="19333.530136000001"/>
    <n v="21384.821155000001"/>
    <x v="0"/>
    <x v="195"/>
    <x v="26"/>
    <x v="26"/>
    <s v="MD Resident"/>
    <x v="2"/>
    <s v="MD"/>
    <n v="1"/>
    <n v="0"/>
    <n v="0"/>
    <n v="0"/>
    <n v="0.94474897199999996"/>
    <n v="1"/>
    <n v="132189.54999999999"/>
    <n v="1"/>
    <n v="0.94474897199999996"/>
    <n v="132189.54999999999"/>
    <s v="Capitol Heights"/>
    <s v="20743,Capitol Heights"/>
    <x v="0"/>
    <x v="0"/>
    <n v="23.294676317"/>
    <n v="-4.3101108720000001"/>
    <n v="4.3101108720000001"/>
    <n v="-4.3101108720000001"/>
    <n v="0.17480272150000001"/>
    <n v="0.17480272150000001"/>
    <n v="0"/>
    <n v="1728.9796643"/>
    <n v="0.76994625049999998"/>
    <n v="7615.5645560000003"/>
    <x v="0"/>
  </r>
  <r>
    <n v="19333.530136000001"/>
    <n v="21384.821155000001"/>
    <x v="0"/>
    <x v="53"/>
    <x v="26"/>
    <x v="26"/>
    <s v="MD Resident"/>
    <x v="13"/>
    <s v="MD"/>
    <n v="2"/>
    <n v="0.49757698500000003"/>
    <n v="1"/>
    <n v="5623.11"/>
    <n v="1.1694819649999999"/>
    <n v="2"/>
    <n v="34498.36"/>
    <n v="1"/>
    <n v="0.67190497999999999"/>
    <n v="28875.25"/>
    <m/>
    <s v="Saint Marys,"/>
    <x v="0"/>
    <x v="0"/>
    <n v="79.816741620000002"/>
    <n v="0"/>
    <n v="0"/>
    <n v="0"/>
    <n v="0"/>
    <n v="0"/>
    <n v="0"/>
    <n v="0"/>
    <n v="0.67190497999999999"/>
    <n v="6645.8350139000004"/>
    <x v="0"/>
  </r>
  <r>
    <n v="19333.530136000001"/>
    <n v="21384.821155000001"/>
    <x v="0"/>
    <x v="180"/>
    <x v="26"/>
    <x v="26"/>
    <s v="MD Resident"/>
    <x v="3"/>
    <s v="MD"/>
    <n v="2"/>
    <n v="0"/>
    <n v="0"/>
    <n v="0"/>
    <n v="3.1806319059999999"/>
    <n v="4"/>
    <n v="30299.38"/>
    <n v="4"/>
    <n v="3.1806319059999999"/>
    <n v="30299.38"/>
    <s v="Hanover"/>
    <s v="21076,Hanover"/>
    <x v="0"/>
    <x v="0"/>
    <n v="20.774001380000001"/>
    <n v="0"/>
    <n v="0"/>
    <n v="0"/>
    <n v="0"/>
    <n v="0"/>
    <n v="0"/>
    <n v="0"/>
    <n v="3.1806319059999999"/>
    <n v="31459.738379999999"/>
    <x v="0"/>
  </r>
  <r>
    <n v="19333.530136000001"/>
    <n v="21384.821155000001"/>
    <x v="0"/>
    <x v="204"/>
    <x v="26"/>
    <x v="26"/>
    <s v="MD Resident"/>
    <x v="3"/>
    <s v="MD"/>
    <n v="2"/>
    <n v="21.575342361000001"/>
    <n v="30"/>
    <n v="401489.78"/>
    <n v="27.447210186"/>
    <n v="37"/>
    <n v="710520.44"/>
    <n v="7"/>
    <n v="5.8718678249999998"/>
    <n v="309030.65999999997"/>
    <s v="Glen Burnie"/>
    <s v="21061,Glen Burnie"/>
    <x v="0"/>
    <x v="0"/>
    <n v="69.344663937999997"/>
    <n v="-2.2170409339999999"/>
    <n v="2.2170409339999999"/>
    <n v="-2.2170409339999999"/>
    <n v="0.18773140699999999"/>
    <n v="0.18773140699999999"/>
    <n v="0"/>
    <n v="1856.8577326"/>
    <n v="5.6841364179999996"/>
    <n v="56221.986671999999"/>
    <x v="0"/>
  </r>
  <r>
    <n v="19333.530136000001"/>
    <n v="21384.821155000001"/>
    <x v="0"/>
    <x v="49"/>
    <x v="26"/>
    <x v="26"/>
    <s v="MD Resident"/>
    <x v="12"/>
    <s v="MD"/>
    <n v="1"/>
    <n v="0.47782898600000001"/>
    <n v="1"/>
    <n v="4092"/>
    <n v="0.75515097799999997"/>
    <n v="1"/>
    <n v="5199.3999999999996"/>
    <n v="0"/>
    <n v="0.27732199200000002"/>
    <n v="1107.4000000000001"/>
    <m/>
    <s v="Calvert,"/>
    <x v="0"/>
    <x v="0"/>
    <n v="62.261227146000003"/>
    <n v="0"/>
    <n v="0"/>
    <n v="0"/>
    <n v="0"/>
    <n v="0"/>
    <n v="0"/>
    <n v="0"/>
    <n v="0.27732199200000002"/>
    <n v="2743.0012566999999"/>
    <x v="0"/>
  </r>
  <r>
    <n v="19333.530136000001"/>
    <n v="21384.821155000001"/>
    <x v="0"/>
    <x v="189"/>
    <x v="26"/>
    <x v="26"/>
    <s v="MD Resident"/>
    <x v="3"/>
    <s v="MD"/>
    <n v="1"/>
    <n v="0"/>
    <n v="0"/>
    <n v="0"/>
    <n v="2.265098933"/>
    <n v="1"/>
    <n v="32237.86"/>
    <n v="1"/>
    <n v="2.265098933"/>
    <n v="32237.86"/>
    <s v="Gambrills"/>
    <s v="21054,Gambrills"/>
    <x v="0"/>
    <x v="0"/>
    <n v="17.004281494000001"/>
    <n v="0"/>
    <n v="0"/>
    <n v="0"/>
    <n v="0"/>
    <n v="0"/>
    <n v="0"/>
    <n v="0"/>
    <n v="2.265098933"/>
    <n v="22404.170600000001"/>
    <x v="0"/>
  </r>
  <r>
    <n v="19333.530136000001"/>
    <n v="21384.821155000001"/>
    <x v="0"/>
    <x v="90"/>
    <x v="26"/>
    <x v="26"/>
    <s v="MD Resident"/>
    <x v="3"/>
    <s v="MD"/>
    <n v="2"/>
    <n v="13.717637593999999"/>
    <n v="20"/>
    <n v="214591.23"/>
    <n v="18.052789466"/>
    <n v="26"/>
    <n v="443513.65"/>
    <n v="6"/>
    <n v="4.335151872"/>
    <n v="228922.42"/>
    <s v="Glen Burnie"/>
    <s v="21060,Glen Burnie"/>
    <x v="0"/>
    <x v="0"/>
    <n v="48.701901556000003"/>
    <n v="-0.45127198699999999"/>
    <n v="0.45127198699999999"/>
    <n v="-0.45127198699999999"/>
    <n v="4.0169532100000002E-2"/>
    <n v="4.0169532100000002E-2"/>
    <n v="0"/>
    <n v="397.31820875"/>
    <n v="4.2949823398999998"/>
    <n v="42481.816428999999"/>
    <x v="0"/>
  </r>
  <r>
    <n v="19333.530136000001"/>
    <n v="21384.821155000001"/>
    <x v="0"/>
    <x v="131"/>
    <x v="26"/>
    <x v="26"/>
    <s v="MD Resident"/>
    <x v="7"/>
    <s v="MD"/>
    <n v="1"/>
    <n v="0"/>
    <n v="0"/>
    <n v="0"/>
    <n v="0.75515097799999997"/>
    <n v="1"/>
    <n v="9266.5400000000009"/>
    <n v="1"/>
    <n v="0.75515097799999997"/>
    <n v="9266.5400000000009"/>
    <s v="Olney"/>
    <s v="20832,Olney"/>
    <x v="0"/>
    <x v="0"/>
    <n v="9.1528837299999992"/>
    <n v="0"/>
    <n v="0"/>
    <n v="0"/>
    <n v="0"/>
    <n v="0"/>
    <n v="0"/>
    <n v="0"/>
    <n v="0.75515097799999997"/>
    <n v="7469.2240118999998"/>
    <x v="0"/>
  </r>
  <r>
    <n v="19333.530136000001"/>
    <n v="21384.821155000001"/>
    <x v="0"/>
    <x v="193"/>
    <x v="26"/>
    <x v="26"/>
    <s v="MD Resident"/>
    <x v="9"/>
    <s v="MD"/>
    <n v="1"/>
    <n v="0"/>
    <n v="0"/>
    <n v="0"/>
    <n v="0.92701997199999997"/>
    <n v="1"/>
    <n v="16677.740000000002"/>
    <n v="1"/>
    <n v="0.92701997199999997"/>
    <n v="16677.740000000002"/>
    <s v="Ellicott City"/>
    <s v="21043,Ellicott City"/>
    <x v="0"/>
    <x v="0"/>
    <n v="20.624334387000001"/>
    <n v="0"/>
    <n v="0"/>
    <n v="0"/>
    <n v="0"/>
    <n v="0"/>
    <n v="0"/>
    <n v="0"/>
    <n v="0.92701997199999997"/>
    <n v="9169.1860782000003"/>
    <x v="0"/>
  </r>
  <r>
    <n v="19333.530136000001"/>
    <n v="21384.821155000001"/>
    <x v="0"/>
    <x v="98"/>
    <x v="26"/>
    <x v="26"/>
    <s v="MD Resident"/>
    <x v="2"/>
    <s v="MD"/>
    <n v="1"/>
    <n v="0"/>
    <n v="0"/>
    <n v="0"/>
    <n v="0.58605198300000005"/>
    <n v="1"/>
    <n v="20648.8"/>
    <n v="1"/>
    <n v="0.58605198300000005"/>
    <n v="20648.8"/>
    <s v="Hyattsville"/>
    <s v="20783,Hyattsville"/>
    <x v="0"/>
    <x v="0"/>
    <n v="24.272404283"/>
    <n v="0"/>
    <n v="0"/>
    <n v="0"/>
    <n v="0"/>
    <n v="0"/>
    <n v="0"/>
    <n v="0"/>
    <n v="0.58605198300000005"/>
    <n v="5796.6601000000001"/>
    <x v="0"/>
  </r>
  <r>
    <n v="19333.530136000001"/>
    <n v="21384.821155000001"/>
    <x v="0"/>
    <x v="177"/>
    <x v="26"/>
    <x v="26"/>
    <s v="MD Resident"/>
    <x v="3"/>
    <s v="MD"/>
    <n v="2"/>
    <n v="0"/>
    <n v="0"/>
    <n v="0"/>
    <n v="0.97653497199999995"/>
    <n v="2"/>
    <n v="14824.21"/>
    <n v="2"/>
    <n v="0.97653497199999995"/>
    <n v="14824.21"/>
    <s v="Annapolis"/>
    <s v="21409,Annapolis"/>
    <x v="0"/>
    <x v="0"/>
    <n v="4.1508008780000001"/>
    <n v="0"/>
    <n v="0"/>
    <n v="0"/>
    <n v="0"/>
    <n v="0"/>
    <n v="0"/>
    <n v="0"/>
    <n v="0.97653497199999995"/>
    <n v="9658.9406276000009"/>
    <x v="0"/>
  </r>
  <r>
    <n v="19333.530136000001"/>
    <n v="21384.821155000001"/>
    <x v="0"/>
    <x v="229"/>
    <x v="26"/>
    <x v="26"/>
    <s v="MD Resident"/>
    <x v="3"/>
    <s v="MD"/>
    <n v="1"/>
    <n v="0"/>
    <n v="0"/>
    <n v="0"/>
    <n v="0.73492597800000004"/>
    <n v="1"/>
    <n v="7240.96"/>
    <n v="1"/>
    <n v="0.73492597800000004"/>
    <n v="7240.96"/>
    <s v="Edgewater"/>
    <s v="21037,Edgewater"/>
    <x v="0"/>
    <x v="0"/>
    <n v="7.2331367850000001"/>
    <n v="0"/>
    <n v="0"/>
    <n v="0"/>
    <n v="0"/>
    <n v="0"/>
    <n v="0"/>
    <n v="0"/>
    <n v="0.73492597800000004"/>
    <n v="7269.1778488999998"/>
    <x v="0"/>
  </r>
  <r>
    <n v="19333.530136000001"/>
    <n v="21384.821155000001"/>
    <x v="0"/>
    <x v="105"/>
    <x v="26"/>
    <x v="26"/>
    <s v="MD Resident"/>
    <x v="2"/>
    <s v="MD"/>
    <n v="1"/>
    <n v="0"/>
    <n v="0"/>
    <n v="0"/>
    <n v="0.92701997199999997"/>
    <n v="1"/>
    <n v="11887.25"/>
    <n v="1"/>
    <n v="0.92701997199999997"/>
    <n v="11887.25"/>
    <s v="Hyattsville"/>
    <s v="20781,Hyattsville"/>
    <x v="0"/>
    <x v="0"/>
    <n v="11.918254646999999"/>
    <n v="0"/>
    <n v="0"/>
    <n v="0"/>
    <n v="0"/>
    <n v="0"/>
    <n v="0"/>
    <n v="0"/>
    <n v="0.92701997199999997"/>
    <n v="9169.1860782000003"/>
    <x v="0"/>
  </r>
  <r>
    <n v="19333.530136000001"/>
    <n v="21384.821155000001"/>
    <x v="0"/>
    <x v="202"/>
    <x v="26"/>
    <x v="26"/>
    <s v="MD Resident"/>
    <x v="1"/>
    <s v="MD"/>
    <n v="2"/>
    <n v="0"/>
    <n v="0"/>
    <n v="0"/>
    <n v="0.98652597099999995"/>
    <n v="2"/>
    <n v="15795.73"/>
    <n v="2"/>
    <n v="0.98652597099999995"/>
    <n v="15795.73"/>
    <s v="Nottingham"/>
    <s v="21236,Nottingham"/>
    <x v="0"/>
    <x v="0"/>
    <n v="23.887373291999999"/>
    <n v="0"/>
    <n v="0"/>
    <n v="0"/>
    <n v="0"/>
    <n v="0"/>
    <n v="0"/>
    <n v="0"/>
    <n v="0.98652597099999995"/>
    <n v="9757.7619384999998"/>
    <x v="0"/>
  </r>
  <r>
    <n v="19333.530136000001"/>
    <n v="21384.821155000001"/>
    <x v="0"/>
    <x v="166"/>
    <x v="26"/>
    <x v="26"/>
    <s v="MD Resident"/>
    <x v="6"/>
    <s v="MD"/>
    <n v="1"/>
    <n v="0"/>
    <n v="0"/>
    <n v="0"/>
    <n v="0.780601977"/>
    <n v="1"/>
    <n v="16811.52"/>
    <n v="1"/>
    <n v="0.780601977"/>
    <n v="16811.52"/>
    <s v="Baltimore"/>
    <s v="21231,Baltimore"/>
    <x v="0"/>
    <x v="0"/>
    <n v="11.350572661999999"/>
    <n v="0"/>
    <n v="0"/>
    <n v="0"/>
    <n v="0"/>
    <n v="0"/>
    <n v="0"/>
    <n v="0"/>
    <n v="0.780601977"/>
    <n v="7720.9607088000002"/>
    <x v="0"/>
  </r>
  <r>
    <n v="19333.530136000001"/>
    <n v="21384.821155000001"/>
    <x v="0"/>
    <x v="115"/>
    <x v="26"/>
    <x v="26"/>
    <s v="MD Resident"/>
    <x v="6"/>
    <s v="MD"/>
    <n v="2"/>
    <n v="30.448882097999999"/>
    <n v="45"/>
    <n v="683524.01"/>
    <n v="41.244755775000002"/>
    <n v="58"/>
    <n v="773885.72"/>
    <n v="13"/>
    <n v="10.795873676999999"/>
    <n v="90361.71"/>
    <s v="Baltimore"/>
    <s v="21230,Baltimore"/>
    <x v="0"/>
    <x v="0"/>
    <n v="35.304581947000003"/>
    <n v="0"/>
    <n v="0"/>
    <n v="0"/>
    <n v="0"/>
    <n v="0"/>
    <n v="0"/>
    <n v="0"/>
    <n v="10.795873676999999"/>
    <n v="106782.35378999999"/>
    <x v="0"/>
  </r>
  <r>
    <n v="19333.530136000001"/>
    <n v="21384.821155000001"/>
    <x v="0"/>
    <x v="153"/>
    <x v="26"/>
    <x v="26"/>
    <s v="MD Resident"/>
    <x v="6"/>
    <s v="MD"/>
    <n v="2"/>
    <n v="6.7252877990000002"/>
    <n v="11"/>
    <n v="135125.41"/>
    <n v="8.44648675"/>
    <n v="9"/>
    <n v="200564.11"/>
    <n v="-2"/>
    <n v="1.7211989510000001"/>
    <n v="65438.7"/>
    <s v="Baltimore"/>
    <s v="21229,Baltimore"/>
    <x v="0"/>
    <x v="0"/>
    <n v="31.055755079000001"/>
    <n v="0"/>
    <n v="0"/>
    <n v="0"/>
    <n v="0"/>
    <n v="0"/>
    <n v="0"/>
    <n v="0"/>
    <n v="1.7211989510000001"/>
    <n v="17024.437376000002"/>
    <x v="0"/>
  </r>
  <r>
    <n v="19333.530136000001"/>
    <n v="21384.821155000001"/>
    <x v="0"/>
    <x v="164"/>
    <x v="26"/>
    <x v="26"/>
    <s v="MD Resident"/>
    <x v="3"/>
    <s v="MD"/>
    <n v="2"/>
    <n v="11.557680659000001"/>
    <n v="18"/>
    <n v="138447.82"/>
    <n v="12.354320635000001"/>
    <n v="16"/>
    <n v="325592.71999999997"/>
    <n v="-2"/>
    <n v="0.79663997600000003"/>
    <n v="187144.9"/>
    <s v="Curtis Bay"/>
    <s v="21226,Curtis Bay"/>
    <x v="0"/>
    <x v="0"/>
    <n v="6.8625087950000001"/>
    <n v="0"/>
    <n v="0"/>
    <n v="0"/>
    <n v="0"/>
    <n v="0"/>
    <n v="0"/>
    <n v="0"/>
    <n v="0.79663997600000003"/>
    <n v="7879.5931025"/>
    <x v="0"/>
  </r>
  <r>
    <n v="19333.530136000001"/>
    <n v="21384.821155000001"/>
    <x v="0"/>
    <x v="209"/>
    <x v="26"/>
    <x v="26"/>
    <s v="MD Resident"/>
    <x v="6"/>
    <s v="MD"/>
    <n v="2"/>
    <n v="123.02331335"/>
    <n v="163"/>
    <n v="2463232.7400000002"/>
    <n v="140.09090384999999"/>
    <n v="184"/>
    <n v="2773884.58"/>
    <n v="21"/>
    <n v="17.067590496000001"/>
    <n v="310651.84000000003"/>
    <s v="Brooklyn"/>
    <s v="21225,Brooklyn"/>
    <x v="0"/>
    <x v="0"/>
    <n v="26.503626216000001"/>
    <n v="0"/>
    <n v="0"/>
    <n v="0"/>
    <n v="0"/>
    <n v="0"/>
    <n v="0"/>
    <n v="0"/>
    <n v="17.067590496000001"/>
    <n v="168816.1182"/>
    <x v="0"/>
  </r>
  <r>
    <n v="19333.530136000001"/>
    <n v="21384.821155000001"/>
    <x v="0"/>
    <x v="110"/>
    <x v="26"/>
    <x v="26"/>
    <s v="MD Resident"/>
    <x v="1"/>
    <s v="MD"/>
    <n v="2"/>
    <n v="0.65922897999999996"/>
    <n v="1"/>
    <n v="11867.97"/>
    <n v="3.300004903"/>
    <n v="4"/>
    <n v="45520.17"/>
    <n v="3"/>
    <n v="2.6407759230000001"/>
    <n v="33652.199999999997"/>
    <s v="Middle River"/>
    <s v="21220,Middle River"/>
    <x v="0"/>
    <x v="0"/>
    <n v="21.633316354000002"/>
    <n v="0"/>
    <n v="0"/>
    <n v="0"/>
    <n v="0"/>
    <n v="0"/>
    <n v="0"/>
    <n v="0"/>
    <n v="2.6407759230000001"/>
    <n v="26120.004487999999"/>
    <x v="0"/>
  </r>
  <r>
    <n v="19333.530136000001"/>
    <n v="21384.821155000001"/>
    <x v="0"/>
    <x v="178"/>
    <x v="26"/>
    <x v="26"/>
    <s v="MD Resident"/>
    <x v="2"/>
    <s v="MD"/>
    <n v="1"/>
    <n v="0"/>
    <n v="0"/>
    <n v="0"/>
    <n v="0.75515097799999997"/>
    <n v="1"/>
    <n v="22550.67"/>
    <n v="1"/>
    <n v="0.75515097799999997"/>
    <n v="22550.67"/>
    <s v="Greenbelt"/>
    <s v="20770,Greenbelt"/>
    <x v="0"/>
    <x v="0"/>
    <n v="6.3425248129999998"/>
    <n v="-0.72058297900000001"/>
    <n v="0.72058297900000001"/>
    <n v="-0.72058297900000001"/>
    <n v="8.57937426E-2"/>
    <n v="8.57937426E-2"/>
    <n v="0"/>
    <n v="848.58882669000002"/>
    <n v="0.66935723540000003"/>
    <n v="6620.6351851999998"/>
    <x v="0"/>
  </r>
  <r>
    <n v="12356.043306"/>
    <n v="12794.088754"/>
    <x v="0"/>
    <x v="198"/>
    <x v="27"/>
    <x v="27"/>
    <s v="MD Resident"/>
    <x v="2"/>
    <s v="MD"/>
    <n v="2"/>
    <n v="1.976877942"/>
    <n v="2"/>
    <n v="25422.57"/>
    <n v="2.8818229149999999"/>
    <n v="5"/>
    <n v="41784.25"/>
    <n v="3"/>
    <n v="0.90494497299999999"/>
    <n v="16361.68"/>
    <s v="Accokeek"/>
    <s v="20607,Accokeek"/>
    <x v="0"/>
    <x v="0"/>
    <n v="15.484935541"/>
    <n v="0"/>
    <n v="0"/>
    <n v="0"/>
    <n v="0"/>
    <n v="0"/>
    <n v="0"/>
    <n v="0"/>
    <n v="0.90494497299999999"/>
    <n v="5720.4754935000001"/>
    <x v="0"/>
  </r>
  <r>
    <n v="12356.043306"/>
    <n v="12794.088754"/>
    <x v="0"/>
    <x v="57"/>
    <x v="27"/>
    <x v="27"/>
    <s v="MD Resident"/>
    <x v="2"/>
    <s v="MD"/>
    <n v="1"/>
    <n v="0"/>
    <n v="0"/>
    <n v="0"/>
    <n v="0.42756298700000001"/>
    <n v="1"/>
    <n v="3649.21"/>
    <n v="1"/>
    <n v="0.42756298700000001"/>
    <n v="3649.21"/>
    <s v="Laurel"/>
    <s v="20707,Laurel"/>
    <x v="0"/>
    <x v="0"/>
    <n v="66.165554032000003"/>
    <n v="-28.04331217"/>
    <n v="28.043312172"/>
    <n v="-28.04331217"/>
    <n v="0.18121638200000001"/>
    <n v="0.18121638200000001"/>
    <n v="0"/>
    <n v="1145.5324946999999"/>
    <n v="0.246346605"/>
    <n v="1557.2435436999999"/>
    <x v="0"/>
  </r>
  <r>
    <n v="12356.043306"/>
    <n v="12794.088754"/>
    <x v="0"/>
    <x v="91"/>
    <x v="27"/>
    <x v="27"/>
    <s v="MD Resident"/>
    <x v="2"/>
    <s v="MD"/>
    <n v="2"/>
    <n v="7.1367477890000002"/>
    <n v="13"/>
    <n v="116439.18"/>
    <n v="16.647449505000001"/>
    <n v="18"/>
    <n v="236058.23999999999"/>
    <n v="5"/>
    <n v="9.5107017159999998"/>
    <n v="119619.06"/>
    <s v="Brandywine"/>
    <s v="20613,Brandywine"/>
    <x v="0"/>
    <x v="0"/>
    <n v="20.767023382000001"/>
    <n v="0"/>
    <n v="0"/>
    <n v="0"/>
    <n v="0"/>
    <n v="0"/>
    <n v="0"/>
    <n v="0"/>
    <n v="9.5107017159999998"/>
    <n v="60120.490986999997"/>
    <x v="0"/>
  </r>
  <r>
    <n v="12356.043306"/>
    <n v="12794.088754"/>
    <x v="0"/>
    <x v="81"/>
    <x v="27"/>
    <x v="27"/>
    <s v="MD Resident"/>
    <x v="7"/>
    <s v="MD"/>
    <n v="1"/>
    <n v="0"/>
    <n v="0"/>
    <n v="0"/>
    <n v="3.4336128979999998"/>
    <n v="2"/>
    <n v="32146.3"/>
    <n v="2"/>
    <n v="3.4336128979999998"/>
    <n v="32146.3"/>
    <s v="Germantown"/>
    <s v="20874,Germantown"/>
    <x v="0"/>
    <x v="0"/>
    <n v="45.174795660999997"/>
    <n v="-2.2124489340000002"/>
    <n v="2.2124489340000002"/>
    <n v="-2.2124489340000002"/>
    <n v="0.16816220379999999"/>
    <n v="0.16816220379999999"/>
    <n v="0"/>
    <n v="1063.0124424000001"/>
    <n v="3.2654506942000001"/>
    <n v="20642.062478"/>
    <x v="0"/>
  </r>
  <r>
    <n v="12356.043306"/>
    <n v="12794.088754"/>
    <x v="0"/>
    <x v="232"/>
    <x v="27"/>
    <x v="27"/>
    <s v="MD Resident"/>
    <x v="2"/>
    <s v="MD"/>
    <n v="1"/>
    <n v="0"/>
    <n v="0"/>
    <n v="0"/>
    <n v="0.51374798499999996"/>
    <n v="1"/>
    <n v="4563.0200000000004"/>
    <n v="1"/>
    <n v="0.51374798499999996"/>
    <n v="4563.0200000000004"/>
    <s v="Mount Rainier"/>
    <s v="20712,Mount Rainier"/>
    <x v="0"/>
    <x v="0"/>
    <n v="0.51374798499999996"/>
    <n v="-1.142549966"/>
    <n v="0.51374798499999996"/>
    <n v="0.51374798499999996"/>
    <n v="0.51374798499999996"/>
    <n v="0.51374798499999996"/>
    <n v="0"/>
    <n v="3247.5817268000001"/>
    <n v="0"/>
    <n v="0"/>
    <x v="0"/>
  </r>
  <r>
    <n v="12356.043306"/>
    <n v="12794.088754"/>
    <x v="0"/>
    <x v="118"/>
    <x v="27"/>
    <x v="27"/>
    <s v="MD Resident"/>
    <x v="2"/>
    <s v="MD"/>
    <n v="1"/>
    <n v="0.38231798900000002"/>
    <n v="1"/>
    <n v="4985.38"/>
    <n v="1.0422079689999999"/>
    <n v="1"/>
    <n v="25477.95"/>
    <n v="0"/>
    <n v="0.65988997999999999"/>
    <n v="20492.57"/>
    <s v="Oxon Hill"/>
    <s v="20745,Oxon Hill"/>
    <x v="0"/>
    <x v="0"/>
    <n v="16.021116525"/>
    <n v="-1.463129957"/>
    <n v="1.463129957"/>
    <n v="-1.463129957"/>
    <n v="6.0264513800000002E-2"/>
    <n v="6.0264513800000002E-2"/>
    <n v="0"/>
    <n v="380.95319015000001"/>
    <n v="0.59962546620000001"/>
    <n v="3790.4434931999999"/>
    <x v="0"/>
  </r>
  <r>
    <n v="12356.043306"/>
    <n v="12794.088754"/>
    <x v="0"/>
    <x v="2"/>
    <x v="27"/>
    <x v="27"/>
    <s v="MD Resident"/>
    <x v="2"/>
    <s v="MD"/>
    <n v="2"/>
    <n v="2.2222969340000001"/>
    <n v="2"/>
    <n v="32681.96"/>
    <n v="9.8105227090000007"/>
    <n v="8"/>
    <n v="111818.59"/>
    <n v="6"/>
    <n v="7.5882257749999997"/>
    <n v="79136.63"/>
    <s v="Fort Washington"/>
    <s v="20744,Fort Washington"/>
    <x v="0"/>
    <x v="0"/>
    <n v="30.063246106000001"/>
    <n v="0"/>
    <n v="0"/>
    <n v="0"/>
    <n v="0"/>
    <n v="0"/>
    <n v="0"/>
    <n v="0"/>
    <n v="7.5882257749999997"/>
    <n v="47967.844322999998"/>
    <x v="0"/>
  </r>
  <r>
    <n v="12356.043306"/>
    <n v="12794.088754"/>
    <x v="0"/>
    <x v="233"/>
    <x v="27"/>
    <x v="27"/>
    <s v="MD Resident"/>
    <x v="2"/>
    <s v="MD"/>
    <n v="1"/>
    <n v="0"/>
    <n v="0"/>
    <n v="0"/>
    <n v="3.6847228900000002"/>
    <n v="3"/>
    <n v="20542.98"/>
    <n v="3"/>
    <n v="3.6847228900000002"/>
    <n v="20542.98"/>
    <s v="Aquasco"/>
    <s v="20608,Aquasco"/>
    <x v="0"/>
    <x v="0"/>
    <n v="6.8568037950000003"/>
    <n v="0"/>
    <n v="0"/>
    <n v="0"/>
    <n v="0"/>
    <n v="0"/>
    <n v="0"/>
    <n v="0"/>
    <n v="3.6847228900000002"/>
    <n v="23292.429509000001"/>
    <x v="0"/>
  </r>
  <r>
    <n v="12356.043306"/>
    <n v="12794.088754"/>
    <x v="0"/>
    <x v="15"/>
    <x v="27"/>
    <x v="27"/>
    <s v="MD Resident"/>
    <x v="2"/>
    <s v="MD"/>
    <n v="1"/>
    <n v="0"/>
    <n v="0"/>
    <n v="0"/>
    <n v="1.463129957"/>
    <n v="1"/>
    <n v="9007.3700000000008"/>
    <n v="1"/>
    <n v="1.463129957"/>
    <n v="9007.3700000000008"/>
    <s v="Bladensburg"/>
    <s v="20710,Bladensburg"/>
    <x v="0"/>
    <x v="0"/>
    <n v="9.117452729"/>
    <n v="-0.94474897199999996"/>
    <n v="0.94474897199999996"/>
    <n v="-0.94474897199999996"/>
    <n v="0.15160928870000001"/>
    <n v="0.15160928870000001"/>
    <n v="0"/>
    <n v="958.37564309000004"/>
    <n v="1.3115206683"/>
    <n v="8290.5834789"/>
    <x v="0"/>
  </r>
  <r>
    <n v="12356.043306"/>
    <n v="12794.088754"/>
    <x v="0"/>
    <x v="49"/>
    <x v="27"/>
    <x v="27"/>
    <s v="MD Resident"/>
    <x v="12"/>
    <s v="MD"/>
    <n v="1"/>
    <n v="0"/>
    <n v="0"/>
    <n v="0"/>
    <n v="1.4340009570000001"/>
    <n v="1"/>
    <n v="62820.79"/>
    <n v="1"/>
    <n v="1.4340009570000001"/>
    <n v="62820.79"/>
    <m/>
    <s v="Calvert,"/>
    <x v="0"/>
    <x v="0"/>
    <n v="62.261227146000003"/>
    <n v="0"/>
    <n v="0"/>
    <n v="0"/>
    <n v="0"/>
    <n v="0"/>
    <n v="0"/>
    <n v="0"/>
    <n v="1.4340009570000001"/>
    <n v="9064.8244666999999"/>
    <x v="0"/>
  </r>
  <r>
    <n v="12356.043306"/>
    <n v="12794.088754"/>
    <x v="0"/>
    <x v="50"/>
    <x v="27"/>
    <x v="27"/>
    <s v="MD Resident"/>
    <x v="2"/>
    <s v="MD"/>
    <n v="2"/>
    <n v="2.7412999189999998"/>
    <n v="5"/>
    <n v="33146.67"/>
    <n v="3.9680438819999999"/>
    <n v="6"/>
    <n v="62635.03"/>
    <n v="1"/>
    <n v="1.2267439630000001"/>
    <n v="29488.36"/>
    <s v="Clinton"/>
    <s v="20735,Clinton"/>
    <x v="0"/>
    <x v="0"/>
    <n v="22.86721532"/>
    <n v="-0.52952198399999995"/>
    <n v="0.52952198399999995"/>
    <n v="-0.52952198399999995"/>
    <n v="2.8406952400000001E-2"/>
    <n v="2.8406952400000001E-2"/>
    <n v="0"/>
    <n v="179.57033842999999"/>
    <n v="1.1983370106"/>
    <n v="7575.1097653999996"/>
    <x v="0"/>
  </r>
  <r>
    <n v="12356.043306"/>
    <n v="12794.088754"/>
    <x v="0"/>
    <x v="119"/>
    <x v="27"/>
    <x v="27"/>
    <s v="MD Resident"/>
    <x v="2"/>
    <s v="MD"/>
    <n v="1"/>
    <n v="0"/>
    <n v="0"/>
    <n v="0"/>
    <n v="2.3717429299999999"/>
    <n v="2"/>
    <n v="40221.879999999997"/>
    <n v="2"/>
    <n v="2.3717429299999999"/>
    <n v="40221.879999999997"/>
    <s v="Laurel"/>
    <s v="20708,Laurel"/>
    <x v="0"/>
    <x v="0"/>
    <n v="40.023148823"/>
    <n v="-23.5664543"/>
    <n v="23.566454299"/>
    <n v="-23.5664543"/>
    <n v="1.3965310828999999"/>
    <n v="1.3965310828999999"/>
    <n v="0"/>
    <n v="8827.9642125999999"/>
    <n v="0.97521184709999997"/>
    <n v="6164.6571211999999"/>
    <x v="0"/>
  </r>
  <r>
    <n v="12356.043306"/>
    <n v="12794.088754"/>
    <x v="0"/>
    <x v="41"/>
    <x v="27"/>
    <x v="27"/>
    <s v="MD Resident"/>
    <x v="11"/>
    <s v="MD"/>
    <n v="1"/>
    <n v="0"/>
    <n v="0"/>
    <n v="0"/>
    <n v="0.92701997199999997"/>
    <n v="1"/>
    <n v="9580.24"/>
    <n v="1"/>
    <n v="0.92701997199999997"/>
    <n v="9580.24"/>
    <m/>
    <s v="Dorchester,"/>
    <x v="0"/>
    <x v="0"/>
    <n v="24.258977285"/>
    <n v="0"/>
    <n v="0"/>
    <n v="0"/>
    <n v="0"/>
    <n v="0"/>
    <n v="0"/>
    <n v="0"/>
    <n v="0.92701997199999997"/>
    <n v="5860.0193271999997"/>
    <x v="0"/>
  </r>
  <r>
    <n v="12356.043306"/>
    <n v="12794.088754"/>
    <x v="0"/>
    <x v="229"/>
    <x v="27"/>
    <x v="27"/>
    <s v="MD Resident"/>
    <x v="3"/>
    <s v="MD"/>
    <n v="1"/>
    <n v="0"/>
    <n v="0"/>
    <n v="0"/>
    <n v="1.4829479560000001"/>
    <n v="1"/>
    <n v="6572.58"/>
    <n v="1"/>
    <n v="1.4829479560000001"/>
    <n v="6572.58"/>
    <s v="Edgewater"/>
    <s v="21037,Edgewater"/>
    <x v="0"/>
    <x v="0"/>
    <n v="7.2331367850000001"/>
    <n v="0"/>
    <n v="0"/>
    <n v="0"/>
    <n v="0"/>
    <n v="0"/>
    <n v="0"/>
    <n v="0"/>
    <n v="1.4829479560000001"/>
    <n v="9374.2356646999997"/>
    <x v="0"/>
  </r>
  <r>
    <n v="12356.043306"/>
    <n v="12794.088754"/>
    <x v="0"/>
    <x v="53"/>
    <x v="27"/>
    <x v="27"/>
    <s v="MD Resident"/>
    <x v="13"/>
    <s v="MD"/>
    <n v="11"/>
    <n v="16.864917500000001"/>
    <n v="16"/>
    <n v="179209.48"/>
    <n v="27.507473188999999"/>
    <n v="28"/>
    <n v="345875.78"/>
    <n v="12"/>
    <n v="10.642555689"/>
    <n v="166666.29999999999"/>
    <m/>
    <s v="Saint Marys,"/>
    <x v="0"/>
    <x v="0"/>
    <n v="79.816741620000002"/>
    <n v="0"/>
    <n v="0"/>
    <n v="0"/>
    <n v="0"/>
    <n v="0"/>
    <n v="0"/>
    <n v="0"/>
    <n v="10.642555689"/>
    <n v="67275.338086000003"/>
    <x v="0"/>
  </r>
  <r>
    <n v="12356.043306"/>
    <n v="12794.088754"/>
    <x v="0"/>
    <x v="20"/>
    <x v="27"/>
    <x v="27"/>
    <s v="MD Resident"/>
    <x v="2"/>
    <s v="MD"/>
    <n v="2"/>
    <n v="0"/>
    <n v="0"/>
    <n v="0"/>
    <n v="2.3478689309999998"/>
    <n v="3"/>
    <n v="29903.65"/>
    <n v="3"/>
    <n v="2.3478689309999998"/>
    <n v="29903.65"/>
    <s v="Upper Marlboro"/>
    <s v="20774,Upper Marlboro"/>
    <x v="0"/>
    <x v="0"/>
    <n v="31.525031062"/>
    <n v="-6.9979998000000002E-2"/>
    <n v="6.9979998000000002E-2"/>
    <n v="-6.9979998000000002E-2"/>
    <n v="5.2118540999999997E-3"/>
    <n v="5.2118540999999997E-3"/>
    <n v="0"/>
    <n v="32.945963204000002"/>
    <n v="2.3426570769000001"/>
    <n v="14808.759425"/>
    <x v="0"/>
  </r>
  <r>
    <n v="12356.043306"/>
    <n v="12794.088754"/>
    <x v="0"/>
    <x v="186"/>
    <x v="27"/>
    <x v="27"/>
    <s v="MD Resident"/>
    <x v="2"/>
    <s v="MD"/>
    <n v="1"/>
    <n v="2.0703949380000002"/>
    <n v="1"/>
    <n v="20743.009999999998"/>
    <n v="4.1096468780000004"/>
    <n v="1"/>
    <n v="30820.55"/>
    <n v="0"/>
    <n v="2.0392519400000002"/>
    <n v="10077.540000000001"/>
    <s v="Upper Marlboro"/>
    <s v="20772,Upper Marlboro"/>
    <x v="0"/>
    <x v="0"/>
    <n v="11.802640653999999"/>
    <n v="-0.54848798399999998"/>
    <n v="0.54848798399999998"/>
    <n v="-0.54848798399999998"/>
    <n v="9.4767367599999999E-2"/>
    <n v="9.4767367599999999E-2"/>
    <n v="0"/>
    <n v="599.05786549000004"/>
    <n v="1.9444845723999999"/>
    <n v="12291.770965"/>
    <x v="0"/>
  </r>
  <r>
    <n v="12356.043306"/>
    <n v="12794.088754"/>
    <x v="0"/>
    <x v="89"/>
    <x v="27"/>
    <x v="27"/>
    <s v="MD Resident"/>
    <x v="7"/>
    <s v="MD"/>
    <n v="1"/>
    <n v="0"/>
    <n v="0"/>
    <n v="0"/>
    <n v="0.51374798499999996"/>
    <n v="1"/>
    <n v="8482.7800000000007"/>
    <n v="1"/>
    <n v="0.51374798499999996"/>
    <n v="8482.7800000000007"/>
    <s v="Silver Spring"/>
    <s v="20910,Silver Spring"/>
    <x v="0"/>
    <x v="0"/>
    <n v="60.467595203999998"/>
    <n v="0"/>
    <n v="0"/>
    <n v="0"/>
    <n v="0"/>
    <n v="0"/>
    <n v="0"/>
    <n v="0"/>
    <n v="0.51374798499999996"/>
    <n v="3247.5817268000001"/>
    <x v="0"/>
  </r>
  <r>
    <n v="14774.29077"/>
    <n v="16876.485746999999"/>
    <x v="0"/>
    <x v="86"/>
    <x v="28"/>
    <x v="28"/>
    <s v="MD Resident"/>
    <x v="16"/>
    <s v="MD"/>
    <n v="7"/>
    <n v="9.7369807109999993"/>
    <n v="11"/>
    <n v="202267.51"/>
    <n v="10.349505691999999"/>
    <n v="12"/>
    <n v="184259.74"/>
    <n v="1"/>
    <n v="0.61252498099999997"/>
    <n v="-18007.77"/>
    <m/>
    <s v="Kent,"/>
    <x v="0"/>
    <x v="0"/>
    <n v="23.4652973"/>
    <n v="0"/>
    <n v="0"/>
    <n v="0"/>
    <n v="0"/>
    <n v="0"/>
    <n v="0"/>
    <n v="0"/>
    <n v="0.61252498099999997"/>
    <n v="4629.7867036999996"/>
    <x v="0"/>
  </r>
  <r>
    <n v="14774.29077"/>
    <n v="16876.485746999999"/>
    <x v="0"/>
    <x v="170"/>
    <x v="28"/>
    <x v="28"/>
    <s v="MD Resident"/>
    <x v="21"/>
    <s v="MD"/>
    <n v="1"/>
    <n v="0"/>
    <n v="0"/>
    <n v="0"/>
    <n v="1.1982809640000001"/>
    <n v="1"/>
    <n v="21932.32"/>
    <n v="1"/>
    <n v="1.1982809640000001"/>
    <n v="21932.32"/>
    <m/>
    <s v="Worcester,"/>
    <x v="0"/>
    <x v="0"/>
    <n v="47.205599589999998"/>
    <n v="0"/>
    <n v="0"/>
    <n v="0"/>
    <n v="0"/>
    <n v="0"/>
    <n v="0"/>
    <n v="0"/>
    <n v="1.1982809640000001"/>
    <n v="9057.2392089999994"/>
    <x v="0"/>
  </r>
  <r>
    <n v="14774.29077"/>
    <n v="16876.485746999999"/>
    <x v="0"/>
    <x v="191"/>
    <x v="28"/>
    <x v="28"/>
    <s v="MD Resident"/>
    <x v="22"/>
    <s v="MD"/>
    <n v="1"/>
    <n v="0"/>
    <n v="0"/>
    <n v="0"/>
    <n v="0.738750978"/>
    <n v="1"/>
    <n v="9288.67"/>
    <n v="1"/>
    <n v="0.738750978"/>
    <n v="9288.67"/>
    <m/>
    <s v="Wicomico,"/>
    <x v="0"/>
    <x v="0"/>
    <n v="23.014154316999999"/>
    <n v="0"/>
    <n v="0"/>
    <n v="0"/>
    <n v="0"/>
    <n v="0"/>
    <n v="0"/>
    <n v="0"/>
    <n v="0.738750978"/>
    <n v="5583.8693300000004"/>
    <x v="0"/>
  </r>
  <r>
    <n v="14774.29077"/>
    <n v="16876.485746999999"/>
    <x v="0"/>
    <x v="228"/>
    <x v="28"/>
    <x v="28"/>
    <s v="MD Resident"/>
    <x v="23"/>
    <s v="MD"/>
    <n v="15"/>
    <n v="58.872765252000001"/>
    <n v="67"/>
    <n v="739101.66"/>
    <n v="72.229661854"/>
    <n v="85"/>
    <n v="1205637.99"/>
    <n v="18"/>
    <n v="13.356896602000001"/>
    <n v="466536.33"/>
    <m/>
    <s v="Caroline,"/>
    <x v="0"/>
    <x v="0"/>
    <n v="15.950550524000001"/>
    <n v="0"/>
    <n v="0"/>
    <n v="0"/>
    <n v="0"/>
    <n v="0"/>
    <n v="0"/>
    <n v="0"/>
    <n v="13.356896602000001"/>
    <n v="100958.46571"/>
    <x v="0"/>
  </r>
  <r>
    <n v="14774.29077"/>
    <n v="16876.485746999999"/>
    <x v="0"/>
    <x v="9"/>
    <x v="28"/>
    <x v="28"/>
    <s v="MD Resident"/>
    <x v="0"/>
    <s v="MD"/>
    <n v="1"/>
    <n v="0"/>
    <n v="0"/>
    <n v="0"/>
    <n v="0.41563398800000001"/>
    <n v="1"/>
    <n v="9082.2199999999993"/>
    <n v="1"/>
    <n v="0.41563398800000001"/>
    <n v="9082.2199999999993"/>
    <s v="Middletown"/>
    <s v="21769,Middletown"/>
    <x v="0"/>
    <x v="0"/>
    <n v="7.8975327660000003"/>
    <n v="0"/>
    <n v="0"/>
    <n v="0"/>
    <n v="0"/>
    <n v="0"/>
    <n v="0"/>
    <n v="0"/>
    <n v="0.41563398800000001"/>
    <n v="3141.580786"/>
    <x v="0"/>
  </r>
  <r>
    <n v="14774.29077"/>
    <n v="16876.485746999999"/>
    <x v="0"/>
    <x v="41"/>
    <x v="28"/>
    <x v="28"/>
    <s v="MD Resident"/>
    <x v="11"/>
    <s v="MD"/>
    <n v="7"/>
    <n v="25.821850229999999"/>
    <n v="35"/>
    <n v="453790.69"/>
    <n v="34.084059990999997"/>
    <n v="35"/>
    <n v="576907.94999999995"/>
    <n v="0"/>
    <n v="8.2622097609999994"/>
    <n v="123117.26"/>
    <m/>
    <s v="Dorchester,"/>
    <x v="0"/>
    <x v="0"/>
    <n v="24.258977285"/>
    <n v="0"/>
    <n v="0"/>
    <n v="0"/>
    <n v="0"/>
    <n v="0"/>
    <n v="0"/>
    <n v="0"/>
    <n v="8.2622097609999994"/>
    <n v="62450.136861999999"/>
    <x v="0"/>
  </r>
  <r>
    <n v="14774.29077"/>
    <n v="16876.485746999999"/>
    <x v="0"/>
    <x v="201"/>
    <x v="28"/>
    <x v="28"/>
    <s v="MD Resident"/>
    <x v="3"/>
    <s v="MD"/>
    <n v="1"/>
    <n v="0"/>
    <n v="0"/>
    <n v="0"/>
    <n v="0.52952198399999995"/>
    <n v="1"/>
    <n v="10397.61"/>
    <n v="1"/>
    <n v="0.52952198399999995"/>
    <n v="10397.61"/>
    <s v="Annapolis"/>
    <s v="21403,Annapolis"/>
    <x v="0"/>
    <x v="0"/>
    <n v="2.4062949279999999"/>
    <n v="0"/>
    <n v="0"/>
    <n v="0"/>
    <n v="0"/>
    <n v="0"/>
    <n v="0"/>
    <n v="0"/>
    <n v="0.52952198399999995"/>
    <n v="4002.4062967"/>
    <x v="0"/>
  </r>
  <r>
    <n v="0"/>
    <n v="2599.8674415"/>
    <x v="0"/>
    <x v="201"/>
    <x v="29"/>
    <x v="29"/>
    <s v="MD Resident"/>
    <x v="3"/>
    <s v="MD"/>
    <n v="1"/>
    <n v="0"/>
    <n v="0"/>
    <n v="0"/>
    <n v="6.9438347939999998"/>
    <n v="1"/>
    <n v="18053.05"/>
    <n v="1"/>
    <n v="6.9438347939999998"/>
    <n v="18053.05"/>
    <s v="Annapolis"/>
    <s v="21403,Annapolis"/>
    <x v="0"/>
    <x v="0"/>
    <n v="6.9438347939999998"/>
    <n v="0"/>
    <n v="0"/>
    <n v="0"/>
    <n v="0"/>
    <n v="0"/>
    <n v="0"/>
    <n v="0"/>
    <n v="6.9438347939999998"/>
    <n v="0"/>
    <x v="1"/>
  </r>
  <r>
    <n v="24556.501054"/>
    <n v="21587.394761"/>
    <x v="0"/>
    <x v="148"/>
    <x v="29"/>
    <x v="29"/>
    <s v="MD Resident"/>
    <x v="6"/>
    <s v="MD"/>
    <n v="2"/>
    <n v="65.814341048000003"/>
    <n v="85"/>
    <n v="1411843.59"/>
    <n v="76.125287740000005"/>
    <n v="101"/>
    <n v="1512380.75"/>
    <n v="16"/>
    <n v="10.310946692"/>
    <n v="100537.16"/>
    <s v="Baltimore"/>
    <s v="21217,Baltimore"/>
    <x v="0"/>
    <x v="0"/>
    <n v="58.951982252999997"/>
    <n v="0"/>
    <n v="0"/>
    <n v="0"/>
    <n v="0"/>
    <n v="0"/>
    <n v="0"/>
    <n v="0"/>
    <n v="10.310946692"/>
    <n v="129537.51562999999"/>
    <x v="0"/>
  </r>
  <r>
    <n v="24556.501054"/>
    <n v="21587.394761"/>
    <x v="0"/>
    <x v="39"/>
    <x v="29"/>
    <x v="29"/>
    <s v="MD Resident"/>
    <x v="6"/>
    <s v="MD"/>
    <n v="2"/>
    <n v="23.337188307000002"/>
    <n v="34"/>
    <n v="712453.7"/>
    <n v="40.189841807000001"/>
    <n v="45"/>
    <n v="985525.57"/>
    <n v="11"/>
    <n v="16.852653499999999"/>
    <n v="273071.87"/>
    <s v="Baltimore"/>
    <s v="21216,Baltimore"/>
    <x v="0"/>
    <x v="0"/>
    <n v="43.562472702000001"/>
    <n v="0"/>
    <n v="0"/>
    <n v="0"/>
    <n v="0"/>
    <n v="0"/>
    <n v="0"/>
    <n v="0"/>
    <n v="16.852653499999999"/>
    <n v="211721.67128000001"/>
    <x v="0"/>
  </r>
  <r>
    <n v="24556.501054"/>
    <n v="21587.394761"/>
    <x v="0"/>
    <x v="173"/>
    <x v="29"/>
    <x v="29"/>
    <s v="MD Resident"/>
    <x v="6"/>
    <s v="MD"/>
    <n v="2"/>
    <n v="25.866966231999999"/>
    <n v="30"/>
    <n v="694528.82"/>
    <n v="34.012716990000001"/>
    <n v="40"/>
    <n v="794743.53"/>
    <n v="10"/>
    <n v="8.1457507580000001"/>
    <n v="100214.71"/>
    <s v="Baltimore"/>
    <s v="21215,Baltimore"/>
    <x v="0"/>
    <x v="0"/>
    <n v="30.346923103000002"/>
    <n v="0"/>
    <n v="0"/>
    <n v="0"/>
    <n v="0"/>
    <n v="0"/>
    <n v="0"/>
    <n v="0"/>
    <n v="8.1457507580000001"/>
    <n v="102335.92973"/>
    <x v="0"/>
  </r>
  <r>
    <n v="24556.501054"/>
    <n v="21587.394761"/>
    <x v="0"/>
    <x v="152"/>
    <x v="29"/>
    <x v="29"/>
    <s v="MD Resident"/>
    <x v="6"/>
    <s v="MD"/>
    <n v="2"/>
    <n v="2.4428329280000001"/>
    <n v="4"/>
    <n v="33168.65"/>
    <n v="2.9003579149999998"/>
    <n v="4"/>
    <n v="36671.86"/>
    <n v="0"/>
    <n v="0.45752498699999999"/>
    <n v="3503.21"/>
    <s v="Baltimore"/>
    <s v="21214,Baltimore"/>
    <x v="0"/>
    <x v="0"/>
    <n v="52.688922433999998"/>
    <n v="0"/>
    <n v="0"/>
    <n v="0"/>
    <n v="0"/>
    <n v="0"/>
    <n v="0"/>
    <n v="0"/>
    <n v="0.45752498699999999"/>
    <n v="5747.9348816000002"/>
    <x v="0"/>
  </r>
  <r>
    <n v="24556.501054"/>
    <n v="21587.394761"/>
    <x v="0"/>
    <x v="67"/>
    <x v="29"/>
    <x v="29"/>
    <s v="MD Resident"/>
    <x v="6"/>
    <s v="MD"/>
    <n v="2"/>
    <n v="4.0090498830000003"/>
    <n v="7"/>
    <n v="68143.81"/>
    <n v="12.834272622"/>
    <n v="21"/>
    <n v="295407.57"/>
    <n v="14"/>
    <n v="8.8252227390000009"/>
    <n v="227263.76"/>
    <s v="Baltimore"/>
    <s v="21213,Baltimore"/>
    <x v="0"/>
    <x v="0"/>
    <n v="23.208944313"/>
    <n v="0"/>
    <n v="0"/>
    <n v="0"/>
    <n v="0"/>
    <n v="0"/>
    <n v="0"/>
    <n v="0"/>
    <n v="8.8252227390000009"/>
    <n v="110872.20821"/>
    <x v="0"/>
  </r>
  <r>
    <n v="24556.501054"/>
    <n v="21587.394761"/>
    <x v="0"/>
    <x v="171"/>
    <x v="29"/>
    <x v="29"/>
    <s v="MD Resident"/>
    <x v="6"/>
    <s v="MD"/>
    <n v="1"/>
    <n v="2.664422922"/>
    <n v="4"/>
    <n v="38800.25"/>
    <n v="3.2523269039999998"/>
    <n v="3"/>
    <n v="61319.519999999997"/>
    <n v="-1"/>
    <n v="0.58790398200000005"/>
    <n v="22519.27"/>
    <s v="Baltimore"/>
    <s v="21211,Baltimore"/>
    <x v="0"/>
    <x v="0"/>
    <n v="21.943847345999998"/>
    <n v="0"/>
    <n v="0"/>
    <n v="0"/>
    <n v="0"/>
    <n v="0"/>
    <n v="0"/>
    <n v="0"/>
    <n v="0.58790398200000005"/>
    <n v="7385.9000079999996"/>
    <x v="0"/>
  </r>
  <r>
    <n v="24556.501054"/>
    <n v="21587.394761"/>
    <x v="0"/>
    <x v="19"/>
    <x v="29"/>
    <x v="29"/>
    <s v="MD Resident"/>
    <x v="6"/>
    <s v="MD"/>
    <n v="1"/>
    <n v="0.41563398800000001"/>
    <n v="1"/>
    <n v="9989.64"/>
    <n v="0.49260398500000002"/>
    <n v="1"/>
    <n v="5476.01"/>
    <n v="0"/>
    <n v="7.6969996999999998E-2"/>
    <n v="-4513.63"/>
    <s v="Baltimore"/>
    <s v="21209,Baltimore"/>
    <x v="0"/>
    <x v="0"/>
    <n v="21.234421371"/>
    <n v="0"/>
    <n v="0"/>
    <n v="0"/>
    <n v="0"/>
    <n v="0"/>
    <n v="0"/>
    <n v="0"/>
    <n v="7.6969996999999998E-2"/>
    <n v="966.98222645999999"/>
    <x v="0"/>
  </r>
  <r>
    <n v="24556.501054"/>
    <n v="21587.394761"/>
    <x v="0"/>
    <x v="34"/>
    <x v="29"/>
    <x v="29"/>
    <s v="MD Resident"/>
    <x v="1"/>
    <s v="MD"/>
    <n v="2"/>
    <n v="7.6027017749999999"/>
    <n v="9"/>
    <n v="411637.72"/>
    <n v="8.2578317559999999"/>
    <n v="11"/>
    <n v="145375.96"/>
    <n v="2"/>
    <n v="0.65512998099999997"/>
    <n v="-266261.76000000001"/>
    <s v="Gwynn Oak"/>
    <s v="21207,Gwynn Oak"/>
    <x v="0"/>
    <x v="0"/>
    <n v="21.251114361999999"/>
    <n v="0"/>
    <n v="0"/>
    <n v="0"/>
    <n v="0"/>
    <n v="0"/>
    <n v="0"/>
    <n v="0"/>
    <n v="0.65512998099999997"/>
    <n v="8230.4673552999993"/>
    <x v="0"/>
  </r>
  <r>
    <n v="24556.501054"/>
    <n v="21587.394761"/>
    <x v="0"/>
    <x v="44"/>
    <x v="29"/>
    <x v="29"/>
    <s v="MD Resident"/>
    <x v="1"/>
    <s v="MD"/>
    <n v="1"/>
    <n v="0"/>
    <n v="0"/>
    <n v="0"/>
    <n v="0.46813298599999997"/>
    <n v="1"/>
    <n v="8873.14"/>
    <n v="1"/>
    <n v="0.46813298599999997"/>
    <n v="8873.14"/>
    <s v="Towson"/>
    <s v="21204,Towson"/>
    <x v="0"/>
    <x v="0"/>
    <n v="47.898755571999999"/>
    <n v="0"/>
    <n v="0"/>
    <n v="0"/>
    <n v="0"/>
    <n v="0"/>
    <n v="0"/>
    <n v="0"/>
    <n v="0.46813298599999997"/>
    <n v="5881.2042967999996"/>
    <x v="0"/>
  </r>
  <r>
    <n v="24556.501054"/>
    <n v="21587.394761"/>
    <x v="0"/>
    <x v="62"/>
    <x v="29"/>
    <x v="29"/>
    <s v="MD Resident"/>
    <x v="9"/>
    <s v="MD"/>
    <n v="1"/>
    <n v="0"/>
    <n v="0"/>
    <n v="0"/>
    <n v="2.393271929"/>
    <n v="1"/>
    <n v="80119.710000000006"/>
    <n v="1"/>
    <n v="2.393271929"/>
    <n v="80119.710000000006"/>
    <s v="Woodstock"/>
    <s v="21163,Woodstock"/>
    <x v="0"/>
    <x v="0"/>
    <n v="7.1630137869999997"/>
    <n v="0"/>
    <n v="0"/>
    <n v="0"/>
    <n v="0"/>
    <n v="0"/>
    <n v="0"/>
    <n v="0"/>
    <n v="2.393271929"/>
    <n v="30066.928786"/>
    <x v="0"/>
  </r>
  <r>
    <n v="24556.501054"/>
    <n v="21587.394761"/>
    <x v="0"/>
    <x v="16"/>
    <x v="29"/>
    <x v="29"/>
    <s v="MD Resident"/>
    <x v="7"/>
    <s v="MD"/>
    <n v="1"/>
    <n v="0"/>
    <n v="0"/>
    <n v="0"/>
    <n v="0.94474897199999996"/>
    <n v="1"/>
    <n v="35125.08"/>
    <n v="1"/>
    <n v="0.94474897199999996"/>
    <n v="35125.08"/>
    <s v="Gaithersburg"/>
    <s v="20877,Gaithersburg"/>
    <x v="0"/>
    <x v="0"/>
    <n v="26.497674212"/>
    <n v="0"/>
    <n v="0"/>
    <n v="0"/>
    <n v="0"/>
    <n v="0"/>
    <n v="0"/>
    <n v="0"/>
    <n v="0.94474897199999996"/>
    <n v="11868.981421"/>
    <x v="0"/>
  </r>
  <r>
    <n v="24556.501054"/>
    <n v="21587.394761"/>
    <x v="0"/>
    <x v="205"/>
    <x v="29"/>
    <x v="29"/>
    <s v="MD Resident"/>
    <x v="8"/>
    <s v="MD"/>
    <n v="1"/>
    <n v="0.35536598899999999"/>
    <n v="1"/>
    <n v="7606.65"/>
    <n v="0.52161998499999995"/>
    <n v="1"/>
    <n v="6791.27"/>
    <n v="0"/>
    <n v="0.16625399599999999"/>
    <n v="-815.38"/>
    <s v="Westminster"/>
    <s v="21157,Westminster"/>
    <x v="0"/>
    <x v="0"/>
    <n v="15.124978553"/>
    <n v="0"/>
    <n v="0"/>
    <n v="0"/>
    <n v="0"/>
    <n v="0"/>
    <n v="0"/>
    <n v="0"/>
    <n v="0.16625399599999999"/>
    <n v="2088.6665646000001"/>
    <x v="0"/>
  </r>
  <r>
    <n v="24556.501054"/>
    <n v="21587.394761"/>
    <x v="0"/>
    <x v="106"/>
    <x v="29"/>
    <x v="29"/>
    <s v="MD Resident"/>
    <x v="2"/>
    <s v="MD"/>
    <n v="1"/>
    <n v="0"/>
    <n v="0"/>
    <n v="0"/>
    <n v="0.37132398900000002"/>
    <n v="1"/>
    <n v="19365.080000000002"/>
    <n v="1"/>
    <n v="0.37132398900000002"/>
    <n v="19365.080000000002"/>
    <s v="Bowie"/>
    <s v="20715,Bowie"/>
    <x v="0"/>
    <x v="0"/>
    <n v="27.292978184999999"/>
    <n v="-3.578858893"/>
    <n v="3.578858893"/>
    <n v="-3.578858893"/>
    <n v="4.8690771299999998E-2"/>
    <n v="4.8690771299999998E-2"/>
    <n v="0"/>
    <n v="611.70731871999999"/>
    <n v="0.32263321769999997"/>
    <n v="4053.2752928999998"/>
    <x v="0"/>
  </r>
  <r>
    <n v="24556.501054"/>
    <n v="21587.394761"/>
    <x v="0"/>
    <x v="121"/>
    <x v="29"/>
    <x v="29"/>
    <s v="MD Resident"/>
    <x v="7"/>
    <s v="MD"/>
    <n v="1"/>
    <n v="0"/>
    <n v="0"/>
    <n v="0"/>
    <n v="0.46642798600000002"/>
    <n v="1"/>
    <n v="7620.26"/>
    <n v="1"/>
    <n v="0.46642798600000002"/>
    <n v="7620.26"/>
    <s v="Damascus"/>
    <s v="20872,Damascus"/>
    <x v="0"/>
    <x v="0"/>
    <n v="17.861305463000001"/>
    <n v="0"/>
    <n v="0"/>
    <n v="0"/>
    <n v="0"/>
    <n v="0"/>
    <n v="0"/>
    <n v="0"/>
    <n v="0.46642798600000002"/>
    <n v="5859.7842012000001"/>
    <x v="0"/>
  </r>
  <r>
    <n v="24556.501054"/>
    <n v="21587.394761"/>
    <x v="0"/>
    <x v="11"/>
    <x v="29"/>
    <x v="29"/>
    <s v="MD Resident"/>
    <x v="1"/>
    <s v="MD"/>
    <n v="2"/>
    <n v="0.80624197600000003"/>
    <n v="1"/>
    <n v="10127.92"/>
    <n v="0.99393397000000006"/>
    <n v="2"/>
    <n v="14633.19"/>
    <n v="1"/>
    <n v="0.187691994"/>
    <n v="4505.2700000000004"/>
    <s v="Randallstown"/>
    <s v="21133,Randallstown"/>
    <x v="0"/>
    <x v="0"/>
    <n v="36.344850915999999"/>
    <n v="0"/>
    <n v="0"/>
    <n v="0"/>
    <n v="0"/>
    <n v="0"/>
    <n v="0"/>
    <n v="0"/>
    <n v="0.187691994"/>
    <n v="2357.9944046000001"/>
    <x v="0"/>
  </r>
  <r>
    <n v="24556.501054"/>
    <n v="21587.394761"/>
    <x v="0"/>
    <x v="8"/>
    <x v="29"/>
    <x v="29"/>
    <s v="MD Resident"/>
    <x v="3"/>
    <s v="MD"/>
    <n v="2"/>
    <n v="0.52952198399999995"/>
    <n v="1"/>
    <n v="17927.88"/>
    <n v="1.0602619689999999"/>
    <n v="2"/>
    <n v="38095.61"/>
    <n v="1"/>
    <n v="0.53073998499999997"/>
    <n v="20167.73"/>
    <s v="Pasadena"/>
    <s v="21122,Pasadena"/>
    <x v="0"/>
    <x v="0"/>
    <n v="25.593557239999999"/>
    <n v="0"/>
    <n v="0"/>
    <n v="0"/>
    <n v="0"/>
    <n v="0"/>
    <n v="0"/>
    <n v="0"/>
    <n v="0.53073998499999997"/>
    <n v="6667.7426578000004"/>
    <x v="0"/>
  </r>
  <r>
    <n v="24556.501054"/>
    <n v="21587.394761"/>
    <x v="0"/>
    <x v="51"/>
    <x v="29"/>
    <x v="29"/>
    <s v="MD Resident"/>
    <x v="3"/>
    <s v="MD"/>
    <n v="1"/>
    <n v="0"/>
    <n v="0"/>
    <n v="0"/>
    <n v="0.35536598899999999"/>
    <n v="1"/>
    <n v="12874.91"/>
    <n v="1"/>
    <n v="0.35536598899999999"/>
    <n v="12874.91"/>
    <s v="Linthicum Heights"/>
    <s v="21090,Linthicum Heights"/>
    <x v="0"/>
    <x v="0"/>
    <n v="9.5463107189999992"/>
    <n v="0"/>
    <n v="0"/>
    <n v="0"/>
    <n v="0"/>
    <n v="0"/>
    <n v="0"/>
    <n v="0"/>
    <n v="0.35536598899999999"/>
    <n v="4464.500567"/>
    <x v="0"/>
  </r>
  <r>
    <n v="24556.501054"/>
    <n v="21587.394761"/>
    <x v="0"/>
    <x v="10"/>
    <x v="29"/>
    <x v="29"/>
    <s v="MD Resident"/>
    <x v="4"/>
    <s v="MD"/>
    <n v="1"/>
    <n v="0"/>
    <n v="0"/>
    <n v="0"/>
    <n v="3.0228949100000002"/>
    <n v="2"/>
    <n v="29624.69"/>
    <n v="2"/>
    <n v="3.0228949100000002"/>
    <n v="29624.69"/>
    <m/>
    <s v="Washington,"/>
    <x v="0"/>
    <x v="0"/>
    <n v="47.749687577000003"/>
    <n v="0"/>
    <n v="0"/>
    <n v="0"/>
    <n v="0"/>
    <n v="0"/>
    <n v="0"/>
    <n v="0"/>
    <n v="3.0228949100000002"/>
    <n v="37976.948998"/>
    <x v="0"/>
  </r>
  <r>
    <n v="24556.501054"/>
    <n v="21587.394761"/>
    <x v="0"/>
    <x v="160"/>
    <x v="29"/>
    <x v="29"/>
    <s v="MD Resident"/>
    <x v="20"/>
    <s v="MD"/>
    <n v="1"/>
    <n v="0.559328983"/>
    <n v="1"/>
    <n v="17680.560000000001"/>
    <n v="1.463129957"/>
    <n v="1"/>
    <n v="16340.72"/>
    <n v="0"/>
    <n v="0.90380097400000003"/>
    <n v="-1339.84"/>
    <m/>
    <s v="Talbot,"/>
    <x v="0"/>
    <x v="0"/>
    <n v="16.478207513000001"/>
    <n v="0"/>
    <n v="0"/>
    <n v="0"/>
    <n v="0"/>
    <n v="0"/>
    <n v="0"/>
    <n v="0"/>
    <n v="0.90380097400000003"/>
    <n v="11354.547384"/>
    <x v="0"/>
  </r>
  <r>
    <n v="24556.501054"/>
    <n v="21587.394761"/>
    <x v="0"/>
    <x v="53"/>
    <x v="29"/>
    <x v="29"/>
    <s v="MD Resident"/>
    <x v="13"/>
    <s v="MD"/>
    <n v="1"/>
    <n v="0"/>
    <n v="0"/>
    <n v="0"/>
    <n v="0.73492597800000004"/>
    <n v="1"/>
    <n v="6196.82"/>
    <n v="1"/>
    <n v="0.73492597800000004"/>
    <n v="6196.82"/>
    <m/>
    <s v="Saint Marys,"/>
    <x v="0"/>
    <x v="0"/>
    <n v="79.816741620000002"/>
    <n v="0"/>
    <n v="0"/>
    <n v="0"/>
    <n v="0"/>
    <n v="0"/>
    <n v="0"/>
    <n v="0"/>
    <n v="0.73492597800000004"/>
    <n v="9232.9529192000009"/>
    <x v="0"/>
  </r>
  <r>
    <n v="24556.501054"/>
    <n v="21587.394761"/>
    <x v="0"/>
    <x v="112"/>
    <x v="29"/>
    <x v="29"/>
    <s v="MD Resident"/>
    <x v="9"/>
    <s v="MD"/>
    <n v="1"/>
    <n v="0"/>
    <n v="0"/>
    <n v="0"/>
    <n v="0.37665798900000003"/>
    <n v="1"/>
    <n v="6667.04"/>
    <n v="1"/>
    <n v="0.37665798900000003"/>
    <n v="6667.04"/>
    <s v="Elkridge"/>
    <s v="21075,Elkridge"/>
    <x v="0"/>
    <x v="0"/>
    <n v="6.632759804"/>
    <n v="0"/>
    <n v="0"/>
    <n v="0"/>
    <n v="0"/>
    <n v="0"/>
    <n v="0"/>
    <n v="0"/>
    <n v="0.37665798900000003"/>
    <n v="4731.9942186999997"/>
    <x v="0"/>
  </r>
  <r>
    <n v="24556.501054"/>
    <n v="21587.394761"/>
    <x v="0"/>
    <x v="94"/>
    <x v="29"/>
    <x v="29"/>
    <s v="MD Resident"/>
    <x v="7"/>
    <s v="MD"/>
    <n v="1"/>
    <n v="0"/>
    <n v="0"/>
    <n v="0"/>
    <n v="0.598206982"/>
    <n v="1"/>
    <n v="9473.57"/>
    <n v="1"/>
    <n v="0.598206982"/>
    <n v="9473.57"/>
    <m/>
    <s v="Montgomery,"/>
    <x v="0"/>
    <x v="0"/>
    <n v="10.017883703000001"/>
    <n v="0"/>
    <n v="0"/>
    <n v="0"/>
    <n v="0"/>
    <n v="0"/>
    <n v="0"/>
    <n v="0"/>
    <n v="0.598206982"/>
    <n v="7515.3376884999998"/>
    <x v="0"/>
  </r>
  <r>
    <n v="24556.501054"/>
    <n v="21587.394761"/>
    <x v="0"/>
    <x v="54"/>
    <x v="29"/>
    <x v="29"/>
    <s v="MD Resident"/>
    <x v="2"/>
    <s v="MD"/>
    <n v="1"/>
    <n v="0"/>
    <n v="0"/>
    <n v="0"/>
    <n v="2.2541179329999999"/>
    <n v="2"/>
    <n v="34216.97"/>
    <n v="2"/>
    <n v="2.2541179329999999"/>
    <n v="34216.97"/>
    <s v="Riverdale"/>
    <s v="20737,Riverdale"/>
    <x v="0"/>
    <x v="0"/>
    <n v="6.4532668080000004"/>
    <n v="-3.4649488970000002"/>
    <n v="3.4649488970000002"/>
    <n v="-3.4649488970000002"/>
    <n v="1.2103022667000001"/>
    <n v="1.2103022667000001"/>
    <n v="0"/>
    <n v="15205.155596000001"/>
    <n v="1.0438156663"/>
    <n v="13113.566795999999"/>
    <x v="0"/>
  </r>
  <r>
    <n v="24556.501054"/>
    <n v="21587.394761"/>
    <x v="0"/>
    <x v="29"/>
    <x v="29"/>
    <x v="29"/>
    <s v="MD Resident"/>
    <x v="9"/>
    <s v="MD"/>
    <n v="1"/>
    <n v="0"/>
    <n v="0"/>
    <n v="0"/>
    <n v="2.2695869329999998"/>
    <n v="1"/>
    <n v="60076.36"/>
    <n v="1"/>
    <n v="2.2695869329999998"/>
    <n v="60076.36"/>
    <s v="Jessup"/>
    <s v="20794,Jessup"/>
    <x v="0"/>
    <x v="0"/>
    <n v="18.435196456"/>
    <n v="0"/>
    <n v="0"/>
    <n v="0"/>
    <n v="0"/>
    <n v="0"/>
    <n v="0"/>
    <n v="0"/>
    <n v="2.2695869329999998"/>
    <n v="28513.061077999999"/>
    <x v="0"/>
  </r>
  <r>
    <n v="24556.501054"/>
    <n v="21587.394761"/>
    <x v="0"/>
    <x v="50"/>
    <x v="29"/>
    <x v="29"/>
    <s v="MD Resident"/>
    <x v="2"/>
    <s v="MD"/>
    <n v="1"/>
    <n v="0"/>
    <n v="0"/>
    <n v="0"/>
    <n v="0.90610797300000001"/>
    <n v="1"/>
    <n v="8928.58"/>
    <n v="1"/>
    <n v="0.90610797300000001"/>
    <n v="8928.58"/>
    <s v="Clinton"/>
    <s v="20735,Clinton"/>
    <x v="0"/>
    <x v="0"/>
    <n v="22.86721532"/>
    <n v="-0.52952198399999995"/>
    <n v="0.52952198399999995"/>
    <n v="-0.52952198399999995"/>
    <n v="2.0982182799999999E-2"/>
    <n v="2.0982182799999999E-2"/>
    <n v="0"/>
    <n v="263.60138513999999"/>
    <n v="0.88512579020000004"/>
    <n v="11119.929072000001"/>
    <x v="0"/>
  </r>
  <r>
    <n v="24556.501054"/>
    <n v="21587.394761"/>
    <x v="0"/>
    <x v="42"/>
    <x v="29"/>
    <x v="29"/>
    <s v="MD Resident"/>
    <x v="9"/>
    <s v="MD"/>
    <n v="1"/>
    <n v="0"/>
    <n v="0"/>
    <n v="0"/>
    <n v="1.8540399439999999"/>
    <n v="2"/>
    <n v="22099.59"/>
    <n v="2"/>
    <n v="1.8540399439999999"/>
    <n v="22099.59"/>
    <s v="Columbia"/>
    <s v="21046,Columbia"/>
    <x v="0"/>
    <x v="0"/>
    <n v="20.773779378"/>
    <n v="-1.6320359520000001"/>
    <n v="1.6320359520000001"/>
    <n v="-1.6320359520000001"/>
    <n v="0.145657648"/>
    <n v="0.145657648"/>
    <n v="0"/>
    <n v="1829.9124632"/>
    <n v="1.7083822959999999"/>
    <n v="21462.587769000002"/>
    <x v="0"/>
  </r>
  <r>
    <n v="24556.501054"/>
    <n v="21587.394761"/>
    <x v="0"/>
    <x v="97"/>
    <x v="29"/>
    <x v="29"/>
    <s v="MD Resident"/>
    <x v="2"/>
    <s v="MD"/>
    <n v="1"/>
    <n v="0"/>
    <n v="0"/>
    <n v="0"/>
    <n v="0.60669198199999996"/>
    <n v="1"/>
    <n v="2086"/>
    <n v="1"/>
    <n v="0.60669198199999996"/>
    <n v="2086"/>
    <s v="Hyattsville"/>
    <s v="20785,Hyattsville"/>
    <x v="0"/>
    <x v="0"/>
    <n v="74.674001778999994"/>
    <n v="-1.4783719559999999"/>
    <n v="1.4783719559999999"/>
    <n v="-1.4783719559999999"/>
    <n v="1.2011093400000001E-2"/>
    <n v="1.2011093400000001E-2"/>
    <n v="0"/>
    <n v="150.89663920000001"/>
    <n v="0.59468088860000001"/>
    <n v="7471.0390031999996"/>
    <x v="0"/>
  </r>
  <r>
    <n v="24556.501054"/>
    <n v="21587.394761"/>
    <x v="0"/>
    <x v="134"/>
    <x v="29"/>
    <x v="29"/>
    <s v="MD Resident"/>
    <x v="9"/>
    <s v="MD"/>
    <n v="1"/>
    <n v="0"/>
    <n v="0"/>
    <n v="0"/>
    <n v="0.94474897199999996"/>
    <n v="1"/>
    <n v="11507.86"/>
    <n v="1"/>
    <n v="0.94474897199999996"/>
    <n v="11507.86"/>
    <s v="Columbia"/>
    <s v="21044,Columbia"/>
    <x v="0"/>
    <x v="0"/>
    <n v="23.927222292"/>
    <n v="0"/>
    <n v="0"/>
    <n v="0"/>
    <n v="0"/>
    <n v="0"/>
    <n v="0"/>
    <n v="0"/>
    <n v="0.94474897199999996"/>
    <n v="11868.981421"/>
    <x v="0"/>
  </r>
  <r>
    <n v="24556.501054"/>
    <n v="21587.394761"/>
    <x v="0"/>
    <x v="234"/>
    <x v="29"/>
    <x v="29"/>
    <s v="MD Resident"/>
    <x v="0"/>
    <s v="MD"/>
    <n v="1"/>
    <n v="0"/>
    <n v="0"/>
    <n v="0"/>
    <n v="1.69834295"/>
    <n v="1"/>
    <n v="18681.689999999999"/>
    <n v="1"/>
    <n v="1.69834295"/>
    <n v="18681.689999999999"/>
    <s v="Adamstown"/>
    <s v="21710,Adamstown"/>
    <x v="0"/>
    <x v="0"/>
    <n v="2.9406179130000001"/>
    <n v="0"/>
    <n v="0"/>
    <n v="0"/>
    <n v="0"/>
    <n v="0"/>
    <n v="0"/>
    <n v="0"/>
    <n v="1.69834295"/>
    <n v="21336.462402000001"/>
    <x v="0"/>
  </r>
  <r>
    <n v="24556.501054"/>
    <n v="21587.394761"/>
    <x v="0"/>
    <x v="41"/>
    <x v="29"/>
    <x v="29"/>
    <s v="MD Resident"/>
    <x v="11"/>
    <s v="MD"/>
    <n v="1"/>
    <n v="0"/>
    <n v="0"/>
    <n v="0"/>
    <n v="0.87302197400000003"/>
    <n v="1"/>
    <n v="25758.3"/>
    <n v="1"/>
    <n v="0.87302197400000003"/>
    <n v="25758.3"/>
    <m/>
    <s v="Dorchester,"/>
    <x v="0"/>
    <x v="0"/>
    <n v="24.258977285"/>
    <n v="0"/>
    <n v="0"/>
    <n v="0"/>
    <n v="0"/>
    <n v="0"/>
    <n v="0"/>
    <n v="0"/>
    <n v="0.87302197400000003"/>
    <n v="10967.867547"/>
    <x v="0"/>
  </r>
  <r>
    <n v="24556.501054"/>
    <n v="21587.394761"/>
    <x v="0"/>
    <x v="27"/>
    <x v="29"/>
    <x v="29"/>
    <s v="MD Resident"/>
    <x v="3"/>
    <s v="MD"/>
    <n v="1"/>
    <n v="0"/>
    <n v="0"/>
    <n v="0"/>
    <n v="0.57805098300000002"/>
    <n v="1"/>
    <n v="4975.3500000000004"/>
    <n v="1"/>
    <n v="0.57805098300000002"/>
    <n v="4975.3500000000004"/>
    <s v="Laurel"/>
    <s v="20724,Laurel"/>
    <x v="0"/>
    <x v="0"/>
    <n v="26.043432222"/>
    <n v="-4.9557798540000002"/>
    <n v="4.9557798540000002"/>
    <n v="-4.9557798540000002"/>
    <n v="0.1099967697"/>
    <n v="0.1099967697"/>
    <n v="0"/>
    <n v="1381.9010705999999"/>
    <n v="0.46805421330000002"/>
    <n v="5880.2146671"/>
    <x v="0"/>
  </r>
  <r>
    <n v="24556.501054"/>
    <n v="21587.394761"/>
    <x v="0"/>
    <x v="159"/>
    <x v="29"/>
    <x v="29"/>
    <s v="MD Resident"/>
    <x v="10"/>
    <s v="MD"/>
    <n v="1"/>
    <n v="0"/>
    <n v="0"/>
    <n v="0"/>
    <n v="1.990970941"/>
    <n v="1"/>
    <n v="66864.929999999993"/>
    <n v="1"/>
    <n v="1.990970941"/>
    <n v="66864.929999999993"/>
    <s v="Edgewood"/>
    <s v="21040,Edgewood"/>
    <x v="0"/>
    <x v="0"/>
    <n v="23.845651294"/>
    <n v="0"/>
    <n v="0"/>
    <n v="0"/>
    <n v="0"/>
    <n v="0"/>
    <n v="0"/>
    <n v="0"/>
    <n v="1.990970941"/>
    <n v="25012.778854"/>
    <x v="0"/>
  </r>
  <r>
    <n v="24556.501054"/>
    <n v="21587.394761"/>
    <x v="0"/>
    <x v="111"/>
    <x v="29"/>
    <x v="29"/>
    <s v="MD Resident"/>
    <x v="1"/>
    <s v="MD"/>
    <n v="2"/>
    <n v="0"/>
    <n v="0"/>
    <n v="0"/>
    <n v="0.97522197099999997"/>
    <n v="2"/>
    <n v="12867.98"/>
    <n v="2"/>
    <n v="0.97522197099999997"/>
    <n v="12867.98"/>
    <s v="Towson"/>
    <s v="21286,Towson"/>
    <x v="0"/>
    <x v="0"/>
    <n v="21.012808373999999"/>
    <n v="0"/>
    <n v="0"/>
    <n v="0"/>
    <n v="0"/>
    <n v="0"/>
    <n v="0"/>
    <n v="0"/>
    <n v="0.97522197099999997"/>
    <n v="12251.816935999999"/>
    <x v="0"/>
  </r>
  <r>
    <n v="24556.501054"/>
    <n v="21587.394761"/>
    <x v="0"/>
    <x v="189"/>
    <x v="29"/>
    <x v="29"/>
    <s v="MD Resident"/>
    <x v="3"/>
    <s v="MD"/>
    <n v="1"/>
    <n v="0"/>
    <n v="0"/>
    <n v="0"/>
    <n v="1.0422079689999999"/>
    <n v="1"/>
    <n v="28152.99"/>
    <n v="1"/>
    <n v="1.0422079689999999"/>
    <n v="28152.99"/>
    <s v="Gambrills"/>
    <s v="21054,Gambrills"/>
    <x v="0"/>
    <x v="0"/>
    <n v="17.004281494000001"/>
    <n v="0"/>
    <n v="0"/>
    <n v="0"/>
    <n v="0"/>
    <n v="0"/>
    <n v="0"/>
    <n v="0"/>
    <n v="1.0422079689999999"/>
    <n v="13093.369124999999"/>
    <x v="0"/>
  </r>
  <r>
    <n v="24556.501054"/>
    <n v="21587.394761"/>
    <x v="0"/>
    <x v="1"/>
    <x v="29"/>
    <x v="29"/>
    <s v="MD Resident"/>
    <x v="1"/>
    <s v="MD"/>
    <n v="1"/>
    <n v="0"/>
    <n v="0"/>
    <n v="0"/>
    <n v="0.75430897799999996"/>
    <n v="1"/>
    <n v="21440.25"/>
    <n v="1"/>
    <n v="0.75430897799999996"/>
    <n v="21440.25"/>
    <s v="Cockeysville"/>
    <s v="21030,Cockeysville"/>
    <x v="0"/>
    <x v="0"/>
    <n v="18.677909447000001"/>
    <n v="-0.92701997199999997"/>
    <n v="0.92701997199999997"/>
    <n v="-0.92701997199999997"/>
    <n v="3.7437781199999999E-2"/>
    <n v="3.7437781199999999E-2"/>
    <n v="0"/>
    <n v="470.33481169999999"/>
    <n v="0.7168711968"/>
    <n v="9006.1287898999999"/>
    <x v="0"/>
  </r>
  <r>
    <n v="24556.501054"/>
    <n v="21587.394761"/>
    <x v="0"/>
    <x v="65"/>
    <x v="29"/>
    <x v="29"/>
    <s v="MD Resident"/>
    <x v="1"/>
    <s v="MD"/>
    <n v="1"/>
    <n v="0.54651398399999995"/>
    <n v="1"/>
    <n v="4367.75"/>
    <n v="1.0414209699999999"/>
    <n v="2"/>
    <n v="14931.06"/>
    <n v="1"/>
    <n v="0.49490698599999999"/>
    <n v="10563.31"/>
    <s v="Parkville"/>
    <s v="21234,Parkville"/>
    <x v="0"/>
    <x v="0"/>
    <n v="28.136095163"/>
    <n v="0"/>
    <n v="0"/>
    <n v="0"/>
    <n v="0"/>
    <n v="0"/>
    <n v="0"/>
    <n v="0"/>
    <n v="0.49490698599999999"/>
    <n v="6217.5688952"/>
    <x v="0"/>
  </r>
  <r>
    <n v="24556.501054"/>
    <n v="21587.394761"/>
    <x v="0"/>
    <x v="209"/>
    <x v="29"/>
    <x v="29"/>
    <s v="MD Resident"/>
    <x v="6"/>
    <s v="MD"/>
    <n v="2"/>
    <n v="6.612801803"/>
    <n v="8"/>
    <n v="90340.84"/>
    <n v="8.0581877599999991"/>
    <n v="10"/>
    <n v="187413.04"/>
    <n v="2"/>
    <n v="1.4453859570000001"/>
    <n v="97072.2"/>
    <s v="Brooklyn"/>
    <s v="21225,Brooklyn"/>
    <x v="0"/>
    <x v="0"/>
    <n v="26.503626216000001"/>
    <n v="0"/>
    <n v="0"/>
    <n v="0"/>
    <n v="0"/>
    <n v="0"/>
    <n v="0"/>
    <n v="0"/>
    <n v="1.4453859570000001"/>
    <n v="18158.536900999999"/>
    <x v="0"/>
  </r>
  <r>
    <n v="24556.501054"/>
    <n v="21587.394761"/>
    <x v="0"/>
    <x v="161"/>
    <x v="29"/>
    <x v="29"/>
    <s v="MD Resident"/>
    <x v="1"/>
    <s v="MD"/>
    <n v="2"/>
    <n v="1.4912629559999999"/>
    <n v="2"/>
    <n v="18096.32"/>
    <n v="1.5120789560000001"/>
    <n v="3"/>
    <n v="31564.63"/>
    <n v="1"/>
    <n v="2.0816000000000001E-2"/>
    <n v="13468.31"/>
    <s v="Dundalk"/>
    <s v="21222,Dundalk"/>
    <x v="0"/>
    <x v="0"/>
    <n v="31.886742058999999"/>
    <n v="0"/>
    <n v="0"/>
    <n v="0"/>
    <n v="0"/>
    <n v="0"/>
    <n v="0"/>
    <n v="0"/>
    <n v="2.0816000000000001E-2"/>
    <n v="261.51361322999998"/>
    <x v="0"/>
  </r>
  <r>
    <n v="24556.501054"/>
    <n v="21587.394761"/>
    <x v="0"/>
    <x v="49"/>
    <x v="29"/>
    <x v="29"/>
    <s v="MD Resident"/>
    <x v="12"/>
    <s v="MD"/>
    <n v="1"/>
    <n v="0"/>
    <n v="0"/>
    <n v="0"/>
    <n v="0.67602698000000006"/>
    <n v="1"/>
    <n v="8408.5400000000009"/>
    <n v="1"/>
    <n v="0.67602698000000006"/>
    <n v="8408.5400000000009"/>
    <m/>
    <s v="Calvert,"/>
    <x v="0"/>
    <x v="0"/>
    <n v="62.261227146000003"/>
    <n v="0"/>
    <n v="0"/>
    <n v="0"/>
    <n v="0"/>
    <n v="0"/>
    <n v="0"/>
    <n v="0"/>
    <n v="0.67602698000000006"/>
    <n v="8492.9985675999997"/>
    <x v="0"/>
  </r>
  <r>
    <n v="24556.501054"/>
    <n v="21587.394761"/>
    <x v="0"/>
    <x v="162"/>
    <x v="29"/>
    <x v="29"/>
    <s v="MD Resident"/>
    <x v="1"/>
    <s v="MD"/>
    <n v="1"/>
    <n v="0.780601977"/>
    <n v="1"/>
    <n v="13583.15"/>
    <n v="0.92701997199999997"/>
    <n v="1"/>
    <n v="14025.84"/>
    <n v="0"/>
    <n v="0.146417995"/>
    <n v="442.69"/>
    <s v="Essex"/>
    <s v="21221,Essex"/>
    <x v="0"/>
    <x v="0"/>
    <n v="25.090940255"/>
    <n v="0"/>
    <n v="0"/>
    <n v="0"/>
    <n v="0"/>
    <n v="0"/>
    <n v="0"/>
    <n v="0"/>
    <n v="0.146417995"/>
    <n v="1839.4647826"/>
    <x v="0"/>
  </r>
  <r>
    <n v="24556.501054"/>
    <n v="21587.394761"/>
    <x v="0"/>
    <x v="110"/>
    <x v="29"/>
    <x v="29"/>
    <s v="MD Resident"/>
    <x v="1"/>
    <s v="MD"/>
    <n v="1"/>
    <n v="0"/>
    <n v="0"/>
    <n v="0"/>
    <n v="1.110762968"/>
    <n v="2"/>
    <n v="21673.1"/>
    <n v="2"/>
    <n v="1.110762968"/>
    <n v="21673.1"/>
    <s v="Middle River"/>
    <s v="21220,Middle River"/>
    <x v="0"/>
    <x v="0"/>
    <n v="21.633316354000002"/>
    <n v="0"/>
    <n v="0"/>
    <n v="0"/>
    <n v="0"/>
    <n v="0"/>
    <n v="0"/>
    <n v="0"/>
    <n v="1.110762968"/>
    <n v="13954.63284"/>
    <x v="0"/>
  </r>
  <r>
    <n v="24556.501054"/>
    <n v="21587.394761"/>
    <x v="0"/>
    <x v="116"/>
    <x v="29"/>
    <x v="29"/>
    <s v="MD Resident"/>
    <x v="6"/>
    <s v="MD"/>
    <n v="2"/>
    <n v="12.47525463"/>
    <n v="17"/>
    <n v="278130.2"/>
    <n v="19.193444432"/>
    <n v="24"/>
    <n v="480400.03"/>
    <n v="7"/>
    <n v="6.7181898020000004"/>
    <n v="202269.83"/>
    <s v="Baltimore"/>
    <s v="21218,Baltimore"/>
    <x v="0"/>
    <x v="0"/>
    <n v="15.060169555"/>
    <n v="0"/>
    <n v="0"/>
    <n v="0"/>
    <n v="0"/>
    <n v="0"/>
    <n v="0"/>
    <n v="0"/>
    <n v="6.7181898020000004"/>
    <n v="84401.330203000005"/>
    <x v="0"/>
  </r>
  <r>
    <n v="14535.445427000001"/>
    <n v="14879.639956000001"/>
    <x v="0"/>
    <x v="57"/>
    <x v="30"/>
    <x v="30"/>
    <s v="MD Resident"/>
    <x v="2"/>
    <s v="MD"/>
    <n v="1"/>
    <n v="0"/>
    <n v="0"/>
    <n v="0"/>
    <n v="0.82382397500000004"/>
    <n v="2"/>
    <n v="12931.71"/>
    <n v="2"/>
    <n v="0.82382397500000004"/>
    <n v="12931.71"/>
    <s v="Laurel"/>
    <s v="20707,Laurel"/>
    <x v="0"/>
    <x v="0"/>
    <n v="66.165554032000003"/>
    <n v="-28.04331217"/>
    <n v="28.043312172"/>
    <n v="-28.04331217"/>
    <n v="0.34916586500000002"/>
    <n v="0.34916586500000002"/>
    <n v="0"/>
    <n v="2596.5139516999998"/>
    <n v="0.47465811000000002"/>
    <n v="3529.7161851999999"/>
    <x v="0"/>
  </r>
  <r>
    <n v="14535.445427000001"/>
    <n v="14879.639956000001"/>
    <x v="0"/>
    <x v="220"/>
    <x v="30"/>
    <x v="30"/>
    <s v="MD Resident"/>
    <x v="3"/>
    <s v="MD"/>
    <n v="1"/>
    <n v="0.52161998499999995"/>
    <n v="1"/>
    <n v="9990.3700000000008"/>
    <n v="1.0422079689999999"/>
    <n v="1"/>
    <n v="10882.17"/>
    <n v="0"/>
    <n v="0.52058798399999995"/>
    <n v="891.8"/>
    <s v="Friendship"/>
    <s v="20758,Friendship"/>
    <x v="0"/>
    <x v="0"/>
    <n v="0.85271697400000002"/>
    <n v="0"/>
    <n v="0"/>
    <n v="0"/>
    <n v="0"/>
    <n v="0"/>
    <n v="0"/>
    <n v="0"/>
    <n v="0.52058798399999995"/>
    <n v="3871.2660632000002"/>
    <x v="0"/>
  </r>
  <r>
    <n v="14535.445427000001"/>
    <n v="14879.639956000001"/>
    <x v="0"/>
    <x v="91"/>
    <x v="30"/>
    <x v="30"/>
    <s v="MD Resident"/>
    <x v="2"/>
    <s v="MD"/>
    <n v="1"/>
    <n v="1.394603958"/>
    <n v="2"/>
    <n v="31810.93"/>
    <n v="1.5164399559999999"/>
    <n v="3"/>
    <n v="32027.39"/>
    <n v="1"/>
    <n v="0.121835998"/>
    <n v="216.46"/>
    <s v="Brandywine"/>
    <s v="20613,Brandywine"/>
    <x v="0"/>
    <x v="0"/>
    <n v="20.767023382000001"/>
    <n v="0"/>
    <n v="0"/>
    <n v="0"/>
    <n v="0"/>
    <n v="0"/>
    <n v="0"/>
    <n v="0"/>
    <n v="0.121835998"/>
    <n v="906.01315980000004"/>
    <x v="0"/>
  </r>
  <r>
    <n v="14535.445427000001"/>
    <n v="14879.639956000001"/>
    <x v="0"/>
    <x v="58"/>
    <x v="30"/>
    <x v="30"/>
    <s v="MD Resident"/>
    <x v="2"/>
    <s v="MD"/>
    <n v="1"/>
    <n v="0"/>
    <n v="0"/>
    <n v="0"/>
    <n v="0.77830497700000001"/>
    <n v="1"/>
    <n v="9288.98"/>
    <n v="1"/>
    <n v="0.77830497700000001"/>
    <n v="9288.98"/>
    <s v="District Heights"/>
    <s v="20747,District Heights"/>
    <x v="0"/>
    <x v="0"/>
    <n v="41.760802755"/>
    <n v="-4.3534428700000003"/>
    <n v="4.3534428700000003"/>
    <n v="-4.3534428700000003"/>
    <n v="8.1136042199999994E-2"/>
    <n v="8.1136042199999994E-2"/>
    <n v="0"/>
    <n v="603.35469922000004"/>
    <n v="0.69716893479999997"/>
    <n v="5184.3809706000002"/>
    <x v="0"/>
  </r>
  <r>
    <n v="14535.445427000001"/>
    <n v="14879.639956000001"/>
    <x v="0"/>
    <x v="95"/>
    <x v="30"/>
    <x v="30"/>
    <s v="MD Resident"/>
    <x v="2"/>
    <s v="MD"/>
    <n v="1"/>
    <n v="0"/>
    <n v="0"/>
    <n v="0"/>
    <n v="0.802908976"/>
    <n v="1"/>
    <n v="18803.2"/>
    <n v="1"/>
    <n v="0.802908976"/>
    <n v="18803.2"/>
    <s v="Suitland"/>
    <s v="20746,Suitland"/>
    <x v="0"/>
    <x v="0"/>
    <n v="17.886404471999999"/>
    <n v="-0.598206982"/>
    <n v="0.598206982"/>
    <n v="-0.598206982"/>
    <n v="2.68531194E-2"/>
    <n v="2.68531194E-2"/>
    <n v="0"/>
    <n v="199.68876177000001"/>
    <n v="0.77605585659999998"/>
    <n v="5771.0104594000004"/>
    <x v="0"/>
  </r>
  <r>
    <n v="14535.445427000001"/>
    <n v="14879.639956000001"/>
    <x v="0"/>
    <x v="233"/>
    <x v="30"/>
    <x v="30"/>
    <s v="MD Resident"/>
    <x v="2"/>
    <s v="MD"/>
    <n v="1"/>
    <n v="0.56861698299999996"/>
    <n v="1"/>
    <n v="9510.74"/>
    <n v="2.873236914"/>
    <n v="4"/>
    <n v="38743.56"/>
    <n v="3"/>
    <n v="2.304619931"/>
    <n v="29232.82"/>
    <s v="Aquasco"/>
    <s v="20608,Aquasco"/>
    <x v="0"/>
    <x v="0"/>
    <n v="6.8568037950000003"/>
    <n v="0"/>
    <n v="0"/>
    <n v="0"/>
    <n v="0"/>
    <n v="0"/>
    <n v="0"/>
    <n v="0"/>
    <n v="2.304619931"/>
    <n v="17137.923275000001"/>
    <x v="0"/>
  </r>
  <r>
    <n v="14535.445427000001"/>
    <n v="14879.639956000001"/>
    <x v="0"/>
    <x v="38"/>
    <x v="30"/>
    <x v="30"/>
    <s v="MD Resident"/>
    <x v="3"/>
    <s v="MD"/>
    <n v="2"/>
    <n v="4.6532788610000004"/>
    <n v="8"/>
    <n v="61750.74"/>
    <n v="10.010773704"/>
    <n v="9"/>
    <n v="152428.92000000001"/>
    <n v="1"/>
    <n v="5.3574948429999996"/>
    <n v="90678.18"/>
    <s v="Lothian"/>
    <s v="20711,Lothian"/>
    <x v="0"/>
    <x v="0"/>
    <n v="16.958676498999999"/>
    <n v="0"/>
    <n v="0"/>
    <n v="0"/>
    <n v="0"/>
    <n v="0"/>
    <n v="0"/>
    <n v="0"/>
    <n v="5.3574948429999996"/>
    <n v="39840.120415999998"/>
    <x v="0"/>
  </r>
  <r>
    <n v="14535.445427000001"/>
    <n v="14879.639956000001"/>
    <x v="0"/>
    <x v="99"/>
    <x v="30"/>
    <x v="30"/>
    <s v="MD Resident"/>
    <x v="17"/>
    <s v="MD"/>
    <n v="10"/>
    <n v="7.6567687729999996"/>
    <n v="9"/>
    <n v="103227.43"/>
    <n v="12.345881635"/>
    <n v="14"/>
    <n v="175964.58"/>
    <n v="5"/>
    <n v="4.689112862"/>
    <n v="72737.149999999994"/>
    <m/>
    <s v="Charles,"/>
    <x v="0"/>
    <x v="0"/>
    <n v="39.011670836999997"/>
    <n v="-2.688213921"/>
    <n v="2.688213921"/>
    <n v="-2.688213921"/>
    <n v="0.3231171135"/>
    <n v="0.3231171135"/>
    <n v="0"/>
    <n v="2402.8067382999998"/>
    <n v="4.3659957484999996"/>
    <n v="32467.002107"/>
    <x v="0"/>
  </r>
  <r>
    <n v="14535.445427000001"/>
    <n v="14879.639956000001"/>
    <x v="0"/>
    <x v="86"/>
    <x v="30"/>
    <x v="30"/>
    <s v="MD Resident"/>
    <x v="16"/>
    <s v="MD"/>
    <n v="1"/>
    <n v="0"/>
    <n v="0"/>
    <n v="0"/>
    <n v="0.75430897799999996"/>
    <n v="1"/>
    <n v="6571.02"/>
    <n v="1"/>
    <n v="0.75430897799999996"/>
    <n v="6571.02"/>
    <m/>
    <s v="Kent,"/>
    <x v="0"/>
    <x v="0"/>
    <n v="23.4652973"/>
    <n v="0"/>
    <n v="0"/>
    <n v="0"/>
    <n v="0"/>
    <n v="0"/>
    <n v="0"/>
    <n v="0"/>
    <n v="0.75430897799999996"/>
    <n v="5609.2934095000001"/>
    <x v="0"/>
  </r>
  <r>
    <n v="14535.445427000001"/>
    <n v="14879.639956000001"/>
    <x v="0"/>
    <x v="49"/>
    <x v="30"/>
    <x v="30"/>
    <s v="MD Resident"/>
    <x v="12"/>
    <s v="MD"/>
    <n v="27"/>
    <n v="199.44510309"/>
    <n v="255"/>
    <n v="2894382.9"/>
    <n v="238.17333593999999"/>
    <n v="280"/>
    <n v="3517413.27"/>
    <n v="25"/>
    <n v="38.728232847000001"/>
    <n v="623030.37"/>
    <m/>
    <s v="Calvert,"/>
    <x v="0"/>
    <x v="0"/>
    <n v="62.261227146000003"/>
    <n v="0"/>
    <n v="0"/>
    <n v="0"/>
    <n v="0"/>
    <n v="0"/>
    <n v="0"/>
    <n v="0"/>
    <n v="38.728232847000001"/>
    <n v="287996.07004999998"/>
    <x v="0"/>
  </r>
  <r>
    <n v="14535.445427000001"/>
    <n v="14879.639956000001"/>
    <x v="0"/>
    <x v="29"/>
    <x v="30"/>
    <x v="30"/>
    <s v="MD Resident"/>
    <x v="9"/>
    <s v="MD"/>
    <n v="1"/>
    <n v="0"/>
    <n v="0"/>
    <n v="0"/>
    <n v="0.52952198399999995"/>
    <n v="1"/>
    <n v="7674.75"/>
    <n v="1"/>
    <n v="0.52952198399999995"/>
    <n v="7674.75"/>
    <s v="Jessup"/>
    <s v="20794,Jessup"/>
    <x v="0"/>
    <x v="0"/>
    <n v="18.435196456"/>
    <n v="0"/>
    <n v="0"/>
    <n v="0"/>
    <n v="0"/>
    <n v="0"/>
    <n v="0"/>
    <n v="0"/>
    <n v="0.52952198399999995"/>
    <n v="3937.7022701000001"/>
    <x v="0"/>
  </r>
  <r>
    <n v="14535.445427000001"/>
    <n v="14879.639956000001"/>
    <x v="0"/>
    <x v="50"/>
    <x v="30"/>
    <x v="30"/>
    <s v="MD Resident"/>
    <x v="2"/>
    <s v="MD"/>
    <n v="2"/>
    <n v="2.9818789109999999"/>
    <n v="4"/>
    <n v="46949.24"/>
    <n v="3.098715908"/>
    <n v="4"/>
    <n v="85137.19"/>
    <n v="0"/>
    <n v="0.116836997"/>
    <n v="38187.949999999997"/>
    <s v="Clinton"/>
    <s v="20735,Clinton"/>
    <x v="0"/>
    <x v="0"/>
    <n v="22.86721532"/>
    <n v="-0.52952198399999995"/>
    <n v="0.52952198399999995"/>
    <n v="-0.52952198399999995"/>
    <n v="2.7055222000000002E-3"/>
    <n v="2.7055222000000002E-3"/>
    <n v="0"/>
    <n v="20.119166321000002"/>
    <n v="0.11413147479999999"/>
    <n v="848.71975296999994"/>
    <x v="0"/>
  </r>
  <r>
    <n v="14535.445427000001"/>
    <n v="14879.639956000001"/>
    <x v="0"/>
    <x v="222"/>
    <x v="30"/>
    <x v="30"/>
    <s v="MD Resident"/>
    <x v="3"/>
    <s v="MD"/>
    <n v="2"/>
    <n v="1.4245969570000001"/>
    <n v="2"/>
    <n v="20551.78"/>
    <n v="1.550490954"/>
    <n v="2"/>
    <n v="17119.580000000002"/>
    <n v="0"/>
    <n v="0.12589399700000001"/>
    <n v="-3432.2"/>
    <s v="Churchton"/>
    <s v="20733,Churchton"/>
    <x v="0"/>
    <x v="0"/>
    <n v="5.3554848430000002"/>
    <n v="0"/>
    <n v="0"/>
    <n v="0"/>
    <n v="0"/>
    <n v="0"/>
    <n v="0"/>
    <n v="0"/>
    <n v="0.12589399700000001"/>
    <n v="936.18979524999997"/>
    <x v="0"/>
  </r>
  <r>
    <n v="14535.445427000001"/>
    <n v="14879.639956000001"/>
    <x v="0"/>
    <x v="132"/>
    <x v="30"/>
    <x v="30"/>
    <s v="MD Resident"/>
    <x v="3"/>
    <s v="MD"/>
    <n v="1"/>
    <n v="0"/>
    <n v="0"/>
    <n v="0"/>
    <n v="0.797997976"/>
    <n v="1"/>
    <n v="4564.54"/>
    <n v="1"/>
    <n v="0.797997976"/>
    <n v="4564.54"/>
    <s v="Annapolis"/>
    <s v="21401,Annapolis"/>
    <x v="0"/>
    <x v="0"/>
    <n v="40.125025815000001"/>
    <n v="-0.732951978"/>
    <n v="0.732951978"/>
    <n v="-0.732951978"/>
    <n v="1.4576792999999999E-2"/>
    <n v="1.4576792999999999E-2"/>
    <n v="0"/>
    <n v="108.39789957000001"/>
    <n v="0.78342118299999997"/>
    <n v="5825.7814859999999"/>
    <x v="0"/>
  </r>
  <r>
    <n v="14535.445427000001"/>
    <n v="14879.639956000001"/>
    <x v="0"/>
    <x v="20"/>
    <x v="30"/>
    <x v="30"/>
    <s v="MD Resident"/>
    <x v="2"/>
    <s v="MD"/>
    <n v="1"/>
    <n v="0"/>
    <n v="0"/>
    <n v="0"/>
    <n v="0.47782898600000001"/>
    <n v="1"/>
    <n v="6209.41"/>
    <n v="1"/>
    <n v="0.47782898600000001"/>
    <n v="6209.41"/>
    <s v="Upper Marlboro"/>
    <s v="20774,Upper Marlboro"/>
    <x v="0"/>
    <x v="0"/>
    <n v="31.525031062"/>
    <n v="-6.9979998000000002E-2"/>
    <n v="6.9979998000000002E-2"/>
    <n v="-6.9979998000000002E-2"/>
    <n v="1.0606959E-3"/>
    <n v="1.0606959E-3"/>
    <n v="0"/>
    <n v="7.8876889265000001"/>
    <n v="0.47676829009999999"/>
    <n v="3545.4081888000001"/>
    <x v="0"/>
  </r>
  <r>
    <n v="14535.445427000001"/>
    <n v="14879.639956000001"/>
    <x v="0"/>
    <x v="235"/>
    <x v="30"/>
    <x v="30"/>
    <s v="MD Resident"/>
    <x v="2"/>
    <s v="MD"/>
    <n v="1"/>
    <n v="0"/>
    <n v="0"/>
    <n v="0"/>
    <n v="1.0422079689999999"/>
    <n v="1"/>
    <n v="8766.7900000000009"/>
    <n v="1"/>
    <n v="1.0422079689999999"/>
    <n v="8766.7900000000009"/>
    <s v="Cheltenham"/>
    <s v="20623,Cheltenham"/>
    <x v="0"/>
    <x v="0"/>
    <n v="1.287467962"/>
    <n v="0"/>
    <n v="0"/>
    <n v="0"/>
    <n v="0"/>
    <n v="0"/>
    <n v="0"/>
    <n v="0"/>
    <n v="1.0422079689999999"/>
    <n v="7750.2064303999996"/>
    <x v="0"/>
  </r>
  <r>
    <n v="14535.445427000001"/>
    <n v="14879.639956000001"/>
    <x v="0"/>
    <x v="186"/>
    <x v="30"/>
    <x v="30"/>
    <s v="MD Resident"/>
    <x v="2"/>
    <s v="MD"/>
    <n v="1"/>
    <n v="0.72622497799999997"/>
    <n v="1"/>
    <n v="10505.67"/>
    <n v="1.268056963"/>
    <n v="2"/>
    <n v="30317.22"/>
    <n v="1"/>
    <n v="0.54183198499999996"/>
    <n v="19811.55"/>
    <s v="Upper Marlboro"/>
    <s v="20772,Upper Marlboro"/>
    <x v="0"/>
    <x v="0"/>
    <n v="11.802640653999999"/>
    <n v="-0.54848798399999998"/>
    <n v="0.54848798399999998"/>
    <n v="-0.54848798399999998"/>
    <n v="2.5179817100000002E-2"/>
    <n v="2.5179817100000002E-2"/>
    <n v="0"/>
    <n v="187.2455271"/>
    <n v="0.51665216790000001"/>
    <n v="3841.9980205000002"/>
    <x v="0"/>
  </r>
  <r>
    <n v="15610.679028"/>
    <n v="15521.141185"/>
    <x v="0"/>
    <x v="57"/>
    <x v="31"/>
    <x v="31"/>
    <s v="MD Resident"/>
    <x v="2"/>
    <s v="MD"/>
    <n v="1"/>
    <n v="0"/>
    <n v="0"/>
    <n v="0"/>
    <n v="0.51374798499999996"/>
    <n v="1"/>
    <n v="3743.62"/>
    <n v="1"/>
    <n v="0.51374798499999996"/>
    <n v="3743.62"/>
    <s v="Laurel"/>
    <s v="20707,Laurel"/>
    <x v="0"/>
    <x v="0"/>
    <n v="66.165554032000003"/>
    <n v="-28.04331217"/>
    <n v="28.043312172"/>
    <n v="-28.04331217"/>
    <n v="0.21774464569999999"/>
    <n v="0.21774464569999999"/>
    <n v="0"/>
    <n v="1739.0009316999999"/>
    <n v="0.2960033393"/>
    <n v="2364.0079925999999"/>
    <x v="0"/>
  </r>
  <r>
    <n v="15610.679028"/>
    <n v="15521.141185"/>
    <x v="0"/>
    <x v="31"/>
    <x v="31"/>
    <x v="31"/>
    <s v="MD Resident"/>
    <x v="6"/>
    <s v="MD"/>
    <n v="1"/>
    <n v="0"/>
    <n v="0"/>
    <n v="0"/>
    <n v="0.80257097600000005"/>
    <n v="1"/>
    <n v="9940.2999999999993"/>
    <n v="1"/>
    <n v="0.80257097600000005"/>
    <n v="9940.2999999999993"/>
    <s v="Baltimore"/>
    <s v="21212,Baltimore"/>
    <x v="0"/>
    <x v="0"/>
    <n v="38.086620861"/>
    <n v="0"/>
    <n v="0"/>
    <n v="0"/>
    <n v="0"/>
    <n v="0"/>
    <n v="0"/>
    <n v="0"/>
    <n v="0.80257097600000005"/>
    <n v="6409.6716152999998"/>
    <x v="0"/>
  </r>
  <r>
    <n v="15610.679028"/>
    <n v="15521.141185"/>
    <x v="0"/>
    <x v="183"/>
    <x v="31"/>
    <x v="31"/>
    <s v="MD Resident"/>
    <x v="1"/>
    <s v="MD"/>
    <n v="2"/>
    <n v="85.320532470000003"/>
    <n v="100"/>
    <n v="1412666.22"/>
    <n v="97.300620116999994"/>
    <n v="108"/>
    <n v="1644369.5"/>
    <n v="8"/>
    <n v="11.980087647"/>
    <n v="231703.28"/>
    <s v="Pikesville"/>
    <s v="21208,Pikesville"/>
    <x v="0"/>
    <x v="0"/>
    <n v="52.411771449"/>
    <n v="0"/>
    <n v="0"/>
    <n v="0"/>
    <n v="0"/>
    <n v="0"/>
    <n v="0"/>
    <n v="0"/>
    <n v="11.980087647"/>
    <n v="95678.052205"/>
    <x v="0"/>
  </r>
  <r>
    <n v="15610.679028"/>
    <n v="15521.141185"/>
    <x v="0"/>
    <x v="194"/>
    <x v="31"/>
    <x v="31"/>
    <s v="MD Resident"/>
    <x v="6"/>
    <s v="MD"/>
    <n v="1"/>
    <n v="0.732951978"/>
    <n v="1"/>
    <n v="6307.59"/>
    <n v="2.2405129339999998"/>
    <n v="2"/>
    <n v="19418.82"/>
    <n v="1"/>
    <n v="1.5075609560000001"/>
    <n v="13111.23"/>
    <s v="Baltimore"/>
    <s v="21202,Baltimore"/>
    <x v="0"/>
    <x v="0"/>
    <n v="36.293227919000003"/>
    <n v="0"/>
    <n v="0"/>
    <n v="0"/>
    <n v="0"/>
    <n v="0"/>
    <n v="0"/>
    <n v="0"/>
    <n v="1.5075609560000001"/>
    <n v="12040.020081999999"/>
    <x v="0"/>
  </r>
  <r>
    <n v="15610.679028"/>
    <n v="15521.141185"/>
    <x v="0"/>
    <x v="45"/>
    <x v="31"/>
    <x v="31"/>
    <s v="MD Resident"/>
    <x v="6"/>
    <s v="MD"/>
    <n v="2"/>
    <n v="0"/>
    <n v="0"/>
    <n v="0"/>
    <n v="4.4650038670000001"/>
    <n v="3"/>
    <n v="94794.64"/>
    <n v="3"/>
    <n v="4.4650038670000001"/>
    <n v="94794.64"/>
    <s v="Baltimore"/>
    <s v="21201,Baltimore"/>
    <x v="0"/>
    <x v="0"/>
    <n v="26.981518201"/>
    <n v="0"/>
    <n v="0"/>
    <n v="0"/>
    <n v="0"/>
    <n v="0"/>
    <n v="0"/>
    <n v="0"/>
    <n v="4.4650038670000001"/>
    <n v="35659.411322"/>
    <x v="0"/>
  </r>
  <r>
    <n v="15610.679028"/>
    <n v="15521.141185"/>
    <x v="0"/>
    <x v="8"/>
    <x v="31"/>
    <x v="31"/>
    <s v="MD Resident"/>
    <x v="3"/>
    <s v="MD"/>
    <n v="1"/>
    <n v="0"/>
    <n v="0"/>
    <n v="0"/>
    <n v="1.027944969"/>
    <n v="1"/>
    <n v="47950.36"/>
    <n v="1"/>
    <n v="1.027944969"/>
    <n v="47950.36"/>
    <s v="Pasadena"/>
    <s v="21122,Pasadena"/>
    <x v="0"/>
    <x v="0"/>
    <n v="25.593557239999999"/>
    <n v="0"/>
    <n v="0"/>
    <n v="0"/>
    <n v="0"/>
    <n v="0"/>
    <n v="0"/>
    <n v="0"/>
    <n v="1.027944969"/>
    <n v="8209.6037446999999"/>
    <x v="0"/>
  </r>
  <r>
    <n v="15610.679028"/>
    <n v="15521.141185"/>
    <x v="0"/>
    <x v="10"/>
    <x v="31"/>
    <x v="31"/>
    <s v="MD Resident"/>
    <x v="4"/>
    <s v="MD"/>
    <n v="1"/>
    <n v="0.598206982"/>
    <n v="1"/>
    <n v="3351.58"/>
    <n v="1.3004859609999999"/>
    <n v="2"/>
    <n v="22603.17"/>
    <n v="1"/>
    <n v="0.70227897900000003"/>
    <n v="19251.59"/>
    <m/>
    <s v="Washington,"/>
    <x v="0"/>
    <x v="0"/>
    <n v="47.749687577000003"/>
    <n v="0"/>
    <n v="0"/>
    <n v="0"/>
    <n v="0"/>
    <n v="0"/>
    <n v="0"/>
    <n v="0"/>
    <n v="0.70227897900000003"/>
    <n v="5608.6972646000004"/>
    <x v="0"/>
  </r>
  <r>
    <n v="15610.679028"/>
    <n v="15521.141185"/>
    <x v="0"/>
    <x v="21"/>
    <x v="31"/>
    <x v="31"/>
    <s v="MD Resident"/>
    <x v="8"/>
    <s v="MD"/>
    <n v="1"/>
    <n v="0"/>
    <n v="0"/>
    <n v="0"/>
    <n v="1.057339969"/>
    <n v="1"/>
    <n v="12306.91"/>
    <n v="1"/>
    <n v="1.057339969"/>
    <n v="12306.91"/>
    <s v="Manchester"/>
    <s v="21102,Manchester"/>
    <x v="0"/>
    <x v="0"/>
    <n v="7.9633797639999999"/>
    <n v="0"/>
    <n v="0"/>
    <n v="0"/>
    <n v="0"/>
    <n v="0"/>
    <n v="0"/>
    <n v="0"/>
    <n v="1.057339969"/>
    <n v="8444.3646602000008"/>
    <x v="0"/>
  </r>
  <r>
    <n v="15610.679028"/>
    <n v="15521.141185"/>
    <x v="0"/>
    <x v="24"/>
    <x v="31"/>
    <x v="31"/>
    <s v="MD Resident"/>
    <x v="1"/>
    <s v="MD"/>
    <n v="1"/>
    <n v="1.0422079689999999"/>
    <n v="1"/>
    <n v="5444.04"/>
    <n v="1.9101439440000001"/>
    <n v="2"/>
    <n v="29419.439999999999"/>
    <n v="1"/>
    <n v="0.86793597499999997"/>
    <n v="23975.4"/>
    <s v="Lutherville Timonium"/>
    <s v="21093,Lutherville Timonium"/>
    <x v="0"/>
    <x v="0"/>
    <n v="38.228951871"/>
    <n v="0"/>
    <n v="0"/>
    <n v="0"/>
    <n v="0"/>
    <n v="0"/>
    <n v="0"/>
    <n v="0"/>
    <n v="0.86793597499999997"/>
    <n v="6931.7041723000002"/>
    <x v="0"/>
  </r>
  <r>
    <n v="15610.679028"/>
    <n v="15521.141185"/>
    <x v="0"/>
    <x v="104"/>
    <x v="31"/>
    <x v="31"/>
    <s v="MD Resident"/>
    <x v="18"/>
    <s v="MD"/>
    <n v="1"/>
    <n v="0"/>
    <n v="0"/>
    <n v="0"/>
    <n v="0.57231798300000003"/>
    <n v="1"/>
    <n v="7337.66"/>
    <n v="1"/>
    <n v="0.57231798300000003"/>
    <n v="7337.66"/>
    <m/>
    <s v="Queen Annes,"/>
    <x v="0"/>
    <x v="0"/>
    <n v="10.748360680999999"/>
    <n v="0"/>
    <n v="0"/>
    <n v="0"/>
    <n v="0"/>
    <n v="0"/>
    <n v="0"/>
    <n v="0"/>
    <n v="0.57231798300000003"/>
    <n v="4570.7737262999999"/>
    <x v="0"/>
  </r>
  <r>
    <n v="15610.679028"/>
    <n v="15521.141185"/>
    <x v="0"/>
    <x v="204"/>
    <x v="31"/>
    <x v="31"/>
    <s v="MD Resident"/>
    <x v="3"/>
    <s v="MD"/>
    <n v="1"/>
    <n v="0"/>
    <n v="0"/>
    <n v="0"/>
    <n v="0.94474897199999996"/>
    <n v="1"/>
    <n v="13346.26"/>
    <n v="1"/>
    <n v="0.94474897199999996"/>
    <n v="13346.26"/>
    <s v="Glen Burnie"/>
    <s v="21061,Glen Burnie"/>
    <x v="0"/>
    <x v="0"/>
    <n v="69.344663937999997"/>
    <n v="-2.2170409339999999"/>
    <n v="2.2170409339999999"/>
    <n v="-2.2170409339999999"/>
    <n v="3.0204878399999999E-2"/>
    <n v="3.0204878399999999E-2"/>
    <n v="0"/>
    <n v="241.22894751999999"/>
    <n v="0.9145440936"/>
    <n v="7303.9363407000001"/>
    <x v="0"/>
  </r>
  <r>
    <n v="15610.679028"/>
    <n v="15521.141185"/>
    <x v="0"/>
    <x v="29"/>
    <x v="31"/>
    <x v="31"/>
    <s v="MD Resident"/>
    <x v="9"/>
    <s v="MD"/>
    <n v="1"/>
    <n v="0"/>
    <n v="0"/>
    <n v="0"/>
    <n v="0.485613986"/>
    <n v="1"/>
    <n v="3743.68"/>
    <n v="1"/>
    <n v="0.485613986"/>
    <n v="3743.68"/>
    <s v="Jessup"/>
    <s v="20794,Jessup"/>
    <x v="0"/>
    <x v="0"/>
    <n v="18.435196456"/>
    <n v="0"/>
    <n v="0"/>
    <n v="0"/>
    <n v="0"/>
    <n v="0"/>
    <n v="0"/>
    <n v="0"/>
    <n v="0.485613986"/>
    <n v="3878.3188965999998"/>
    <x v="0"/>
  </r>
  <r>
    <n v="15610.679028"/>
    <n v="15521.141185"/>
    <x v="0"/>
    <x v="191"/>
    <x v="31"/>
    <x v="31"/>
    <s v="MD Resident"/>
    <x v="22"/>
    <s v="MD"/>
    <n v="1"/>
    <n v="0"/>
    <n v="0"/>
    <n v="0"/>
    <n v="1.4777599560000001"/>
    <n v="1"/>
    <n v="7025.12"/>
    <n v="1"/>
    <n v="1.4777599560000001"/>
    <n v="7025.12"/>
    <m/>
    <s v="Wicomico,"/>
    <x v="0"/>
    <x v="0"/>
    <n v="23.014154316999999"/>
    <n v="0"/>
    <n v="0"/>
    <n v="0"/>
    <n v="0"/>
    <n v="0"/>
    <n v="0"/>
    <n v="0"/>
    <n v="1.4777599560000001"/>
    <n v="11802.016678"/>
    <x v="0"/>
  </r>
  <r>
    <n v="15610.679028"/>
    <n v="15521.141185"/>
    <x v="0"/>
    <x v="236"/>
    <x v="31"/>
    <x v="31"/>
    <s v="MD Resident"/>
    <x v="8"/>
    <s v="MD"/>
    <n v="1"/>
    <n v="0"/>
    <n v="0"/>
    <n v="0"/>
    <n v="0.92701997199999997"/>
    <n v="1"/>
    <n v="26597.13"/>
    <n v="1"/>
    <n v="0.92701997199999997"/>
    <n v="26597.13"/>
    <s v="Finksburg"/>
    <s v="21048,Finksburg"/>
    <x v="0"/>
    <x v="0"/>
    <n v="4.2408878730000001"/>
    <n v="0"/>
    <n v="0"/>
    <n v="0"/>
    <n v="0"/>
    <n v="0"/>
    <n v="0"/>
    <n v="0"/>
    <n v="0.92701997199999997"/>
    <n v="7403.5739879000002"/>
    <x v="0"/>
  </r>
  <r>
    <n v="15610.679028"/>
    <n v="15521.141185"/>
    <x v="0"/>
    <x v="79"/>
    <x v="31"/>
    <x v="31"/>
    <s v="MD Resident"/>
    <x v="8"/>
    <s v="MD"/>
    <n v="2"/>
    <n v="3.4713288960000002"/>
    <n v="5"/>
    <n v="44778.94"/>
    <n v="4.0092688819999998"/>
    <n v="7"/>
    <n v="61712.639999999999"/>
    <n v="2"/>
    <n v="0.53793998600000004"/>
    <n v="16933.7"/>
    <s v="Sykesville"/>
    <s v="21784,Sykesville"/>
    <x v="0"/>
    <x v="0"/>
    <n v="25.532847236999999"/>
    <n v="0"/>
    <n v="0"/>
    <n v="0"/>
    <n v="0"/>
    <n v="0"/>
    <n v="0"/>
    <n v="0"/>
    <n v="0.53793998600000004"/>
    <n v="4296.2164868999998"/>
    <x v="0"/>
  </r>
  <r>
    <n v="15610.679028"/>
    <n v="15521.141185"/>
    <x v="0"/>
    <x v="193"/>
    <x v="31"/>
    <x v="31"/>
    <s v="MD Resident"/>
    <x v="9"/>
    <s v="MD"/>
    <n v="2"/>
    <n v="1.34265396"/>
    <n v="2"/>
    <n v="16278.09"/>
    <n v="2.1286839359999998"/>
    <n v="3"/>
    <n v="26163.73"/>
    <n v="1"/>
    <n v="0.78602997600000002"/>
    <n v="9885.64"/>
    <s v="Ellicott City"/>
    <s v="21043,Ellicott City"/>
    <x v="0"/>
    <x v="0"/>
    <n v="20.624334387000001"/>
    <n v="0"/>
    <n v="0"/>
    <n v="0"/>
    <n v="0"/>
    <n v="0"/>
    <n v="0"/>
    <n v="0"/>
    <n v="0.78602997600000002"/>
    <n v="6277.5681860000004"/>
    <x v="0"/>
  </r>
  <r>
    <n v="15610.679028"/>
    <n v="15521.141185"/>
    <x v="0"/>
    <x v="70"/>
    <x v="31"/>
    <x v="31"/>
    <s v="MD Resident"/>
    <x v="9"/>
    <s v="MD"/>
    <n v="2"/>
    <n v="0"/>
    <n v="0"/>
    <n v="0"/>
    <n v="3.8283208869999998"/>
    <n v="4"/>
    <n v="33076.06"/>
    <n v="4"/>
    <n v="3.8283208869999998"/>
    <n v="33076.06"/>
    <s v="Ellicott City"/>
    <s v="21042,Ellicott City"/>
    <x v="0"/>
    <x v="0"/>
    <n v="14.275399576"/>
    <n v="0"/>
    <n v="0"/>
    <n v="0"/>
    <n v="0"/>
    <n v="0"/>
    <n v="0"/>
    <n v="0"/>
    <n v="3.8283208869999998"/>
    <n v="30574.591478999999"/>
    <x v="0"/>
  </r>
  <r>
    <n v="15610.679028"/>
    <n v="15521.141185"/>
    <x v="0"/>
    <x v="82"/>
    <x v="31"/>
    <x v="31"/>
    <s v="MD Resident"/>
    <x v="1"/>
    <s v="MD"/>
    <n v="2"/>
    <n v="55.799512350000001"/>
    <n v="84"/>
    <n v="864755.26"/>
    <n v="60.924372198"/>
    <n v="73"/>
    <n v="854817.81"/>
    <n v="-11"/>
    <n v="5.1248598479999998"/>
    <n v="-9937.4500000000007"/>
    <s v="Windsor Mill"/>
    <s v="21244,Windsor Mill"/>
    <x v="0"/>
    <x v="0"/>
    <n v="36.897335900999998"/>
    <n v="0"/>
    <n v="0"/>
    <n v="0"/>
    <n v="0"/>
    <n v="0"/>
    <n v="0"/>
    <n v="0"/>
    <n v="5.1248598479999998"/>
    <n v="40929.300563999997"/>
    <x v="0"/>
  </r>
  <r>
    <n v="15610.679028"/>
    <n v="15521.141185"/>
    <x v="0"/>
    <x v="115"/>
    <x v="31"/>
    <x v="31"/>
    <s v="MD Resident"/>
    <x v="6"/>
    <s v="MD"/>
    <n v="2"/>
    <n v="0"/>
    <n v="0"/>
    <n v="0"/>
    <n v="4.0046868819999997"/>
    <n v="4"/>
    <n v="46548.02"/>
    <n v="4"/>
    <n v="4.0046868819999997"/>
    <n v="46548.02"/>
    <s v="Baltimore"/>
    <s v="21230,Baltimore"/>
    <x v="0"/>
    <x v="0"/>
    <n v="35.304581947000003"/>
    <n v="0"/>
    <n v="0"/>
    <n v="0"/>
    <n v="0"/>
    <n v="0"/>
    <n v="0"/>
    <n v="0"/>
    <n v="4.0046868819999997"/>
    <n v="31983.124985999999"/>
    <x v="0"/>
  </r>
  <r>
    <n v="15610.679028"/>
    <n v="15521.141185"/>
    <x v="0"/>
    <x v="153"/>
    <x v="31"/>
    <x v="31"/>
    <s v="MD Resident"/>
    <x v="6"/>
    <s v="MD"/>
    <n v="2"/>
    <n v="6.9545157939999998"/>
    <n v="10"/>
    <n v="82265.7"/>
    <n v="7.7765057689999999"/>
    <n v="13"/>
    <n v="125225.61"/>
    <n v="3"/>
    <n v="0.82198997500000004"/>
    <n v="42959.91"/>
    <s v="Baltimore"/>
    <s v="21229,Baltimore"/>
    <x v="0"/>
    <x v="0"/>
    <n v="31.055755079000001"/>
    <n v="0"/>
    <n v="0"/>
    <n v="0"/>
    <n v="0"/>
    <n v="0"/>
    <n v="0"/>
    <n v="0"/>
    <n v="0.82198997500000004"/>
    <n v="6564.7599632000001"/>
    <x v="0"/>
  </r>
  <r>
    <n v="15610.679028"/>
    <n v="15521.141185"/>
    <x v="0"/>
    <x v="164"/>
    <x v="31"/>
    <x v="31"/>
    <s v="MD Resident"/>
    <x v="3"/>
    <s v="MD"/>
    <n v="1"/>
    <n v="0"/>
    <n v="0"/>
    <n v="0"/>
    <n v="0.94474897199999996"/>
    <n v="1"/>
    <n v="4374.26"/>
    <n v="1"/>
    <n v="0.94474897199999996"/>
    <n v="4374.26"/>
    <s v="Curtis Bay"/>
    <s v="21226,Curtis Bay"/>
    <x v="0"/>
    <x v="0"/>
    <n v="6.8625087950000001"/>
    <n v="0"/>
    <n v="0"/>
    <n v="0"/>
    <n v="0"/>
    <n v="0"/>
    <n v="0"/>
    <n v="0"/>
    <n v="0.94474897199999996"/>
    <n v="7545.1652881999998"/>
    <x v="0"/>
  </r>
  <r>
    <n v="15610.679028"/>
    <n v="15521.141185"/>
    <x v="0"/>
    <x v="47"/>
    <x v="31"/>
    <x v="31"/>
    <s v="MD Resident"/>
    <x v="10"/>
    <s v="MD"/>
    <n v="1"/>
    <n v="0"/>
    <n v="0"/>
    <n v="0"/>
    <n v="0.75515097799999997"/>
    <n v="1"/>
    <n v="9576.94"/>
    <n v="1"/>
    <n v="0.75515097799999997"/>
    <n v="9576.94"/>
    <s v="Aberdeen"/>
    <s v="21001,Aberdeen"/>
    <x v="0"/>
    <x v="0"/>
    <n v="36.193890928000002"/>
    <n v="0"/>
    <n v="0"/>
    <n v="0"/>
    <n v="0"/>
    <n v="0"/>
    <n v="0"/>
    <n v="0"/>
    <n v="0.75515097799999997"/>
    <n v="6030.9554341000003"/>
    <x v="0"/>
  </r>
  <r>
    <n v="15610.679028"/>
    <n v="15521.141185"/>
    <x v="0"/>
    <x v="161"/>
    <x v="31"/>
    <x v="31"/>
    <s v="MD Resident"/>
    <x v="1"/>
    <s v="MD"/>
    <n v="2"/>
    <n v="0.94474897199999996"/>
    <n v="1"/>
    <n v="6100.49"/>
    <n v="1.466368957"/>
    <n v="2"/>
    <n v="11360.07"/>
    <n v="1"/>
    <n v="0.52161998499999995"/>
    <n v="5259.58"/>
    <s v="Dundalk"/>
    <s v="21222,Dundalk"/>
    <x v="0"/>
    <x v="0"/>
    <n v="31.886742058999999"/>
    <n v="0"/>
    <n v="0"/>
    <n v="0"/>
    <n v="0"/>
    <n v="0"/>
    <n v="0"/>
    <n v="0"/>
    <n v="0.52161998499999995"/>
    <n v="4165.8780491999996"/>
    <x v="0"/>
  </r>
  <r>
    <n v="15610.679028"/>
    <n v="15521.141185"/>
    <x v="0"/>
    <x v="162"/>
    <x v="31"/>
    <x v="31"/>
    <s v="MD Resident"/>
    <x v="1"/>
    <s v="MD"/>
    <n v="2"/>
    <n v="1.334725961"/>
    <n v="2"/>
    <n v="17380.09"/>
    <n v="1.9212429440000001"/>
    <n v="3"/>
    <n v="32005.69"/>
    <n v="1"/>
    <n v="0.58651698299999999"/>
    <n v="14625.6"/>
    <s v="Essex"/>
    <s v="21221,Essex"/>
    <x v="0"/>
    <x v="0"/>
    <n v="25.090940255"/>
    <n v="0"/>
    <n v="0"/>
    <n v="0"/>
    <n v="0"/>
    <n v="0"/>
    <n v="0"/>
    <n v="0"/>
    <n v="0.58651698299999999"/>
    <n v="4684.1729519999999"/>
    <x v="0"/>
  </r>
  <r>
    <n v="12699.801522"/>
    <n v="14061.864971000001"/>
    <x v="0"/>
    <x v="87"/>
    <x v="32"/>
    <x v="32"/>
    <s v="MD Resident"/>
    <x v="2"/>
    <s v="MD"/>
    <n v="2"/>
    <n v="0"/>
    <n v="0"/>
    <n v="0"/>
    <n v="2.9381959129999999"/>
    <n v="2"/>
    <n v="23461.13"/>
    <n v="2"/>
    <n v="2.9381959129999999"/>
    <n v="23461.13"/>
    <s v="Bowie"/>
    <s v="20720,Bowie"/>
    <x v="0"/>
    <x v="0"/>
    <n v="12.732666623"/>
    <n v="-6.9297998E-2"/>
    <n v="6.9297998E-2"/>
    <n v="-6.9297998E-2"/>
    <n v="1.59912374E-2"/>
    <n v="1.59912374E-2"/>
    <n v="0"/>
    <n v="103.89856270999999"/>
    <n v="2.9222046756000002"/>
    <n v="18986.202158"/>
    <x v="0"/>
  </r>
  <r>
    <n v="12699.801522"/>
    <n v="14061.864971000001"/>
    <x v="0"/>
    <x v="67"/>
    <x v="32"/>
    <x v="32"/>
    <s v="MD Resident"/>
    <x v="6"/>
    <s v="MD"/>
    <n v="2"/>
    <n v="0.52161998499999995"/>
    <n v="1"/>
    <n v="3046.13"/>
    <n v="4.8943208560000002"/>
    <n v="4"/>
    <n v="58117.26"/>
    <n v="3"/>
    <n v="4.3727008710000002"/>
    <n v="55071.13"/>
    <s v="Baltimore"/>
    <s v="21213,Baltimore"/>
    <x v="0"/>
    <x v="0"/>
    <n v="23.208944313"/>
    <n v="0"/>
    <n v="0"/>
    <n v="0"/>
    <n v="0"/>
    <n v="0"/>
    <n v="0"/>
    <n v="0"/>
    <n v="4.3727008710000002"/>
    <n v="28410.392812999999"/>
    <x v="0"/>
  </r>
  <r>
    <n v="12699.801522"/>
    <n v="14061.864971000001"/>
    <x v="0"/>
    <x v="183"/>
    <x v="32"/>
    <x v="32"/>
    <s v="MD Resident"/>
    <x v="1"/>
    <s v="MD"/>
    <n v="1"/>
    <n v="0.92701997199999997"/>
    <n v="1"/>
    <n v="11223.51"/>
    <n v="1.0967939680000001"/>
    <n v="2"/>
    <n v="10386.69"/>
    <n v="1"/>
    <n v="0.16977399600000001"/>
    <n v="-836.82"/>
    <s v="Pikesville"/>
    <s v="21208,Pikesville"/>
    <x v="0"/>
    <x v="0"/>
    <n v="52.411771449"/>
    <n v="0"/>
    <n v="0"/>
    <n v="0"/>
    <n v="0"/>
    <n v="0"/>
    <n v="0"/>
    <n v="0"/>
    <n v="0.16977399600000001"/>
    <n v="1103.0587406"/>
    <x v="0"/>
  </r>
  <r>
    <n v="12699.801522"/>
    <n v="14061.864971000001"/>
    <x v="0"/>
    <x v="93"/>
    <x v="32"/>
    <x v="32"/>
    <s v="MD Resident"/>
    <x v="2"/>
    <s v="MD"/>
    <n v="2"/>
    <n v="0.70905997899999995"/>
    <n v="1"/>
    <n v="6026.27"/>
    <n v="3.4940098960000001"/>
    <n v="3"/>
    <n v="34040.04"/>
    <n v="2"/>
    <n v="2.7849499170000001"/>
    <n v="28013.77"/>
    <s v="Bowie"/>
    <s v="20716,Bowie"/>
    <x v="0"/>
    <x v="0"/>
    <n v="23.936624289000001"/>
    <n v="-0.35034799"/>
    <n v="0.35034799"/>
    <n v="-0.35034799"/>
    <n v="4.0761871599999999E-2"/>
    <n v="4.0761871599999999E-2"/>
    <n v="0"/>
    <n v="264.83878453"/>
    <n v="2.7441880454000001"/>
    <n v="17829.589222999999"/>
    <x v="0"/>
  </r>
  <r>
    <n v="12699.801522"/>
    <n v="14061.864971000001"/>
    <x v="0"/>
    <x v="174"/>
    <x v="32"/>
    <x v="32"/>
    <s v="MD Resident"/>
    <x v="6"/>
    <s v="MD"/>
    <n v="1"/>
    <n v="0"/>
    <n v="0"/>
    <n v="0"/>
    <n v="0.45732198600000001"/>
    <n v="1"/>
    <n v="5522.85"/>
    <n v="1"/>
    <n v="0.45732198600000001"/>
    <n v="5522.85"/>
    <s v="Baltimore"/>
    <s v="21205,Baltimore"/>
    <x v="0"/>
    <x v="0"/>
    <n v="30.693794087000001"/>
    <n v="0"/>
    <n v="0"/>
    <n v="0"/>
    <n v="0"/>
    <n v="0"/>
    <n v="0"/>
    <n v="0"/>
    <n v="0.45732198600000001"/>
    <n v="2971.3208490000002"/>
    <x v="0"/>
  </r>
  <r>
    <n v="12699.801522"/>
    <n v="14061.864971000001"/>
    <x v="0"/>
    <x v="194"/>
    <x v="32"/>
    <x v="32"/>
    <s v="MD Resident"/>
    <x v="6"/>
    <s v="MD"/>
    <n v="2"/>
    <n v="1.486203956"/>
    <n v="1"/>
    <n v="11609.03"/>
    <n v="2.5040769260000002"/>
    <n v="2"/>
    <n v="127441.76"/>
    <n v="1"/>
    <n v="1.01787297"/>
    <n v="115832.73"/>
    <s v="Baltimore"/>
    <s v="21202,Baltimore"/>
    <x v="0"/>
    <x v="0"/>
    <n v="36.293227919000003"/>
    <n v="0"/>
    <n v="0"/>
    <n v="0"/>
    <n v="0"/>
    <n v="0"/>
    <n v="0"/>
    <n v="0"/>
    <n v="1.01787297"/>
    <n v="6613.3430492999996"/>
    <x v="0"/>
  </r>
  <r>
    <n v="12699.801522"/>
    <n v="14061.864971000001"/>
    <x v="0"/>
    <x v="165"/>
    <x v="32"/>
    <x v="32"/>
    <s v="MD Resident"/>
    <x v="7"/>
    <s v="MD"/>
    <n v="1"/>
    <n v="0"/>
    <n v="0"/>
    <n v="0"/>
    <n v="2.2697879329999999"/>
    <n v="1"/>
    <n v="25368.14"/>
    <n v="1"/>
    <n v="2.2697879329999999"/>
    <n v="25368.14"/>
    <s v="Gaithersburg"/>
    <s v="20878,Gaithersburg"/>
    <x v="0"/>
    <x v="0"/>
    <n v="19.074658433"/>
    <n v="0"/>
    <n v="0"/>
    <n v="0"/>
    <n v="0"/>
    <n v="0"/>
    <n v="0"/>
    <n v="0"/>
    <n v="2.2697879329999999"/>
    <n v="14747.308056"/>
    <x v="0"/>
  </r>
  <r>
    <n v="12699.801522"/>
    <n v="14061.864971000001"/>
    <x v="0"/>
    <x v="106"/>
    <x v="32"/>
    <x v="32"/>
    <s v="MD Resident"/>
    <x v="2"/>
    <s v="MD"/>
    <n v="1"/>
    <n v="1.075228968"/>
    <n v="2"/>
    <n v="8075.05"/>
    <n v="2.686564921"/>
    <n v="2"/>
    <n v="75273.58"/>
    <n v="0"/>
    <n v="1.611335953"/>
    <n v="67198.53"/>
    <s v="Bowie"/>
    <s v="20715,Bowie"/>
    <x v="0"/>
    <x v="0"/>
    <n v="27.292978184999999"/>
    <n v="-3.578858893"/>
    <n v="3.578858893"/>
    <n v="-3.578858893"/>
    <n v="0.21129038999999999"/>
    <n v="0.21129038999999999"/>
    <n v="0"/>
    <n v="1372.7998221"/>
    <n v="1.4000455629999999"/>
    <n v="9096.4018749000006"/>
    <x v="0"/>
  </r>
  <r>
    <n v="12699.801522"/>
    <n v="14061.864971000001"/>
    <x v="0"/>
    <x v="78"/>
    <x v="32"/>
    <x v="32"/>
    <s v="MD Resident"/>
    <x v="3"/>
    <s v="MD"/>
    <n v="2"/>
    <n v="29.754882120000001"/>
    <n v="34"/>
    <n v="327331.90999999997"/>
    <n v="44.753715667000002"/>
    <n v="54"/>
    <n v="588476.46"/>
    <n v="20"/>
    <n v="14.998833547"/>
    <n v="261144.55"/>
    <s v="Severna Park"/>
    <s v="21146,Severna Park"/>
    <x v="0"/>
    <x v="0"/>
    <n v="27.545472172"/>
    <n v="0"/>
    <n v="0"/>
    <n v="0"/>
    <n v="0"/>
    <n v="0"/>
    <n v="0"/>
    <n v="0"/>
    <n v="14.998833547"/>
    <n v="97450.698180000007"/>
    <x v="0"/>
  </r>
  <r>
    <n v="12699.801522"/>
    <n v="14061.864971000001"/>
    <x v="0"/>
    <x v="36"/>
    <x v="32"/>
    <x v="32"/>
    <s v="MD Resident"/>
    <x v="3"/>
    <s v="MD"/>
    <n v="3"/>
    <n v="70.058069923000005"/>
    <n v="95"/>
    <n v="851848.7"/>
    <n v="79.183738653000006"/>
    <n v="87"/>
    <n v="994895.45"/>
    <n v="-8"/>
    <n v="9.1256687299999992"/>
    <n v="143046.75"/>
    <s v="Severn"/>
    <s v="21144,Severn"/>
    <x v="0"/>
    <x v="0"/>
    <n v="25.177048250999999"/>
    <n v="0"/>
    <n v="0"/>
    <n v="0"/>
    <n v="0"/>
    <n v="0"/>
    <n v="0"/>
    <n v="0"/>
    <n v="9.1256687299999992"/>
    <n v="59291.463320000003"/>
    <x v="0"/>
  </r>
  <r>
    <n v="12699.801522"/>
    <n v="14061.864971000001"/>
    <x v="0"/>
    <x v="230"/>
    <x v="32"/>
    <x v="32"/>
    <s v="MD Resident"/>
    <x v="3"/>
    <s v="MD"/>
    <n v="1"/>
    <n v="0"/>
    <n v="0"/>
    <n v="0"/>
    <n v="0.52161998499999995"/>
    <n v="1"/>
    <n v="7790.69"/>
    <n v="1"/>
    <n v="0.52161998499999995"/>
    <n v="7790.69"/>
    <s v="Riva"/>
    <s v="21140,Riva"/>
    <x v="0"/>
    <x v="0"/>
    <n v="1.849452946"/>
    <n v="0"/>
    <n v="0"/>
    <n v="0"/>
    <n v="0"/>
    <n v="0"/>
    <n v="0"/>
    <n v="0"/>
    <n v="0.52161998499999995"/>
    <n v="3389.0789949999998"/>
    <x v="0"/>
  </r>
  <r>
    <n v="12699.801522"/>
    <n v="14061.864971000001"/>
    <x v="0"/>
    <x v="11"/>
    <x v="32"/>
    <x v="32"/>
    <s v="MD Resident"/>
    <x v="1"/>
    <s v="MD"/>
    <n v="2"/>
    <n v="2.1928729360000001"/>
    <n v="3"/>
    <n v="27733.98"/>
    <n v="3.3795378999999999"/>
    <n v="5"/>
    <n v="32903.919999999998"/>
    <n v="2"/>
    <n v="1.186664964"/>
    <n v="5169.9399999999996"/>
    <s v="Randallstown"/>
    <s v="21133,Randallstown"/>
    <x v="0"/>
    <x v="0"/>
    <n v="36.344850915999999"/>
    <n v="0"/>
    <n v="0"/>
    <n v="0"/>
    <n v="0"/>
    <n v="0"/>
    <n v="0"/>
    <n v="0"/>
    <n v="1.186664964"/>
    <n v="7710.0215084000001"/>
    <x v="0"/>
  </r>
  <r>
    <n v="12699.801522"/>
    <n v="14061.864971000001"/>
    <x v="0"/>
    <x v="184"/>
    <x v="32"/>
    <x v="32"/>
    <s v="MD Resident"/>
    <x v="1"/>
    <s v="MD"/>
    <n v="1"/>
    <n v="0"/>
    <n v="0"/>
    <n v="0"/>
    <n v="0.98594697099999995"/>
    <n v="1"/>
    <n v="11890.19"/>
    <n v="1"/>
    <n v="0.98594697099999995"/>
    <n v="11890.19"/>
    <s v="Phoenix"/>
    <s v="21131,Phoenix"/>
    <x v="0"/>
    <x v="0"/>
    <n v="4.7828378589999998"/>
    <n v="0"/>
    <n v="0"/>
    <n v="0"/>
    <n v="0"/>
    <n v="0"/>
    <n v="0"/>
    <n v="0"/>
    <n v="0.98594697099999995"/>
    <n v="6405.9128592999996"/>
    <x v="0"/>
  </r>
  <r>
    <n v="12699.801522"/>
    <n v="14061.864971000001"/>
    <x v="0"/>
    <x v="8"/>
    <x v="32"/>
    <x v="32"/>
    <s v="MD Resident"/>
    <x v="3"/>
    <s v="MD"/>
    <n v="3"/>
    <n v="186.90293145999999"/>
    <n v="202"/>
    <n v="2400148"/>
    <n v="198.20680612000001"/>
    <n v="212"/>
    <n v="2638473.7799999998"/>
    <n v="10"/>
    <n v="11.30387466"/>
    <n v="238325.78"/>
    <s v="Pasadena"/>
    <s v="21122,Pasadena"/>
    <x v="0"/>
    <x v="0"/>
    <n v="25.593557239999999"/>
    <n v="0"/>
    <n v="0"/>
    <n v="0"/>
    <n v="0"/>
    <n v="0"/>
    <n v="0"/>
    <n v="0"/>
    <n v="11.30387466"/>
    <n v="73443.743096000006"/>
    <x v="0"/>
  </r>
  <r>
    <n v="12699.801522"/>
    <n v="14061.864971000001"/>
    <x v="0"/>
    <x v="38"/>
    <x v="32"/>
    <x v="32"/>
    <s v="MD Resident"/>
    <x v="3"/>
    <s v="MD"/>
    <n v="1"/>
    <n v="0.75430897799999996"/>
    <n v="1"/>
    <n v="10185.4"/>
    <n v="0.75515097799999997"/>
    <n v="1"/>
    <n v="24507.74"/>
    <n v="0"/>
    <n v="8.4199999999999998E-4"/>
    <n v="14322.34"/>
    <s v="Lothian"/>
    <s v="20711,Lothian"/>
    <x v="0"/>
    <x v="0"/>
    <n v="16.958676498999999"/>
    <n v="0"/>
    <n v="0"/>
    <n v="0"/>
    <n v="0"/>
    <n v="0"/>
    <n v="0"/>
    <n v="0"/>
    <n v="8.4199999999999998E-4"/>
    <n v="5.4706579421999999"/>
    <x v="0"/>
  </r>
  <r>
    <n v="12699.801522"/>
    <n v="14061.864971000001"/>
    <x v="0"/>
    <x v="139"/>
    <x v="32"/>
    <x v="32"/>
    <s v="MD Resident"/>
    <x v="1"/>
    <s v="MD"/>
    <n v="2"/>
    <n v="0.65793997999999998"/>
    <n v="1"/>
    <n v="13642.75"/>
    <n v="1.7214429490000001"/>
    <n v="2"/>
    <n v="69328.44"/>
    <n v="1"/>
    <n v="1.063502969"/>
    <n v="55685.69"/>
    <s v="Owings Mills"/>
    <s v="21117,Owings Mills"/>
    <x v="0"/>
    <x v="0"/>
    <n v="23.071398314"/>
    <n v="0"/>
    <n v="0"/>
    <n v="0"/>
    <n v="0"/>
    <n v="0"/>
    <n v="0"/>
    <n v="0"/>
    <n v="1.063502969"/>
    <n v="6909.8111210999996"/>
    <x v="0"/>
  </r>
  <r>
    <n v="12699.801522"/>
    <n v="14061.864971000001"/>
    <x v="0"/>
    <x v="59"/>
    <x v="32"/>
    <x v="32"/>
    <s v="MD Resident"/>
    <x v="3"/>
    <s v="MD"/>
    <n v="3"/>
    <n v="12.521197629"/>
    <n v="15"/>
    <n v="204902.06"/>
    <n v="13.662516595"/>
    <n v="15"/>
    <n v="210497.15"/>
    <n v="0"/>
    <n v="1.141318966"/>
    <n v="5595.09"/>
    <s v="Crofton"/>
    <s v="21114,Crofton"/>
    <x v="0"/>
    <x v="0"/>
    <n v="13.82098959"/>
    <n v="0"/>
    <n v="0"/>
    <n v="0"/>
    <n v="0"/>
    <n v="0"/>
    <n v="0"/>
    <n v="0"/>
    <n v="1.141318966"/>
    <n v="7415.3986531"/>
    <x v="0"/>
  </r>
  <r>
    <n v="12699.801522"/>
    <n v="14061.864971000001"/>
    <x v="0"/>
    <x v="237"/>
    <x v="32"/>
    <x v="32"/>
    <s v="MD Resident"/>
    <x v="8"/>
    <s v="MD"/>
    <n v="1"/>
    <n v="0"/>
    <n v="0"/>
    <n v="0"/>
    <n v="1.9256199430000001"/>
    <n v="1"/>
    <n v="24565"/>
    <n v="1"/>
    <n v="1.9256199430000001"/>
    <n v="24565"/>
    <s v="Marriottsville"/>
    <s v="21104,Marriottsville"/>
    <x v="0"/>
    <x v="0"/>
    <n v="3.1301309069999999"/>
    <n v="0"/>
    <n v="0"/>
    <n v="0"/>
    <n v="0"/>
    <n v="0"/>
    <n v="0"/>
    <n v="0"/>
    <n v="1.9256199430000001"/>
    <n v="12511.173438"/>
    <x v="0"/>
  </r>
  <r>
    <n v="12699.801522"/>
    <n v="14061.864971000001"/>
    <x v="0"/>
    <x v="51"/>
    <x v="32"/>
    <x v="32"/>
    <s v="MD Resident"/>
    <x v="3"/>
    <s v="MD"/>
    <n v="2"/>
    <n v="22.938244318999999"/>
    <n v="29"/>
    <n v="323940.87"/>
    <n v="23.838834295000002"/>
    <n v="23"/>
    <n v="433321.46"/>
    <n v="-6"/>
    <n v="0.90058997600000001"/>
    <n v="109380.59"/>
    <s v="Linthicum Heights"/>
    <s v="21090,Linthicum Heights"/>
    <x v="0"/>
    <x v="0"/>
    <n v="9.5463107189999992"/>
    <n v="0"/>
    <n v="0"/>
    <n v="0"/>
    <n v="0"/>
    <n v="0"/>
    <n v="0"/>
    <n v="0"/>
    <n v="0.90058997600000001"/>
    <n v="5851.3298157999998"/>
    <x v="0"/>
  </r>
  <r>
    <n v="12699.801522"/>
    <n v="14061.864971000001"/>
    <x v="0"/>
    <x v="43"/>
    <x v="32"/>
    <x v="32"/>
    <s v="MD Resident"/>
    <x v="10"/>
    <s v="MD"/>
    <n v="1"/>
    <n v="0"/>
    <n v="0"/>
    <n v="0"/>
    <n v="1.2894609619999999"/>
    <n v="2"/>
    <n v="7128.48"/>
    <n v="2"/>
    <n v="1.2894609619999999"/>
    <n v="7128.48"/>
    <s v="Joppa"/>
    <s v="21085,Joppa"/>
    <x v="0"/>
    <x v="0"/>
    <n v="24.52139927"/>
    <n v="0"/>
    <n v="0"/>
    <n v="0"/>
    <n v="0"/>
    <n v="0"/>
    <n v="0"/>
    <n v="0"/>
    <n v="1.2894609619999999"/>
    <n v="8377.9095641000004"/>
    <x v="0"/>
  </r>
  <r>
    <n v="12699.801522"/>
    <n v="14061.864971000001"/>
    <x v="0"/>
    <x v="53"/>
    <x v="32"/>
    <x v="32"/>
    <s v="MD Resident"/>
    <x v="13"/>
    <s v="MD"/>
    <n v="1"/>
    <n v="0"/>
    <n v="0"/>
    <n v="0"/>
    <n v="1.3620409600000001"/>
    <n v="1"/>
    <n v="85233.55"/>
    <n v="1"/>
    <n v="1.3620409600000001"/>
    <n v="85233.55"/>
    <m/>
    <s v="Saint Marys,"/>
    <x v="0"/>
    <x v="0"/>
    <n v="79.816741620000002"/>
    <n v="0"/>
    <n v="0"/>
    <n v="0"/>
    <n v="0"/>
    <n v="0"/>
    <n v="0"/>
    <n v="0"/>
    <n v="1.3620409600000001"/>
    <n v="8849.4776667999995"/>
    <x v="0"/>
  </r>
  <r>
    <n v="12699.801522"/>
    <n v="14061.864971000001"/>
    <x v="0"/>
    <x v="127"/>
    <x v="32"/>
    <x v="32"/>
    <s v="MD Resident"/>
    <x v="2"/>
    <s v="MD"/>
    <n v="1"/>
    <n v="0.83854497500000003"/>
    <n v="1"/>
    <n v="9939.4500000000007"/>
    <n v="1.0422079689999999"/>
    <n v="1"/>
    <n v="16352.78"/>
    <n v="0"/>
    <n v="0.20366299400000001"/>
    <n v="6413.33"/>
    <s v="College Park"/>
    <s v="20740,College Park"/>
    <x v="0"/>
    <x v="0"/>
    <n v="10.750320682"/>
    <n v="-8.6690417439999994"/>
    <n v="8.6690417439999994"/>
    <n v="-8.6690417439999994"/>
    <n v="0.1642335191"/>
    <n v="0.1642335191"/>
    <n v="0"/>
    <n v="1067.0610515999999"/>
    <n v="3.9429474899999997E-2"/>
    <n v="256.18191236000001"/>
    <x v="0"/>
  </r>
  <r>
    <n v="12699.801522"/>
    <n v="14061.864971000001"/>
    <x v="0"/>
    <x v="180"/>
    <x v="32"/>
    <x v="32"/>
    <s v="MD Resident"/>
    <x v="3"/>
    <s v="MD"/>
    <n v="2"/>
    <n v="22.404698335999999"/>
    <n v="22"/>
    <n v="353278.66"/>
    <n v="36.309850922000003"/>
    <n v="35"/>
    <n v="488635.01"/>
    <n v="13"/>
    <n v="13.905152586"/>
    <n v="135356.35"/>
    <s v="Hanover"/>
    <s v="21076,Hanover"/>
    <x v="0"/>
    <x v="0"/>
    <n v="20.774001380000001"/>
    <n v="0"/>
    <n v="0"/>
    <n v="0"/>
    <n v="0"/>
    <n v="0"/>
    <n v="0"/>
    <n v="0"/>
    <n v="13.905152586"/>
    <n v="90344.814052999995"/>
    <x v="0"/>
  </r>
  <r>
    <n v="12699.801522"/>
    <n v="14061.864971000001"/>
    <x v="0"/>
    <x v="22"/>
    <x v="32"/>
    <x v="32"/>
    <s v="MD Resident"/>
    <x v="2"/>
    <s v="MD"/>
    <n v="1"/>
    <n v="0"/>
    <n v="0"/>
    <n v="0"/>
    <n v="1.159918966"/>
    <n v="1"/>
    <n v="9892.5400000000009"/>
    <n v="1"/>
    <n v="1.159918966"/>
    <n v="9892.5400000000009"/>
    <m/>
    <s v="Prince Georges,"/>
    <x v="0"/>
    <x v="0"/>
    <n v="4.5598538660000001"/>
    <n v="-0.58914298300000001"/>
    <n v="0.58914298300000001"/>
    <n v="-0.58914298300000001"/>
    <n v="0.14986403949999999"/>
    <n v="0.14986403949999999"/>
    <n v="0"/>
    <n v="973.69940341999995"/>
    <n v="1.0100549265000001"/>
    <n v="6562.5475131000003"/>
    <x v="0"/>
  </r>
  <r>
    <n v="12699.801522"/>
    <n v="14061.864971000001"/>
    <x v="0"/>
    <x v="54"/>
    <x v="32"/>
    <x v="32"/>
    <s v="MD Resident"/>
    <x v="2"/>
    <s v="MD"/>
    <n v="1"/>
    <n v="0"/>
    <n v="0"/>
    <n v="0"/>
    <n v="0.87901097399999994"/>
    <n v="1"/>
    <n v="16495.310000000001"/>
    <n v="1"/>
    <n v="0.87901097399999994"/>
    <n v="16495.310000000001"/>
    <s v="Riverdale"/>
    <s v="20737,Riverdale"/>
    <x v="0"/>
    <x v="0"/>
    <n v="6.4532668080000004"/>
    <n v="-3.4649488970000002"/>
    <n v="3.4649488970000002"/>
    <n v="-3.4649488970000002"/>
    <n v="0.47196686510000002"/>
    <n v="0.47196686510000002"/>
    <n v="0"/>
    <n v="3066.4718275999999"/>
    <n v="0.40704410889999998"/>
    <n v="2644.6544981000002"/>
    <x v="0"/>
  </r>
  <r>
    <n v="12699.801522"/>
    <n v="14061.864971000001"/>
    <x v="0"/>
    <x v="204"/>
    <x v="32"/>
    <x v="32"/>
    <s v="MD Resident"/>
    <x v="3"/>
    <s v="MD"/>
    <n v="3"/>
    <n v="190.00805036"/>
    <n v="220"/>
    <n v="2393780.5099999998"/>
    <n v="228.49381722000001"/>
    <n v="260"/>
    <n v="3506799.08"/>
    <n v="40"/>
    <n v="38.485766857000002"/>
    <n v="1113018.57"/>
    <s v="Glen Burnie"/>
    <s v="21061,Glen Burnie"/>
    <x v="0"/>
    <x v="0"/>
    <n v="69.344663937999997"/>
    <n v="-2.2170409339999999"/>
    <n v="2.2170409339999999"/>
    <n v="-2.2170409339999999"/>
    <n v="1.2304410412"/>
    <n v="1.2304410412"/>
    <n v="0"/>
    <n v="7994.4442453000001"/>
    <n v="37.255325816000003"/>
    <n v="242055.99056999999"/>
    <x v="0"/>
  </r>
  <r>
    <n v="12699.801522"/>
    <n v="14061.864971000001"/>
    <x v="0"/>
    <x v="99"/>
    <x v="32"/>
    <x v="32"/>
    <s v="MD Resident"/>
    <x v="17"/>
    <s v="MD"/>
    <n v="2"/>
    <n v="1.0163059699999999"/>
    <n v="1"/>
    <n v="16239.81"/>
    <n v="1.8628809449999999"/>
    <n v="2"/>
    <n v="19061.14"/>
    <n v="1"/>
    <n v="0.84657497500000001"/>
    <n v="2821.33"/>
    <m/>
    <s v="Charles,"/>
    <x v="0"/>
    <x v="0"/>
    <n v="39.011670836999997"/>
    <n v="-2.688213921"/>
    <n v="2.688213921"/>
    <n v="-2.688213921"/>
    <n v="5.8335738599999999E-2"/>
    <n v="5.8335738599999999E-2"/>
    <n v="0"/>
    <n v="379.02003774000002"/>
    <n v="0.78823923640000004"/>
    <n v="5121.3625165000003"/>
    <x v="0"/>
  </r>
  <r>
    <n v="12699.801522"/>
    <n v="14061.864971000001"/>
    <x v="0"/>
    <x v="90"/>
    <x v="32"/>
    <x v="32"/>
    <s v="MD Resident"/>
    <x v="3"/>
    <s v="MD"/>
    <n v="2"/>
    <n v="144.33814072000001"/>
    <n v="154"/>
    <n v="1703627.15"/>
    <n v="178.52411470999999"/>
    <n v="189"/>
    <n v="2450377.29"/>
    <n v="35"/>
    <n v="34.185973986"/>
    <n v="746750.14"/>
    <s v="Glen Burnie"/>
    <s v="21060,Glen Burnie"/>
    <x v="0"/>
    <x v="0"/>
    <n v="48.701901556000003"/>
    <n v="-0.45127198699999999"/>
    <n v="0.45127198699999999"/>
    <n v="-0.45127198699999999"/>
    <n v="0.31676735230000003"/>
    <n v="0.31676735230000003"/>
    <n v="0"/>
    <n v="2058.1066885"/>
    <n v="33.869206634000001"/>
    <n v="220055.63451999999"/>
    <x v="0"/>
  </r>
  <r>
    <n v="12699.801522"/>
    <n v="14061.864971000001"/>
    <x v="0"/>
    <x v="29"/>
    <x v="32"/>
    <x v="32"/>
    <s v="MD Resident"/>
    <x v="9"/>
    <s v="MD"/>
    <n v="2"/>
    <n v="15.496966540000001"/>
    <n v="13"/>
    <n v="206512.55"/>
    <n v="16.287749516000002"/>
    <n v="16"/>
    <n v="274214.15999999997"/>
    <n v="3"/>
    <n v="0.79078297600000003"/>
    <n v="67701.61"/>
    <s v="Jessup"/>
    <s v="20794,Jessup"/>
    <x v="0"/>
    <x v="0"/>
    <n v="18.435196456"/>
    <n v="0"/>
    <n v="0"/>
    <n v="0"/>
    <n v="0"/>
    <n v="0"/>
    <n v="0"/>
    <n v="0"/>
    <n v="0.79078297600000003"/>
    <n v="5137.8897484999998"/>
    <x v="0"/>
  </r>
  <r>
    <n v="12699.801522"/>
    <n v="14061.864971000001"/>
    <x v="0"/>
    <x v="50"/>
    <x v="32"/>
    <x v="32"/>
    <s v="MD Resident"/>
    <x v="2"/>
    <s v="MD"/>
    <n v="2"/>
    <n v="0"/>
    <n v="0"/>
    <n v="0"/>
    <n v="3.7181148899999998"/>
    <n v="3"/>
    <n v="44614.25"/>
    <n v="3"/>
    <n v="3.7181148899999998"/>
    <n v="44614.25"/>
    <s v="Clinton"/>
    <s v="20735,Clinton"/>
    <x v="0"/>
    <x v="0"/>
    <n v="22.86721532"/>
    <n v="-0.52952198399999995"/>
    <n v="0.52952198399999995"/>
    <n v="-0.52952198399999995"/>
    <n v="8.6098090500000002E-2"/>
    <n v="8.6098090500000002E-2"/>
    <n v="0"/>
    <n v="559.39810262000003"/>
    <n v="3.6320167995000001"/>
    <n v="23598.006592000002"/>
    <x v="0"/>
  </r>
  <r>
    <n v="12699.801522"/>
    <n v="14061.864971000001"/>
    <x v="0"/>
    <x v="103"/>
    <x v="32"/>
    <x v="32"/>
    <s v="MD Resident"/>
    <x v="2"/>
    <s v="MD"/>
    <n v="2"/>
    <n v="0"/>
    <n v="0"/>
    <n v="0"/>
    <n v="1.01632097"/>
    <n v="2"/>
    <n v="7649.69"/>
    <n v="2"/>
    <n v="1.01632097"/>
    <n v="7649.69"/>
    <s v="Beltsville"/>
    <s v="20705,Beltsville"/>
    <x v="0"/>
    <x v="0"/>
    <n v="23.870574292000001"/>
    <n v="-12.648667619999999"/>
    <n v="12.648667623"/>
    <n v="-12.648667619999999"/>
    <n v="0.53853359329999995"/>
    <n v="0.53853359329999995"/>
    <n v="0"/>
    <n v="3498.9704031000001"/>
    <n v="0.47778737669999999"/>
    <n v="3104.2889632000001"/>
    <x v="0"/>
  </r>
  <r>
    <n v="12699.801522"/>
    <n v="14061.864971000001"/>
    <x v="0"/>
    <x v="42"/>
    <x v="32"/>
    <x v="32"/>
    <s v="MD Resident"/>
    <x v="9"/>
    <s v="MD"/>
    <n v="2"/>
    <n v="0"/>
    <n v="0"/>
    <n v="0"/>
    <n v="4.3929748699999998"/>
    <n v="5"/>
    <n v="77915.06"/>
    <n v="5"/>
    <n v="4.3929748699999998"/>
    <n v="77915.06"/>
    <s v="Columbia"/>
    <s v="21046,Columbia"/>
    <x v="0"/>
    <x v="0"/>
    <n v="20.773779378"/>
    <n v="-1.6320359520000001"/>
    <n v="1.6320359520000001"/>
    <n v="-1.6320359520000001"/>
    <n v="0.34512222320000002"/>
    <n v="0.34512222320000002"/>
    <n v="0"/>
    <n v="2242.3344794"/>
    <n v="4.0478526468"/>
    <n v="26299.782934999999"/>
    <x v="0"/>
  </r>
  <r>
    <n v="12699.801522"/>
    <n v="14061.864971000001"/>
    <x v="0"/>
    <x v="97"/>
    <x v="32"/>
    <x v="32"/>
    <s v="MD Resident"/>
    <x v="2"/>
    <s v="MD"/>
    <n v="1"/>
    <n v="0"/>
    <n v="0"/>
    <n v="0"/>
    <n v="1.9899789409999999"/>
    <n v="1"/>
    <n v="50226.04"/>
    <n v="1"/>
    <n v="1.9899789409999999"/>
    <n v="50226.04"/>
    <s v="Hyattsville"/>
    <s v="20785,Hyattsville"/>
    <x v="0"/>
    <x v="0"/>
    <n v="74.674001778999994"/>
    <n v="-1.4783719559999999"/>
    <n v="1.4783719559999999"/>
    <n v="-1.4783719559999999"/>
    <n v="3.9396965300000003E-2"/>
    <n v="3.9396965300000003E-2"/>
    <n v="0"/>
    <n v="255.97069038000001"/>
    <n v="1.9505819757"/>
    <n v="12673.357217000001"/>
    <x v="0"/>
  </r>
  <r>
    <n v="12699.801522"/>
    <n v="14061.864971000001"/>
    <x v="0"/>
    <x v="119"/>
    <x v="32"/>
    <x v="32"/>
    <s v="MD Resident"/>
    <x v="2"/>
    <s v="MD"/>
    <n v="2"/>
    <n v="1.9557889420000001"/>
    <n v="3"/>
    <n v="24521.75"/>
    <n v="2.1568799350000001"/>
    <n v="4"/>
    <n v="35251.06"/>
    <n v="1"/>
    <n v="0.201090993"/>
    <n v="10729.31"/>
    <s v="Laurel"/>
    <s v="20708,Laurel"/>
    <x v="0"/>
    <x v="0"/>
    <n v="40.023148823"/>
    <n v="-23.5664543"/>
    <n v="23.566454299"/>
    <n v="-23.5664543"/>
    <n v="0.1184065181"/>
    <n v="0.1184065181"/>
    <n v="0"/>
    <n v="769.31301517999998"/>
    <n v="8.2684474899999999E-2"/>
    <n v="537.21909641000002"/>
    <x v="0"/>
  </r>
  <r>
    <n v="12699.801522"/>
    <n v="14061.864971000001"/>
    <x v="0"/>
    <x v="172"/>
    <x v="32"/>
    <x v="32"/>
    <s v="MD Resident"/>
    <x v="9"/>
    <s v="MD"/>
    <n v="2"/>
    <n v="1.9995809410000001"/>
    <n v="3"/>
    <n v="18715.36"/>
    <n v="6.2031918150000003"/>
    <n v="7"/>
    <n v="92310.02"/>
    <n v="4"/>
    <n v="4.2036108739999998"/>
    <n v="73594.66"/>
    <s v="Columbia"/>
    <s v="21045,Columbia"/>
    <x v="0"/>
    <x v="0"/>
    <n v="31.468592059999999"/>
    <n v="-0.23072299299999999"/>
    <n v="0.23072299299999999"/>
    <n v="-0.23072299299999999"/>
    <n v="3.0820243899999999E-2"/>
    <n v="3.0820243899999999E-2"/>
    <n v="0"/>
    <n v="200.24585751999999"/>
    <n v="4.1727906300999997"/>
    <n v="27111.532306000001"/>
    <x v="0"/>
  </r>
  <r>
    <n v="12699.801522"/>
    <n v="14061.864971000001"/>
    <x v="0"/>
    <x v="222"/>
    <x v="32"/>
    <x v="32"/>
    <s v="MD Resident"/>
    <x v="3"/>
    <s v="MD"/>
    <n v="1"/>
    <n v="0"/>
    <n v="0"/>
    <n v="0"/>
    <n v="0.35536598899999999"/>
    <n v="1"/>
    <n v="7151.69"/>
    <n v="1"/>
    <n v="0.35536598899999999"/>
    <n v="7151.69"/>
    <s v="Churchton"/>
    <s v="20733,Churchton"/>
    <x v="0"/>
    <x v="0"/>
    <n v="5.3554848430000002"/>
    <n v="0"/>
    <n v="0"/>
    <n v="0"/>
    <n v="0"/>
    <n v="0"/>
    <n v="0"/>
    <n v="0"/>
    <n v="0.35536598899999999"/>
    <n v="2308.8904633000002"/>
    <x v="0"/>
  </r>
  <r>
    <n v="12699.801522"/>
    <n v="14061.864971000001"/>
    <x v="0"/>
    <x v="134"/>
    <x v="32"/>
    <x v="32"/>
    <s v="MD Resident"/>
    <x v="9"/>
    <s v="MD"/>
    <n v="1"/>
    <n v="2.6962499210000002"/>
    <n v="5"/>
    <n v="30114.32"/>
    <n v="10.154658699000001"/>
    <n v="4"/>
    <n v="98340.65"/>
    <n v="-1"/>
    <n v="7.4584087779999999"/>
    <n v="68226.33"/>
    <s v="Columbia"/>
    <s v="21044,Columbia"/>
    <x v="0"/>
    <x v="0"/>
    <n v="23.927222292"/>
    <n v="0"/>
    <n v="0"/>
    <n v="0"/>
    <n v="0"/>
    <n v="0"/>
    <n v="0"/>
    <n v="0"/>
    <n v="7.4584087779999999"/>
    <n v="48458.911184999997"/>
    <x v="0"/>
  </r>
  <r>
    <n v="12699.801522"/>
    <n v="14061.864971000001"/>
    <x v="0"/>
    <x v="218"/>
    <x v="32"/>
    <x v="32"/>
    <s v="MD Resident"/>
    <x v="9"/>
    <s v="MD"/>
    <n v="1"/>
    <n v="0"/>
    <n v="0"/>
    <n v="0"/>
    <n v="0.52161998499999995"/>
    <n v="1"/>
    <n v="6535.65"/>
    <n v="1"/>
    <n v="0.52161998499999995"/>
    <n v="6535.65"/>
    <s v="Glenwood"/>
    <s v="21738,Glenwood"/>
    <x v="0"/>
    <x v="0"/>
    <n v="1.0191969700000001"/>
    <n v="0"/>
    <n v="0"/>
    <n v="0"/>
    <n v="0"/>
    <n v="0"/>
    <n v="0"/>
    <n v="0"/>
    <n v="0.52161998499999995"/>
    <n v="3389.0789949999998"/>
    <x v="0"/>
  </r>
  <r>
    <n v="12699.801522"/>
    <n v="14061.864971000001"/>
    <x v="0"/>
    <x v="238"/>
    <x v="32"/>
    <x v="32"/>
    <s v="MD Resident"/>
    <x v="9"/>
    <s v="MD"/>
    <n v="1"/>
    <n v="0"/>
    <n v="0"/>
    <n v="0"/>
    <n v="0.58304598299999999"/>
    <n v="1"/>
    <n v="7061.59"/>
    <n v="1"/>
    <n v="0.58304598299999999"/>
    <n v="7061.59"/>
    <s v="Glenelg"/>
    <s v="21737,Glenelg"/>
    <x v="0"/>
    <x v="0"/>
    <n v="0.58304598299999999"/>
    <n v="0"/>
    <n v="0"/>
    <n v="0"/>
    <n v="0"/>
    <n v="0"/>
    <n v="0"/>
    <n v="0"/>
    <n v="0.58304598299999999"/>
    <n v="3788.1771229999999"/>
    <x v="0"/>
  </r>
  <r>
    <n v="12699.801522"/>
    <n v="14061.864971000001"/>
    <x v="0"/>
    <x v="170"/>
    <x v="32"/>
    <x v="32"/>
    <s v="MD Resident"/>
    <x v="21"/>
    <s v="MD"/>
    <n v="1"/>
    <n v="0.64739998099999996"/>
    <n v="1"/>
    <n v="12790.18"/>
    <n v="2.2695869329999998"/>
    <n v="1"/>
    <n v="6178.26"/>
    <n v="0"/>
    <n v="1.6221869520000001"/>
    <n v="-6611.92"/>
    <m/>
    <s v="Worcester,"/>
    <x v="0"/>
    <x v="0"/>
    <n v="47.205599589999998"/>
    <n v="0"/>
    <n v="0"/>
    <n v="0"/>
    <n v="0"/>
    <n v="0"/>
    <n v="0"/>
    <n v="0"/>
    <n v="1.6221869520000001"/>
    <n v="10539.703008"/>
    <x v="0"/>
  </r>
  <r>
    <n v="12699.801522"/>
    <n v="14061.864971000001"/>
    <x v="0"/>
    <x v="193"/>
    <x v="32"/>
    <x v="32"/>
    <s v="MD Resident"/>
    <x v="9"/>
    <s v="MD"/>
    <n v="2"/>
    <n v="4.0897448790000004"/>
    <n v="5"/>
    <n v="80047.75"/>
    <n v="6.3881478100000004"/>
    <n v="6"/>
    <n v="70854.23"/>
    <n v="1"/>
    <n v="2.298402931"/>
    <n v="-9193.52"/>
    <s v="Ellicott City"/>
    <s v="21043,Ellicott City"/>
    <x v="0"/>
    <x v="0"/>
    <n v="20.624334387000001"/>
    <n v="0"/>
    <n v="0"/>
    <n v="0"/>
    <n v="0"/>
    <n v="0"/>
    <n v="0"/>
    <n v="0"/>
    <n v="2.298402931"/>
    <n v="14933.225949"/>
    <x v="0"/>
  </r>
  <r>
    <n v="12699.801522"/>
    <n v="14061.864971000001"/>
    <x v="0"/>
    <x v="98"/>
    <x v="32"/>
    <x v="32"/>
    <s v="MD Resident"/>
    <x v="2"/>
    <s v="MD"/>
    <n v="1"/>
    <n v="0"/>
    <n v="0"/>
    <n v="0"/>
    <n v="2.1139769369999999"/>
    <n v="1"/>
    <n v="22237.35"/>
    <n v="1"/>
    <n v="2.1139769369999999"/>
    <n v="22237.35"/>
    <s v="Hyattsville"/>
    <s v="20783,Hyattsville"/>
    <x v="0"/>
    <x v="0"/>
    <n v="24.272404283"/>
    <n v="0"/>
    <n v="0"/>
    <n v="0"/>
    <n v="0"/>
    <n v="0"/>
    <n v="0"/>
    <n v="0"/>
    <n v="2.1139769369999999"/>
    <n v="13734.969976"/>
    <x v="0"/>
  </r>
  <r>
    <n v="12699.801522"/>
    <n v="14061.864971000001"/>
    <x v="0"/>
    <x v="177"/>
    <x v="32"/>
    <x v="32"/>
    <s v="MD Resident"/>
    <x v="3"/>
    <s v="MD"/>
    <n v="2"/>
    <n v="1.062270968"/>
    <n v="2"/>
    <n v="10480.84"/>
    <n v="2.4811019270000001"/>
    <n v="3"/>
    <n v="29241.49"/>
    <n v="1"/>
    <n v="1.4188309589999999"/>
    <n v="18760.650000000001"/>
    <s v="Annapolis"/>
    <s v="21409,Annapolis"/>
    <x v="0"/>
    <x v="0"/>
    <n v="4.1508008780000001"/>
    <n v="0"/>
    <n v="0"/>
    <n v="0"/>
    <n v="0"/>
    <n v="0"/>
    <n v="0"/>
    <n v="0"/>
    <n v="1.4188309589999999"/>
    <n v="9218.4546965999998"/>
    <x v="0"/>
  </r>
  <r>
    <n v="12699.801522"/>
    <n v="14061.864971000001"/>
    <x v="0"/>
    <x v="27"/>
    <x v="32"/>
    <x v="32"/>
    <s v="MD Resident"/>
    <x v="3"/>
    <s v="MD"/>
    <n v="2"/>
    <n v="1.4021989580000001"/>
    <n v="2"/>
    <n v="7607.8"/>
    <n v="4.0346868799999998"/>
    <n v="5"/>
    <n v="60312.18"/>
    <n v="3"/>
    <n v="2.6324879220000001"/>
    <n v="52704.38"/>
    <s v="Laurel"/>
    <s v="20724,Laurel"/>
    <x v="0"/>
    <x v="0"/>
    <n v="26.043432222"/>
    <n v="-4.9557798540000002"/>
    <n v="4.9557798540000002"/>
    <n v="-4.9557798540000002"/>
    <n v="0.50093361349999999"/>
    <n v="0.50093361349999999"/>
    <n v="0"/>
    <n v="3254.6751199"/>
    <n v="2.1315543085000002"/>
    <n v="13849.173999000001"/>
    <x v="0"/>
  </r>
  <r>
    <n v="12699.801522"/>
    <n v="14061.864971000001"/>
    <x v="0"/>
    <x v="239"/>
    <x v="32"/>
    <x v="32"/>
    <s v="MD Resident"/>
    <x v="3"/>
    <s v="MD"/>
    <n v="1"/>
    <n v="0"/>
    <n v="0"/>
    <n v="0"/>
    <n v="0.46813298599999997"/>
    <n v="1"/>
    <n v="4713.7299999999996"/>
    <n v="1"/>
    <n v="0.46813298599999997"/>
    <n v="4713.7299999999996"/>
    <s v="Annapolis"/>
    <s v="21402,Annapolis"/>
    <x v="0"/>
    <x v="0"/>
    <n v="0.46813298599999997"/>
    <n v="0"/>
    <n v="0"/>
    <n v="0"/>
    <n v="0"/>
    <n v="0"/>
    <n v="0"/>
    <n v="0"/>
    <n v="0.46813298599999997"/>
    <n v="3041.5622778000002"/>
    <x v="0"/>
  </r>
  <r>
    <n v="12699.801522"/>
    <n v="14061.864971000001"/>
    <x v="0"/>
    <x v="229"/>
    <x v="32"/>
    <x v="32"/>
    <s v="MD Resident"/>
    <x v="3"/>
    <s v="MD"/>
    <n v="2"/>
    <n v="0"/>
    <n v="0"/>
    <n v="0"/>
    <n v="1.4783719559999999"/>
    <n v="2"/>
    <n v="20228.34"/>
    <n v="2"/>
    <n v="1.4783719559999999"/>
    <n v="20228.34"/>
    <s v="Edgewater"/>
    <s v="21037,Edgewater"/>
    <x v="0"/>
    <x v="0"/>
    <n v="7.2331367850000001"/>
    <n v="0"/>
    <n v="0"/>
    <n v="0"/>
    <n v="0"/>
    <n v="0"/>
    <n v="0"/>
    <n v="0"/>
    <n v="1.4783719559999999"/>
    <n v="9605.3055612999997"/>
    <x v="0"/>
  </r>
  <r>
    <n v="12699.801522"/>
    <n v="14061.864971000001"/>
    <x v="0"/>
    <x v="192"/>
    <x v="32"/>
    <x v="32"/>
    <s v="MD Resident"/>
    <x v="3"/>
    <s v="MD"/>
    <n v="2"/>
    <n v="5.8617818259999996"/>
    <n v="6"/>
    <n v="76152.14"/>
    <n v="5.9214738240000004"/>
    <n v="8"/>
    <n v="56463.25"/>
    <n v="2"/>
    <n v="5.9691998000000003E-2"/>
    <n v="-19688.89"/>
    <s v="Crownsville"/>
    <s v="21032,Crownsville"/>
    <x v="0"/>
    <x v="0"/>
    <n v="1.9501159450000001"/>
    <n v="0"/>
    <n v="0"/>
    <n v="0"/>
    <n v="0"/>
    <n v="0"/>
    <n v="0"/>
    <n v="0"/>
    <n v="5.9691998000000003E-2"/>
    <n v="387.83195124000002"/>
    <x v="0"/>
  </r>
  <r>
    <n v="12699.801522"/>
    <n v="14061.864971000001"/>
    <x v="0"/>
    <x v="202"/>
    <x v="32"/>
    <x v="32"/>
    <s v="MD Resident"/>
    <x v="1"/>
    <s v="MD"/>
    <n v="2"/>
    <n v="1.1469189660000001"/>
    <n v="1"/>
    <n v="18815.82"/>
    <n v="1.187066964"/>
    <n v="2"/>
    <n v="14017.18"/>
    <n v="1"/>
    <n v="4.0147997999999997E-2"/>
    <n v="-4798.6400000000003"/>
    <s v="Nottingham"/>
    <s v="21236,Nottingham"/>
    <x v="0"/>
    <x v="0"/>
    <n v="23.887373291999999"/>
    <n v="0"/>
    <n v="0"/>
    <n v="0"/>
    <n v="0"/>
    <n v="0"/>
    <n v="0"/>
    <n v="0"/>
    <n v="4.0147997999999997E-2"/>
    <n v="260.85031369000001"/>
    <x v="0"/>
  </r>
  <r>
    <n v="12699.801522"/>
    <n v="14061.864971000001"/>
    <x v="0"/>
    <x v="166"/>
    <x v="32"/>
    <x v="32"/>
    <s v="MD Resident"/>
    <x v="6"/>
    <s v="MD"/>
    <n v="2"/>
    <n v="1.4313369579999999"/>
    <n v="2"/>
    <n v="10560.54"/>
    <n v="3.525297895"/>
    <n v="3"/>
    <n v="41536.559999999998"/>
    <n v="1"/>
    <n v="2.0939609369999999"/>
    <n v="30976.02"/>
    <s v="Baltimore"/>
    <s v="21231,Baltimore"/>
    <x v="0"/>
    <x v="0"/>
    <n v="11.350572661999999"/>
    <n v="0"/>
    <n v="0"/>
    <n v="0"/>
    <n v="0"/>
    <n v="0"/>
    <n v="0"/>
    <n v="0"/>
    <n v="2.0939609369999999"/>
    <n v="13604.921652000001"/>
    <x v="0"/>
  </r>
  <r>
    <n v="12699.801522"/>
    <n v="14061.864971000001"/>
    <x v="0"/>
    <x v="227"/>
    <x v="32"/>
    <x v="32"/>
    <s v="MD Resident"/>
    <x v="3"/>
    <s v="MD"/>
    <n v="1"/>
    <n v="0"/>
    <n v="0"/>
    <n v="0"/>
    <n v="0.37665798900000003"/>
    <n v="1"/>
    <n v="5366.45"/>
    <n v="1"/>
    <n v="0.37665798900000003"/>
    <n v="5366.45"/>
    <s v="Harwood"/>
    <s v="20776,Harwood"/>
    <x v="0"/>
    <x v="0"/>
    <n v="2.41465693"/>
    <n v="0"/>
    <n v="0"/>
    <n v="0"/>
    <n v="0"/>
    <n v="0"/>
    <n v="0"/>
    <n v="0"/>
    <n v="0.37665798900000003"/>
    <n v="2447.2292387000002"/>
    <x v="0"/>
  </r>
  <r>
    <n v="12699.801522"/>
    <n v="14061.864971000001"/>
    <x v="0"/>
    <x v="115"/>
    <x v="32"/>
    <x v="32"/>
    <s v="MD Resident"/>
    <x v="6"/>
    <s v="MD"/>
    <n v="2"/>
    <n v="5.1180478479999998"/>
    <n v="6"/>
    <n v="65013.74"/>
    <n v="7.0446307900000003"/>
    <n v="8"/>
    <n v="71366.850000000006"/>
    <n v="2"/>
    <n v="1.926582942"/>
    <n v="6353.11"/>
    <s v="Baltimore"/>
    <s v="21230,Baltimore"/>
    <x v="0"/>
    <x v="0"/>
    <n v="35.304581947000003"/>
    <n v="0"/>
    <n v="0"/>
    <n v="0"/>
    <n v="0"/>
    <n v="0"/>
    <n v="0"/>
    <n v="0"/>
    <n v="1.926582942"/>
    <n v="12517.430253"/>
    <x v="0"/>
  </r>
  <r>
    <n v="12699.801522"/>
    <n v="14061.864971000001"/>
    <x v="0"/>
    <x v="153"/>
    <x v="32"/>
    <x v="32"/>
    <s v="MD Resident"/>
    <x v="6"/>
    <s v="MD"/>
    <n v="1"/>
    <n v="2.6158009230000001"/>
    <n v="4"/>
    <n v="59668.83"/>
    <n v="3.0487249099999998"/>
    <n v="5"/>
    <n v="39070.83"/>
    <n v="1"/>
    <n v="0.43292398700000001"/>
    <n v="-20598"/>
    <s v="Baltimore"/>
    <s v="21229,Baltimore"/>
    <x v="0"/>
    <x v="0"/>
    <n v="31.055755079000001"/>
    <n v="0"/>
    <n v="0"/>
    <n v="0"/>
    <n v="0"/>
    <n v="0"/>
    <n v="0"/>
    <n v="0"/>
    <n v="0.43292398700000001"/>
    <n v="2812.8017195000002"/>
    <x v="0"/>
  </r>
  <r>
    <n v="12699.801522"/>
    <n v="14061.864971000001"/>
    <x v="0"/>
    <x v="160"/>
    <x v="32"/>
    <x v="32"/>
    <s v="MD Resident"/>
    <x v="20"/>
    <s v="MD"/>
    <n v="2"/>
    <n v="5.1911518450000003"/>
    <n v="3"/>
    <n v="91899.69"/>
    <n v="6.3107658129999997"/>
    <n v="5"/>
    <n v="89442.09"/>
    <n v="2"/>
    <n v="1.1196139679999999"/>
    <n v="-2457.6"/>
    <m/>
    <s v="Talbot,"/>
    <x v="0"/>
    <x v="0"/>
    <n v="16.478207513000001"/>
    <n v="0"/>
    <n v="0"/>
    <n v="0"/>
    <n v="0"/>
    <n v="0"/>
    <n v="0"/>
    <n v="0"/>
    <n v="1.1196139679999999"/>
    <n v="7274.3765395"/>
    <x v="0"/>
  </r>
  <r>
    <n v="12699.801522"/>
    <n v="14061.864971000001"/>
    <x v="0"/>
    <x v="164"/>
    <x v="32"/>
    <x v="32"/>
    <s v="MD Resident"/>
    <x v="3"/>
    <s v="MD"/>
    <n v="2"/>
    <n v="11.567874657000001"/>
    <n v="15"/>
    <n v="155688.17000000001"/>
    <n v="13.418717600000001"/>
    <n v="18"/>
    <n v="151713.95000000001"/>
    <n v="3"/>
    <n v="1.850842943"/>
    <n v="-3974.22"/>
    <s v="Curtis Bay"/>
    <s v="21226,Curtis Bay"/>
    <x v="0"/>
    <x v="0"/>
    <n v="6.8625087950000001"/>
    <n v="0"/>
    <n v="0"/>
    <n v="0"/>
    <n v="0"/>
    <n v="0"/>
    <n v="0"/>
    <n v="0"/>
    <n v="1.850842943"/>
    <n v="12025.330932999999"/>
    <x v="0"/>
  </r>
  <r>
    <n v="12699.801522"/>
    <n v="14061.864971000001"/>
    <x v="0"/>
    <x v="47"/>
    <x v="32"/>
    <x v="32"/>
    <s v="MD Resident"/>
    <x v="10"/>
    <s v="MD"/>
    <n v="1"/>
    <n v="0"/>
    <n v="0"/>
    <n v="0"/>
    <n v="0.99399297099999995"/>
    <n v="2"/>
    <n v="13259.25"/>
    <n v="2"/>
    <n v="0.99399297099999995"/>
    <n v="13259.25"/>
    <s v="Aberdeen"/>
    <s v="21001,Aberdeen"/>
    <x v="0"/>
    <x v="0"/>
    <n v="36.193890928000002"/>
    <n v="0"/>
    <n v="0"/>
    <n v="0"/>
    <n v="0"/>
    <n v="0"/>
    <n v="0"/>
    <n v="0"/>
    <n v="0.99399297099999995"/>
    <n v="6458.1894789999997"/>
    <x v="0"/>
  </r>
  <r>
    <n v="12699.801522"/>
    <n v="14061.864971000001"/>
    <x v="0"/>
    <x v="57"/>
    <x v="32"/>
    <x v="32"/>
    <s v="MD Resident"/>
    <x v="2"/>
    <s v="MD"/>
    <n v="1"/>
    <n v="0"/>
    <n v="0"/>
    <n v="0"/>
    <n v="3.3907868990000001"/>
    <n v="4"/>
    <n v="36533.99"/>
    <n v="4"/>
    <n v="3.3907868990000001"/>
    <n v="36533.99"/>
    <s v="Laurel"/>
    <s v="20707,Laurel"/>
    <x v="0"/>
    <x v="0"/>
    <n v="66.165554032000003"/>
    <n v="-28.04331217"/>
    <n v="28.043312172"/>
    <n v="-28.04331217"/>
    <n v="1.4371359373999999"/>
    <n v="1.4371359373999999"/>
    <n v="0"/>
    <n v="9337.3861400999995"/>
    <n v="1.9536509616"/>
    <n v="12693.29709"/>
    <x v="0"/>
  </r>
  <r>
    <n v="12699.801522"/>
    <n v="14061.864971000001"/>
    <x v="0"/>
    <x v="199"/>
    <x v="32"/>
    <x v="32"/>
    <s v="MD Resident"/>
    <x v="1"/>
    <s v="MD"/>
    <n v="1"/>
    <n v="0.379347989"/>
    <n v="1"/>
    <n v="1714.3"/>
    <n v="3.7839158880000001"/>
    <n v="1"/>
    <n v="11869.41"/>
    <n v="0"/>
    <n v="3.4045678989999999"/>
    <n v="10155.11"/>
    <s v="Sparrows Point"/>
    <s v="21219,Sparrows Point"/>
    <x v="0"/>
    <x v="0"/>
    <n v="32.529754029000003"/>
    <n v="0"/>
    <n v="0"/>
    <n v="0"/>
    <n v="0"/>
    <n v="0"/>
    <n v="0"/>
    <n v="0"/>
    <n v="3.4045678989999999"/>
    <n v="22120.221397000001"/>
    <x v="0"/>
  </r>
  <r>
    <n v="12699.801522"/>
    <n v="14061.864971000001"/>
    <x v="0"/>
    <x v="178"/>
    <x v="32"/>
    <x v="32"/>
    <s v="MD Resident"/>
    <x v="2"/>
    <s v="MD"/>
    <n v="2"/>
    <n v="0.960736971"/>
    <n v="2"/>
    <n v="12619.78"/>
    <n v="1.4015269589999999"/>
    <n v="3"/>
    <n v="18340.830000000002"/>
    <n v="1"/>
    <n v="0.44078998800000002"/>
    <n v="5721.05"/>
    <s v="Greenbelt"/>
    <s v="20770,Greenbelt"/>
    <x v="0"/>
    <x v="0"/>
    <n v="6.3425248129999998"/>
    <n v="-0.72058297900000001"/>
    <n v="0.72058297900000001"/>
    <n v="-0.72058297900000001"/>
    <n v="5.0078757600000003E-2"/>
    <n v="5.0078757600000003E-2"/>
    <n v="0"/>
    <n v="325.37262824999999"/>
    <n v="0.3907112304"/>
    <n v="2538.5362181999999"/>
    <x v="0"/>
  </r>
  <r>
    <n v="15075.137726999999"/>
    <n v="15135.178196999999"/>
    <x v="0"/>
    <x v="26"/>
    <x v="33"/>
    <x v="33"/>
    <s v="MD Resident"/>
    <x v="7"/>
    <s v="MD"/>
    <n v="1"/>
    <n v="0"/>
    <n v="0"/>
    <n v="0"/>
    <n v="0.37665798900000003"/>
    <n v="1"/>
    <n v="9112.69"/>
    <n v="1"/>
    <n v="0.37665798900000003"/>
    <n v="9112.69"/>
    <s v="Silver Spring"/>
    <s v="20906,Silver Spring"/>
    <x v="0"/>
    <x v="0"/>
    <n v="38.928270840000003"/>
    <n v="-0.94474897199999996"/>
    <n v="0.94474897199999996"/>
    <n v="-0.94474897199999996"/>
    <n v="9.1411007999999995E-3"/>
    <n v="9.1411007999999995E-3"/>
    <n v="0"/>
    <n v="70.500195706"/>
    <n v="0.3675168882"/>
    <n v="2834.4521187"/>
    <x v="0"/>
  </r>
  <r>
    <n v="15075.137726999999"/>
    <n v="15135.178196999999"/>
    <x v="0"/>
    <x v="73"/>
    <x v="33"/>
    <x v="33"/>
    <s v="MD Resident"/>
    <x v="7"/>
    <s v="MD"/>
    <n v="1"/>
    <n v="0"/>
    <n v="0"/>
    <n v="0"/>
    <n v="0.49757698500000003"/>
    <n v="1"/>
    <n v="7802.81"/>
    <n v="1"/>
    <n v="0.49757698500000003"/>
    <n v="7802.81"/>
    <s v="Silver Spring"/>
    <s v="20904,Silver Spring"/>
    <x v="0"/>
    <x v="0"/>
    <n v="60.418427209999997"/>
    <n v="-8.4225207510000004"/>
    <n v="8.4225207510000004"/>
    <n v="-8.4225207510000004"/>
    <n v="6.9363812900000002E-2"/>
    <n v="6.9363812900000002E-2"/>
    <n v="0"/>
    <n v="534.96427722999999"/>
    <n v="0.42821317209999998"/>
    <n v="3302.5685944000002"/>
    <x v="0"/>
  </r>
  <r>
    <n v="15075.137726999999"/>
    <n v="15135.178196999999"/>
    <x v="0"/>
    <x v="171"/>
    <x v="33"/>
    <x v="33"/>
    <s v="MD Resident"/>
    <x v="6"/>
    <s v="MD"/>
    <n v="2"/>
    <n v="7.996034764"/>
    <n v="7"/>
    <n v="118726.64"/>
    <n v="11.13758567"/>
    <n v="12"/>
    <n v="120153.07"/>
    <n v="5"/>
    <n v="3.141550906"/>
    <n v="1426.43"/>
    <s v="Baltimore"/>
    <s v="21211,Baltimore"/>
    <x v="0"/>
    <x v="0"/>
    <n v="21.943847345999998"/>
    <n v="0"/>
    <n v="0"/>
    <n v="0"/>
    <n v="0"/>
    <n v="0"/>
    <n v="0"/>
    <n v="0"/>
    <n v="3.141550906"/>
    <n v="24229.024318"/>
    <x v="0"/>
  </r>
  <r>
    <n v="15075.137726999999"/>
    <n v="15135.178196999999"/>
    <x v="0"/>
    <x v="56"/>
    <x v="33"/>
    <x v="33"/>
    <s v="MD Resident"/>
    <x v="7"/>
    <s v="MD"/>
    <n v="1"/>
    <n v="0"/>
    <n v="0"/>
    <n v="0"/>
    <n v="1.275980962"/>
    <n v="1"/>
    <n v="17607.98"/>
    <n v="1"/>
    <n v="1.275980962"/>
    <n v="17607.98"/>
    <s v="Silver Spring"/>
    <s v="20901,Silver Spring"/>
    <x v="0"/>
    <x v="0"/>
    <n v="15.895177523999999"/>
    <n v="-0.41563398800000001"/>
    <n v="0.41563398800000001"/>
    <n v="-0.41563398800000001"/>
    <n v="3.3364903000000001E-2"/>
    <n v="3.3364903000000001E-2"/>
    <n v="0"/>
    <n v="257.32482768"/>
    <n v="1.2426160589999999"/>
    <n v="9583.6023712999995"/>
    <x v="0"/>
  </r>
  <r>
    <n v="15075.137726999999"/>
    <n v="15135.178196999999"/>
    <x v="0"/>
    <x v="14"/>
    <x v="33"/>
    <x v="33"/>
    <s v="MD Resident"/>
    <x v="6"/>
    <s v="MD"/>
    <n v="2"/>
    <n v="9.4965457180000001"/>
    <n v="15"/>
    <n v="127693.19"/>
    <n v="21.008608377000002"/>
    <n v="23"/>
    <n v="271618.87"/>
    <n v="8"/>
    <n v="11.512062659"/>
    <n v="143925.68"/>
    <s v="Baltimore"/>
    <s v="21206,Baltimore"/>
    <x v="0"/>
    <x v="0"/>
    <n v="61.924566151999997"/>
    <n v="0"/>
    <n v="0"/>
    <n v="0"/>
    <n v="0"/>
    <n v="0"/>
    <n v="0"/>
    <n v="0"/>
    <n v="11.512062659"/>
    <n v="88786.097842000003"/>
    <x v="0"/>
  </r>
  <r>
    <n v="15075.137726999999"/>
    <n v="15135.178196999999"/>
    <x v="0"/>
    <x v="157"/>
    <x v="33"/>
    <x v="33"/>
    <s v="MD Resident"/>
    <x v="10"/>
    <s v="MD"/>
    <n v="2"/>
    <n v="3.1855769060000001"/>
    <n v="2"/>
    <n v="51236.959999999999"/>
    <n v="3.4548268979999999"/>
    <n v="5"/>
    <n v="31303.63"/>
    <n v="3"/>
    <n v="0.26924999199999999"/>
    <n v="-19933.330000000002"/>
    <s v="Havre de Grace"/>
    <s v="21078,Havre de Grace"/>
    <x v="0"/>
    <x v="0"/>
    <n v="6.4031188009999997"/>
    <n v="0"/>
    <n v="0"/>
    <n v="0"/>
    <n v="0"/>
    <n v="0"/>
    <n v="0"/>
    <n v="0"/>
    <n v="0.26924999199999999"/>
    <n v="2076.5745324999998"/>
    <x v="0"/>
  </r>
  <r>
    <n v="15075.137726999999"/>
    <n v="15135.178196999999"/>
    <x v="0"/>
    <x v="174"/>
    <x v="33"/>
    <x v="33"/>
    <s v="MD Resident"/>
    <x v="6"/>
    <s v="MD"/>
    <n v="2"/>
    <n v="2.7478639180000002"/>
    <n v="3"/>
    <n v="31697.93"/>
    <n v="5.0797598490000002"/>
    <n v="4"/>
    <n v="64203.99"/>
    <n v="1"/>
    <n v="2.331895931"/>
    <n v="32506.06"/>
    <s v="Baltimore"/>
    <s v="21205,Baltimore"/>
    <x v="0"/>
    <x v="0"/>
    <n v="30.693794087000001"/>
    <n v="0"/>
    <n v="0"/>
    <n v="0"/>
    <n v="0"/>
    <n v="0"/>
    <n v="0"/>
    <n v="0"/>
    <n v="2.331895931"/>
    <n v="17984.608529000001"/>
    <x v="0"/>
  </r>
  <r>
    <n v="15075.137726999999"/>
    <n v="15135.178196999999"/>
    <x v="0"/>
    <x v="44"/>
    <x v="33"/>
    <x v="33"/>
    <s v="MD Resident"/>
    <x v="1"/>
    <s v="MD"/>
    <n v="2"/>
    <n v="26.372163218000001"/>
    <n v="34"/>
    <n v="405748.83"/>
    <n v="55.703704346999999"/>
    <n v="60"/>
    <n v="790308.51"/>
    <n v="26"/>
    <n v="29.331541129000001"/>
    <n v="384559.68"/>
    <s v="Towson"/>
    <s v="21204,Towson"/>
    <x v="0"/>
    <x v="0"/>
    <n v="47.898755571999999"/>
    <n v="0"/>
    <n v="0"/>
    <n v="0"/>
    <n v="0"/>
    <n v="0"/>
    <n v="0"/>
    <n v="0"/>
    <n v="29.331541129000001"/>
    <n v="226217.76459000001"/>
    <x v="0"/>
  </r>
  <r>
    <n v="15075.137726999999"/>
    <n v="15135.178196999999"/>
    <x v="0"/>
    <x v="194"/>
    <x v="33"/>
    <x v="33"/>
    <s v="MD Resident"/>
    <x v="6"/>
    <s v="MD"/>
    <n v="2"/>
    <n v="1.7731989480000001"/>
    <n v="3"/>
    <n v="39250.959999999999"/>
    <n v="4.161323876"/>
    <n v="4"/>
    <n v="91775.14"/>
    <n v="1"/>
    <n v="2.3881249279999999"/>
    <n v="52524.18"/>
    <s v="Baltimore"/>
    <s v="21202,Baltimore"/>
    <x v="0"/>
    <x v="0"/>
    <n v="36.293227919000003"/>
    <n v="0"/>
    <n v="0"/>
    <n v="0"/>
    <n v="0"/>
    <n v="0"/>
    <n v="0"/>
    <n v="0"/>
    <n v="2.3881249279999999"/>
    <n v="18418.271321"/>
    <x v="0"/>
  </r>
  <r>
    <n v="15075.137726999999"/>
    <n v="15135.178196999999"/>
    <x v="0"/>
    <x v="45"/>
    <x v="33"/>
    <x v="33"/>
    <s v="MD Resident"/>
    <x v="6"/>
    <s v="MD"/>
    <n v="2"/>
    <n v="0.86608697499999998"/>
    <n v="2"/>
    <n v="10433.58"/>
    <n v="1.660324951"/>
    <n v="3"/>
    <n v="21064.5"/>
    <n v="1"/>
    <n v="0.79423797600000001"/>
    <n v="10630.92"/>
    <s v="Baltimore"/>
    <s v="21201,Baltimore"/>
    <x v="0"/>
    <x v="0"/>
    <n v="26.981518201"/>
    <n v="0"/>
    <n v="0"/>
    <n v="0"/>
    <n v="0"/>
    <n v="0"/>
    <n v="0"/>
    <n v="0"/>
    <n v="0.79423797600000001"/>
    <n v="6125.5131019"/>
    <x v="0"/>
  </r>
  <r>
    <n v="15075.137726999999"/>
    <n v="15135.178196999999"/>
    <x v="0"/>
    <x v="141"/>
    <x v="33"/>
    <x v="33"/>
    <s v="MD Resident"/>
    <x v="8"/>
    <s v="MD"/>
    <n v="1"/>
    <n v="0"/>
    <n v="0"/>
    <n v="0"/>
    <n v="0.788983977"/>
    <n v="2"/>
    <n v="14430.37"/>
    <n v="2"/>
    <n v="0.788983977"/>
    <n v="14430.37"/>
    <s v="Westminster"/>
    <s v="21158,Westminster"/>
    <x v="0"/>
    <x v="0"/>
    <n v="5.6552328330000003"/>
    <n v="0"/>
    <n v="0"/>
    <n v="0"/>
    <n v="0"/>
    <n v="0"/>
    <n v="0"/>
    <n v="0"/>
    <n v="0.788983977"/>
    <n v="6084.9919473999998"/>
    <x v="0"/>
  </r>
  <r>
    <n v="15075.137726999999"/>
    <n v="15135.178196999999"/>
    <x v="0"/>
    <x v="205"/>
    <x v="33"/>
    <x v="33"/>
    <s v="MD Resident"/>
    <x v="8"/>
    <s v="MD"/>
    <n v="1"/>
    <n v="0.33056899000000001"/>
    <n v="1"/>
    <n v="2838.83"/>
    <n v="0.76945997700000002"/>
    <n v="1"/>
    <n v="8523.9"/>
    <n v="0"/>
    <n v="0.43889098700000001"/>
    <n v="5685.07"/>
    <s v="Westminster"/>
    <s v="21157,Westminster"/>
    <x v="0"/>
    <x v="0"/>
    <n v="15.124978553"/>
    <n v="0"/>
    <n v="0"/>
    <n v="0"/>
    <n v="0"/>
    <n v="0"/>
    <n v="0"/>
    <n v="0"/>
    <n v="0.43889098700000001"/>
    <n v="3384.9206061999998"/>
    <x v="0"/>
  </r>
  <r>
    <n v="15075.137726999999"/>
    <n v="15135.178196999999"/>
    <x v="0"/>
    <x v="11"/>
    <x v="33"/>
    <x v="33"/>
    <s v="MD Resident"/>
    <x v="1"/>
    <s v="MD"/>
    <n v="2"/>
    <n v="9.7972377080000008"/>
    <n v="13"/>
    <n v="152933.57999999999"/>
    <n v="15.760566531"/>
    <n v="20"/>
    <n v="250314.36"/>
    <n v="7"/>
    <n v="5.9633288230000003"/>
    <n v="97380.78"/>
    <s v="Randallstown"/>
    <s v="21133,Randallstown"/>
    <x v="0"/>
    <x v="0"/>
    <n v="36.344850915999999"/>
    <n v="0"/>
    <n v="0"/>
    <n v="0"/>
    <n v="0"/>
    <n v="0"/>
    <n v="0"/>
    <n v="0"/>
    <n v="5.9633288230000003"/>
    <n v="45991.818497"/>
    <x v="0"/>
  </r>
  <r>
    <n v="15075.137726999999"/>
    <n v="15135.178196999999"/>
    <x v="0"/>
    <x v="17"/>
    <x v="33"/>
    <x v="33"/>
    <s v="MD Resident"/>
    <x v="1"/>
    <s v="MD"/>
    <n v="2"/>
    <n v="3.234884906"/>
    <n v="5"/>
    <n v="40498.28"/>
    <n v="9.1162717289999993"/>
    <n v="9"/>
    <n v="145646.28"/>
    <n v="4"/>
    <n v="5.8813868229999997"/>
    <n v="105148"/>
    <s v="Perry Hall"/>
    <s v="21128,Perry Hall"/>
    <x v="0"/>
    <x v="0"/>
    <n v="24.628157265999999"/>
    <n v="0"/>
    <n v="0"/>
    <n v="0"/>
    <n v="0"/>
    <n v="0"/>
    <n v="0"/>
    <n v="0"/>
    <n v="5.8813868229999997"/>
    <n v="45359.845700999998"/>
    <x v="0"/>
  </r>
  <r>
    <n v="15075.137726999999"/>
    <n v="15135.178196999999"/>
    <x v="0"/>
    <x v="139"/>
    <x v="33"/>
    <x v="33"/>
    <s v="MD Resident"/>
    <x v="1"/>
    <s v="MD"/>
    <n v="2"/>
    <n v="26.707801205999999"/>
    <n v="28"/>
    <n v="409261.58"/>
    <n v="29.544318117"/>
    <n v="44"/>
    <n v="479644.89"/>
    <n v="16"/>
    <n v="2.8365169109999999"/>
    <n v="70383.31"/>
    <s v="Owings Mills"/>
    <s v="21117,Owings Mills"/>
    <x v="0"/>
    <x v="0"/>
    <n v="23.071398314"/>
    <n v="0"/>
    <n v="0"/>
    <n v="0"/>
    <n v="0"/>
    <n v="0"/>
    <n v="0"/>
    <n v="0"/>
    <n v="2.8365169109999999"/>
    <n v="21876.467793"/>
    <x v="0"/>
  </r>
  <r>
    <n v="15075.137726999999"/>
    <n v="15135.178196999999"/>
    <x v="0"/>
    <x v="59"/>
    <x v="33"/>
    <x v="33"/>
    <s v="MD Resident"/>
    <x v="3"/>
    <s v="MD"/>
    <n v="1"/>
    <n v="0"/>
    <n v="0"/>
    <n v="0"/>
    <n v="0.49757698500000003"/>
    <n v="1"/>
    <n v="7316.99"/>
    <n v="1"/>
    <n v="0.49757698500000003"/>
    <n v="7316.99"/>
    <s v="Crofton"/>
    <s v="21114,Crofton"/>
    <x v="0"/>
    <x v="0"/>
    <n v="13.82098959"/>
    <n v="0"/>
    <n v="0"/>
    <n v="0"/>
    <n v="0"/>
    <n v="0"/>
    <n v="0"/>
    <n v="0"/>
    <n v="0.49757698500000003"/>
    <n v="3837.5328715999999"/>
    <x v="0"/>
  </r>
  <r>
    <n v="15075.137726999999"/>
    <n v="15135.178196999999"/>
    <x v="0"/>
    <x v="21"/>
    <x v="33"/>
    <x v="33"/>
    <s v="MD Resident"/>
    <x v="8"/>
    <s v="MD"/>
    <n v="2"/>
    <n v="0.93994397200000002"/>
    <n v="2"/>
    <n v="10447.129999999999"/>
    <n v="1.472898957"/>
    <n v="3"/>
    <n v="28457.35"/>
    <n v="1"/>
    <n v="0.53295498500000005"/>
    <n v="18010.22"/>
    <s v="Manchester"/>
    <s v="21102,Manchester"/>
    <x v="0"/>
    <x v="0"/>
    <n v="7.9633797639999999"/>
    <n v="0"/>
    <n v="0"/>
    <n v="0"/>
    <n v="0"/>
    <n v="0"/>
    <n v="0"/>
    <n v="0"/>
    <n v="0.53295498500000005"/>
    <n v="4110.3835902999999"/>
    <x v="0"/>
  </r>
  <r>
    <n v="15075.137726999999"/>
    <n v="15135.178196999999"/>
    <x v="0"/>
    <x v="24"/>
    <x v="33"/>
    <x v="33"/>
    <s v="MD Resident"/>
    <x v="1"/>
    <s v="MD"/>
    <n v="2"/>
    <n v="67.804346988000006"/>
    <n v="82"/>
    <n v="1038664.99"/>
    <n v="87.769123398999994"/>
    <n v="102"/>
    <n v="1352667.89"/>
    <n v="20"/>
    <n v="19.964776410999999"/>
    <n v="314002.90000000002"/>
    <s v="Lutherville Timonium"/>
    <s v="21093,Lutherville Timonium"/>
    <x v="0"/>
    <x v="0"/>
    <n v="38.228951871"/>
    <n v="0"/>
    <n v="0"/>
    <n v="0"/>
    <n v="0"/>
    <n v="0"/>
    <n v="0"/>
    <n v="0"/>
    <n v="19.964776410999999"/>
    <n v="153977.14939000001"/>
    <x v="0"/>
  </r>
  <r>
    <n v="15075.137726999999"/>
    <n v="15135.178196999999"/>
    <x v="0"/>
    <x v="170"/>
    <x v="33"/>
    <x v="33"/>
    <s v="MD Resident"/>
    <x v="21"/>
    <s v="MD"/>
    <n v="1"/>
    <n v="0"/>
    <n v="0"/>
    <n v="0"/>
    <n v="0.87901097399999994"/>
    <n v="1"/>
    <n v="7551.11"/>
    <n v="1"/>
    <n v="0.87901097399999994"/>
    <n v="7551.11"/>
    <m/>
    <s v="Worcester,"/>
    <x v="0"/>
    <x v="0"/>
    <n v="47.205599589999998"/>
    <n v="0"/>
    <n v="0"/>
    <n v="0"/>
    <n v="0"/>
    <n v="0"/>
    <n v="0"/>
    <n v="0"/>
    <n v="0.87901097399999994"/>
    <n v="6779.3198017000004"/>
    <x v="0"/>
  </r>
  <r>
    <n v="15075.137726999999"/>
    <n v="15135.178196999999"/>
    <x v="0"/>
    <x v="191"/>
    <x v="33"/>
    <x v="33"/>
    <s v="MD Resident"/>
    <x v="22"/>
    <s v="MD"/>
    <n v="1"/>
    <n v="0"/>
    <n v="0"/>
    <n v="0"/>
    <n v="1.283756962"/>
    <n v="1"/>
    <n v="31559.57"/>
    <n v="1"/>
    <n v="1.283756962"/>
    <n v="31559.57"/>
    <m/>
    <s v="Wicomico,"/>
    <x v="0"/>
    <x v="0"/>
    <n v="23.014154316999999"/>
    <n v="0"/>
    <n v="0"/>
    <n v="0"/>
    <n v="0"/>
    <n v="0"/>
    <n v="0"/>
    <n v="0"/>
    <n v="1.283756962"/>
    <n v="9900.899136"/>
    <x v="0"/>
  </r>
  <r>
    <n v="15075.137726999999"/>
    <n v="15135.178196999999"/>
    <x v="0"/>
    <x v="10"/>
    <x v="33"/>
    <x v="33"/>
    <s v="MD Resident"/>
    <x v="4"/>
    <s v="MD"/>
    <n v="1"/>
    <n v="0"/>
    <n v="0"/>
    <n v="0"/>
    <n v="0.79348897600000001"/>
    <n v="1"/>
    <n v="6078.11"/>
    <n v="1"/>
    <n v="0.79348897600000001"/>
    <n v="6078.11"/>
    <m/>
    <s v="Washington,"/>
    <x v="0"/>
    <x v="0"/>
    <n v="47.749687577000003"/>
    <n v="0"/>
    <n v="0"/>
    <n v="0"/>
    <n v="0"/>
    <n v="0"/>
    <n v="0"/>
    <n v="0"/>
    <n v="0.79348897600000001"/>
    <n v="6119.736484"/>
    <x v="0"/>
  </r>
  <r>
    <n v="15075.137726999999"/>
    <n v="15135.178196999999"/>
    <x v="0"/>
    <x v="240"/>
    <x v="33"/>
    <x v="33"/>
    <s v="MD Resident"/>
    <x v="1"/>
    <s v="MD"/>
    <n v="1"/>
    <n v="0"/>
    <n v="0"/>
    <n v="0"/>
    <n v="0.92701997199999997"/>
    <n v="1"/>
    <n v="16404.93"/>
    <n v="1"/>
    <n v="0.92701997199999997"/>
    <n v="16404.93"/>
    <s v="Hydes"/>
    <s v="21082,Hydes"/>
    <x v="0"/>
    <x v="0"/>
    <n v="1.728025948"/>
    <n v="0"/>
    <n v="0"/>
    <n v="0"/>
    <n v="0"/>
    <n v="0"/>
    <n v="0"/>
    <n v="0"/>
    <n v="0.92701997199999997"/>
    <n v="7149.5863403000003"/>
    <x v="0"/>
  </r>
  <r>
    <n v="15075.137726999999"/>
    <n v="15135.178196999999"/>
    <x v="0"/>
    <x v="53"/>
    <x v="33"/>
    <x v="33"/>
    <s v="MD Resident"/>
    <x v="13"/>
    <s v="MD"/>
    <n v="1"/>
    <n v="0"/>
    <n v="0"/>
    <n v="0"/>
    <n v="1.044198969"/>
    <n v="2"/>
    <n v="16813.16"/>
    <n v="2"/>
    <n v="1.044198969"/>
    <n v="16813.16"/>
    <m/>
    <s v="Saint Marys,"/>
    <x v="0"/>
    <x v="0"/>
    <n v="79.816741620000002"/>
    <n v="0"/>
    <n v="0"/>
    <n v="0"/>
    <n v="0"/>
    <n v="0"/>
    <n v="0"/>
    <n v="0"/>
    <n v="1.044198969"/>
    <n v="8053.3223779999998"/>
    <x v="0"/>
  </r>
  <r>
    <n v="15075.137726999999"/>
    <n v="15135.178196999999"/>
    <x v="0"/>
    <x v="112"/>
    <x v="33"/>
    <x v="33"/>
    <s v="MD Resident"/>
    <x v="9"/>
    <s v="MD"/>
    <n v="1"/>
    <n v="0"/>
    <n v="0"/>
    <n v="0"/>
    <n v="0.56411298300000001"/>
    <n v="1"/>
    <n v="8706.7000000000007"/>
    <n v="1"/>
    <n v="0.56411298300000001"/>
    <n v="8706.7000000000007"/>
    <s v="Elkridge"/>
    <s v="21075,Elkridge"/>
    <x v="0"/>
    <x v="0"/>
    <n v="6.632759804"/>
    <n v="0"/>
    <n v="0"/>
    <n v="0"/>
    <n v="0"/>
    <n v="0"/>
    <n v="0"/>
    <n v="0"/>
    <n v="0.56411298300000001"/>
    <n v="4350.6877947000003"/>
    <x v="0"/>
  </r>
  <r>
    <n v="15075.137726999999"/>
    <n v="15135.178196999999"/>
    <x v="0"/>
    <x v="64"/>
    <x v="33"/>
    <x v="33"/>
    <s v="MD Resident"/>
    <x v="8"/>
    <s v="MD"/>
    <n v="2"/>
    <n v="2.0247509410000002"/>
    <n v="3"/>
    <n v="32668.18"/>
    <n v="4.7183138600000003"/>
    <n v="4"/>
    <n v="48394.33"/>
    <n v="1"/>
    <n v="2.6935629190000001"/>
    <n v="15726.15"/>
    <s v="Hampstead"/>
    <s v="21074,Hampstead"/>
    <x v="0"/>
    <x v="0"/>
    <n v="8.6295717419999995"/>
    <n v="0"/>
    <n v="0"/>
    <n v="0"/>
    <n v="0"/>
    <n v="0"/>
    <n v="0"/>
    <n v="0"/>
    <n v="2.6935629190000001"/>
    <n v="20773.943641000002"/>
    <x v="0"/>
  </r>
  <r>
    <n v="15075.137726999999"/>
    <n v="15135.178196999999"/>
    <x v="0"/>
    <x v="12"/>
    <x v="33"/>
    <x v="33"/>
    <s v="MD Resident"/>
    <x v="5"/>
    <s v="MD"/>
    <n v="2"/>
    <n v="0"/>
    <n v="0"/>
    <n v="0"/>
    <n v="1.483185956"/>
    <n v="2"/>
    <n v="16946.73"/>
    <n v="2"/>
    <n v="1.483185956"/>
    <n v="16946.73"/>
    <m/>
    <s v="Cecil,"/>
    <x v="0"/>
    <x v="0"/>
    <n v="18.604644454999999"/>
    <n v="0"/>
    <n v="0"/>
    <n v="0"/>
    <n v="0"/>
    <n v="0"/>
    <n v="0"/>
    <n v="0"/>
    <n v="1.483185956"/>
    <n v="11438.983378000001"/>
    <x v="0"/>
  </r>
  <r>
    <n v="15075.137726999999"/>
    <n v="15135.178196999999"/>
    <x v="0"/>
    <x v="206"/>
    <x v="33"/>
    <x v="33"/>
    <s v="MD Resident"/>
    <x v="1"/>
    <s v="MD"/>
    <n v="1"/>
    <n v="0.58304598299999999"/>
    <n v="1"/>
    <n v="6553.37"/>
    <n v="0.75548897800000003"/>
    <n v="1"/>
    <n v="12195.39"/>
    <n v="0"/>
    <n v="0.17244299499999999"/>
    <n v="5642.02"/>
    <s v="Freeland"/>
    <s v="21053,Freeland"/>
    <x v="0"/>
    <x v="0"/>
    <n v="1.281316962"/>
    <n v="0"/>
    <n v="0"/>
    <n v="0"/>
    <n v="0"/>
    <n v="0"/>
    <n v="0"/>
    <n v="0"/>
    <n v="0.17244299499999999"/>
    <n v="1329.9563318999999"/>
    <x v="0"/>
  </r>
  <r>
    <n v="15075.137726999999"/>
    <n v="15135.178196999999"/>
    <x v="0"/>
    <x v="236"/>
    <x v="33"/>
    <x v="33"/>
    <s v="MD Resident"/>
    <x v="8"/>
    <s v="MD"/>
    <n v="2"/>
    <n v="1.1445519660000001"/>
    <n v="1"/>
    <n v="2411.6"/>
    <n v="2.8763229140000002"/>
    <n v="3"/>
    <n v="46461.56"/>
    <n v="2"/>
    <n v="1.7317709480000001"/>
    <n v="44049.96"/>
    <s v="Finksburg"/>
    <s v="21048,Finksburg"/>
    <x v="0"/>
    <x v="0"/>
    <n v="4.2408878730000001"/>
    <n v="0"/>
    <n v="0"/>
    <n v="0"/>
    <n v="0"/>
    <n v="0"/>
    <n v="0"/>
    <n v="0"/>
    <n v="1.7317709480000001"/>
    <n v="13356.180329000001"/>
    <x v="0"/>
  </r>
  <r>
    <n v="15075.137726999999"/>
    <n v="15135.178196999999"/>
    <x v="0"/>
    <x v="158"/>
    <x v="33"/>
    <x v="33"/>
    <s v="MD Resident"/>
    <x v="10"/>
    <s v="MD"/>
    <n v="2"/>
    <n v="0"/>
    <n v="0"/>
    <n v="0"/>
    <n v="5.8704928260000004"/>
    <n v="7"/>
    <n v="99040.12"/>
    <n v="7"/>
    <n v="5.8704928260000004"/>
    <n v="99040.12"/>
    <s v="Fallston"/>
    <s v="21047,Fallston"/>
    <x v="0"/>
    <x v="0"/>
    <n v="11.045499674"/>
    <n v="0"/>
    <n v="0"/>
    <n v="0"/>
    <n v="0"/>
    <n v="0"/>
    <n v="0"/>
    <n v="0"/>
    <n v="5.8704928260000004"/>
    <n v="45275.826397999997"/>
    <x v="0"/>
  </r>
  <r>
    <n v="15075.137726999999"/>
    <n v="15135.178196999999"/>
    <x v="0"/>
    <x v="42"/>
    <x v="33"/>
    <x v="33"/>
    <s v="MD Resident"/>
    <x v="9"/>
    <s v="MD"/>
    <n v="1"/>
    <n v="0"/>
    <n v="0"/>
    <n v="0"/>
    <n v="1.466860957"/>
    <n v="2"/>
    <n v="11674.42"/>
    <n v="2"/>
    <n v="1.466860957"/>
    <n v="11674.42"/>
    <s v="Columbia"/>
    <s v="21046,Columbia"/>
    <x v="0"/>
    <x v="0"/>
    <n v="20.773779378"/>
    <n v="-1.6320359520000001"/>
    <n v="1.6320359520000001"/>
    <n v="-1.6320359520000001"/>
    <n v="0.1152399751"/>
    <n v="0.1152399751"/>
    <n v="0"/>
    <n v="888.78144675999999"/>
    <n v="1.3516209819"/>
    <n v="10424.296349"/>
    <x v="0"/>
  </r>
  <r>
    <n v="15075.137726999999"/>
    <n v="15135.178196999999"/>
    <x v="0"/>
    <x v="7"/>
    <x v="33"/>
    <x v="33"/>
    <s v="MD Resident"/>
    <x v="0"/>
    <s v="MD"/>
    <n v="1"/>
    <n v="0"/>
    <n v="0"/>
    <n v="0"/>
    <n v="2.6434989209999999"/>
    <n v="2"/>
    <n v="32560.92"/>
    <n v="2"/>
    <n v="2.6434989209999999"/>
    <n v="32560.92"/>
    <s v="Mount Airy"/>
    <s v="21771,Mount Airy"/>
    <x v="0"/>
    <x v="0"/>
    <n v="40.826264780000002"/>
    <n v="0"/>
    <n v="0"/>
    <n v="0"/>
    <n v="0"/>
    <n v="0"/>
    <n v="0"/>
    <n v="0"/>
    <n v="2.6434989209999999"/>
    <n v="20387.828036999999"/>
    <x v="0"/>
  </r>
  <r>
    <n v="15075.137726999999"/>
    <n v="15135.178196999999"/>
    <x v="0"/>
    <x v="172"/>
    <x v="33"/>
    <x v="33"/>
    <s v="MD Resident"/>
    <x v="9"/>
    <s v="MD"/>
    <n v="1"/>
    <n v="1.1007819670000001"/>
    <n v="2"/>
    <n v="14520.02"/>
    <n v="1.870570944"/>
    <n v="1"/>
    <n v="76349.240000000005"/>
    <n v="-1"/>
    <n v="0.76978897700000004"/>
    <n v="61829.22"/>
    <s v="Columbia"/>
    <s v="21045,Columbia"/>
    <x v="0"/>
    <x v="0"/>
    <n v="31.468592059999999"/>
    <n v="-0.23072299299999999"/>
    <n v="0.23072299299999999"/>
    <n v="-0.23072299299999999"/>
    <n v="5.6439771999999997E-3"/>
    <n v="5.6439771999999997E-3"/>
    <n v="0"/>
    <n v="43.528838278000002"/>
    <n v="0.76414499979999995"/>
    <n v="5893.4228144999997"/>
    <x v="0"/>
  </r>
  <r>
    <n v="15075.137726999999"/>
    <n v="15135.178196999999"/>
    <x v="0"/>
    <x v="9"/>
    <x v="33"/>
    <x v="33"/>
    <s v="MD Resident"/>
    <x v="0"/>
    <s v="MD"/>
    <n v="1"/>
    <n v="0"/>
    <n v="0"/>
    <n v="0"/>
    <n v="0.65062098099999999"/>
    <n v="1"/>
    <n v="4077.12"/>
    <n v="1"/>
    <n v="0.65062098099999999"/>
    <n v="4077.12"/>
    <s v="Middletown"/>
    <s v="21769,Middletown"/>
    <x v="0"/>
    <x v="0"/>
    <n v="7.8975327660000003"/>
    <n v="0"/>
    <n v="0"/>
    <n v="0"/>
    <n v="0"/>
    <n v="0"/>
    <n v="0"/>
    <n v="0"/>
    <n v="0.65062098099999999"/>
    <n v="5017.8755787"/>
    <x v="0"/>
  </r>
  <r>
    <n v="15075.137726999999"/>
    <n v="15135.178196999999"/>
    <x v="0"/>
    <x v="70"/>
    <x v="33"/>
    <x v="33"/>
    <s v="MD Resident"/>
    <x v="9"/>
    <s v="MD"/>
    <n v="1"/>
    <n v="2.3501319299999999"/>
    <n v="3"/>
    <n v="24859.14"/>
    <n v="2.8324849159999999"/>
    <n v="3"/>
    <n v="31714.6"/>
    <n v="0"/>
    <n v="0.48235298599999998"/>
    <n v="6855.46"/>
    <s v="Ellicott City"/>
    <s v="21042,Ellicott City"/>
    <x v="0"/>
    <x v="0"/>
    <n v="14.275399576"/>
    <n v="0"/>
    <n v="0"/>
    <n v="0"/>
    <n v="0"/>
    <n v="0"/>
    <n v="0"/>
    <n v="0"/>
    <n v="0.48235298599999998"/>
    <n v="3720.1186858000001"/>
    <x v="0"/>
  </r>
  <r>
    <n v="15075.137726999999"/>
    <n v="15135.178196999999"/>
    <x v="0"/>
    <x v="159"/>
    <x v="33"/>
    <x v="33"/>
    <s v="MD Resident"/>
    <x v="10"/>
    <s v="MD"/>
    <n v="2"/>
    <n v="1.1960429640000001"/>
    <n v="2"/>
    <n v="12984.36"/>
    <n v="2.4226079280000001"/>
    <n v="4"/>
    <n v="43031.46"/>
    <n v="2"/>
    <n v="1.226564964"/>
    <n v="30047.1"/>
    <s v="Edgewood"/>
    <s v="21040,Edgewood"/>
    <x v="0"/>
    <x v="0"/>
    <n v="23.845651294"/>
    <n v="0"/>
    <n v="0"/>
    <n v="0"/>
    <n v="0"/>
    <n v="0"/>
    <n v="0"/>
    <n v="0"/>
    <n v="1.226564964"/>
    <n v="9459.8092565999996"/>
    <x v="0"/>
  </r>
  <r>
    <n v="15075.137726999999"/>
    <n v="15135.178196999999"/>
    <x v="0"/>
    <x v="111"/>
    <x v="33"/>
    <x v="33"/>
    <s v="MD Resident"/>
    <x v="1"/>
    <s v="MD"/>
    <n v="2"/>
    <n v="17.513051483999998"/>
    <n v="28"/>
    <n v="247893.89"/>
    <n v="28.645030153"/>
    <n v="46"/>
    <n v="450307.28"/>
    <n v="18"/>
    <n v="11.131978669"/>
    <n v="202413.39"/>
    <s v="Towson"/>
    <s v="21286,Towson"/>
    <x v="0"/>
    <x v="0"/>
    <n v="21.012808373999999"/>
    <n v="0"/>
    <n v="0"/>
    <n v="0"/>
    <n v="0"/>
    <n v="0"/>
    <n v="0"/>
    <n v="0"/>
    <n v="11.131978669"/>
    <n v="85854.722699000005"/>
    <x v="0"/>
  </r>
  <r>
    <n v="15075.137726999999"/>
    <n v="15135.178196999999"/>
    <x v="0"/>
    <x v="82"/>
    <x v="33"/>
    <x v="33"/>
    <s v="MD Resident"/>
    <x v="1"/>
    <s v="MD"/>
    <n v="2"/>
    <n v="5.437735838"/>
    <n v="7"/>
    <n v="71588.27"/>
    <n v="12.099891639999999"/>
    <n v="14"/>
    <n v="224451.92"/>
    <n v="7"/>
    <n v="6.662155802"/>
    <n v="152863.65"/>
    <s v="Windsor Mill"/>
    <s v="21244,Windsor Mill"/>
    <x v="0"/>
    <x v="0"/>
    <n v="36.897335900999998"/>
    <n v="0"/>
    <n v="0"/>
    <n v="0"/>
    <n v="0"/>
    <n v="0"/>
    <n v="0"/>
    <n v="0"/>
    <n v="6.662155802"/>
    <n v="51381.479965999999"/>
    <x v="0"/>
  </r>
  <r>
    <n v="15075.137726999999"/>
    <n v="15135.178196999999"/>
    <x v="0"/>
    <x v="1"/>
    <x v="33"/>
    <x v="33"/>
    <s v="MD Resident"/>
    <x v="1"/>
    <s v="MD"/>
    <n v="3"/>
    <n v="32.020876051999998"/>
    <n v="45"/>
    <n v="529813.06000000006"/>
    <n v="36.972846904999997"/>
    <n v="43"/>
    <n v="544960.94999999995"/>
    <n v="-2"/>
    <n v="4.9519708529999997"/>
    <n v="15147.89"/>
    <s v="Cockeysville"/>
    <s v="21030,Cockeysville"/>
    <x v="0"/>
    <x v="0"/>
    <n v="18.677909447000001"/>
    <n v="-0.92701997199999997"/>
    <n v="0.92701997199999997"/>
    <n v="-0.92701997199999997"/>
    <n v="0.24577567929999999"/>
    <n v="0.24577567929999999"/>
    <n v="0"/>
    <n v="1895.5302931000001"/>
    <n v="4.7061951737000003"/>
    <n v="36296.250075999997"/>
    <x v="0"/>
  </r>
  <r>
    <n v="15075.137726999999"/>
    <n v="15135.178196999999"/>
    <x v="0"/>
    <x v="63"/>
    <x v="33"/>
    <x v="33"/>
    <s v="MD Resident"/>
    <x v="10"/>
    <s v="MD"/>
    <n v="1"/>
    <n v="0.76945997700000002"/>
    <n v="1"/>
    <n v="7375.17"/>
    <n v="2.2695869329999998"/>
    <n v="1"/>
    <n v="39493.410000000003"/>
    <n v="0"/>
    <n v="1.5001269559999999"/>
    <n v="32118.240000000002"/>
    <s v="Bel Air"/>
    <s v="21015,Bel Air"/>
    <x v="0"/>
    <x v="0"/>
    <n v="12.275283636999999"/>
    <n v="0"/>
    <n v="0"/>
    <n v="0"/>
    <n v="0"/>
    <n v="0"/>
    <n v="0"/>
    <n v="0"/>
    <n v="1.5001269559999999"/>
    <n v="11569.639832000001"/>
    <x v="0"/>
  </r>
  <r>
    <n v="15075.137726999999"/>
    <n v="15135.178196999999"/>
    <x v="0"/>
    <x v="188"/>
    <x v="33"/>
    <x v="33"/>
    <s v="MD Resident"/>
    <x v="1"/>
    <s v="MD"/>
    <n v="2"/>
    <n v="0.93400297300000001"/>
    <n v="2"/>
    <n v="14895.24"/>
    <n v="2.0116769410000002"/>
    <n v="3"/>
    <n v="27065.98"/>
    <n v="1"/>
    <n v="1.077673968"/>
    <n v="12170.74"/>
    <s v="Catonsville"/>
    <s v="21228,Catonsville"/>
    <x v="0"/>
    <x v="0"/>
    <n v="7.848900768"/>
    <n v="0"/>
    <n v="0"/>
    <n v="0"/>
    <n v="0"/>
    <n v="0"/>
    <n v="0"/>
    <n v="0"/>
    <n v="1.077673968"/>
    <n v="8311.4963146999999"/>
    <x v="0"/>
  </r>
  <r>
    <n v="15075.137726999999"/>
    <n v="15135.178196999999"/>
    <x v="0"/>
    <x v="164"/>
    <x v="33"/>
    <x v="33"/>
    <s v="MD Resident"/>
    <x v="3"/>
    <s v="MD"/>
    <n v="1"/>
    <n v="0"/>
    <n v="0"/>
    <n v="0"/>
    <n v="0.379930989"/>
    <n v="1"/>
    <n v="11919.37"/>
    <n v="1"/>
    <n v="0.379930989"/>
    <n v="11919.37"/>
    <s v="Curtis Bay"/>
    <s v="21226,Curtis Bay"/>
    <x v="0"/>
    <x v="0"/>
    <n v="6.8625087950000001"/>
    <n v="0"/>
    <n v="0"/>
    <n v="0"/>
    <n v="0"/>
    <n v="0"/>
    <n v="0"/>
    <n v="0"/>
    <n v="0.379930989"/>
    <n v="2930.1951319999998"/>
    <x v="0"/>
  </r>
  <r>
    <n v="15075.137726999999"/>
    <n v="15135.178196999999"/>
    <x v="0"/>
    <x v="168"/>
    <x v="33"/>
    <x v="33"/>
    <s v="MD Resident"/>
    <x v="6"/>
    <s v="MD"/>
    <n v="2"/>
    <n v="0.37132398900000002"/>
    <n v="1"/>
    <n v="8539.5300000000007"/>
    <n v="5.2189068450000002"/>
    <n v="4"/>
    <n v="48968.92"/>
    <n v="3"/>
    <n v="4.8475828559999998"/>
    <n v="40429.39"/>
    <s v="Baltimore"/>
    <s v="21224,Baltimore"/>
    <x v="0"/>
    <x v="0"/>
    <n v="31.997284056000002"/>
    <n v="0"/>
    <n v="0"/>
    <n v="0"/>
    <n v="0"/>
    <n v="0"/>
    <n v="0"/>
    <n v="0"/>
    <n v="4.8475828559999998"/>
    <n v="37386.694156999998"/>
    <x v="0"/>
  </r>
  <r>
    <n v="15075.137726999999"/>
    <n v="15135.178196999999"/>
    <x v="0"/>
    <x v="47"/>
    <x v="33"/>
    <x v="33"/>
    <s v="MD Resident"/>
    <x v="10"/>
    <s v="MD"/>
    <n v="1"/>
    <n v="0.51374798499999996"/>
    <n v="1"/>
    <n v="7063.46"/>
    <n v="4.1096468780000004"/>
    <n v="1"/>
    <n v="126833.82"/>
    <n v="0"/>
    <n v="3.5958988930000002"/>
    <n v="119770.36"/>
    <s v="Aberdeen"/>
    <s v="21001,Aberdeen"/>
    <x v="0"/>
    <x v="0"/>
    <n v="36.193890928000002"/>
    <n v="0"/>
    <n v="0"/>
    <n v="0"/>
    <n v="0"/>
    <n v="0"/>
    <n v="0"/>
    <n v="0"/>
    <n v="3.5958988930000002"/>
    <n v="27733.156115999998"/>
    <x v="0"/>
  </r>
  <r>
    <n v="15075.137726999999"/>
    <n v="15135.178196999999"/>
    <x v="0"/>
    <x v="161"/>
    <x v="33"/>
    <x v="33"/>
    <s v="MD Resident"/>
    <x v="1"/>
    <s v="MD"/>
    <n v="2"/>
    <n v="10.235090697"/>
    <n v="16"/>
    <n v="150995.24"/>
    <n v="12.736884624"/>
    <n v="17"/>
    <n v="176383.02"/>
    <n v="1"/>
    <n v="2.501793927"/>
    <n v="25387.78"/>
    <s v="Dundalk"/>
    <s v="21222,Dundalk"/>
    <x v="0"/>
    <x v="0"/>
    <n v="31.886742058999999"/>
    <n v="0"/>
    <n v="0"/>
    <n v="0"/>
    <n v="0"/>
    <n v="0"/>
    <n v="0"/>
    <n v="0"/>
    <n v="2.501793927"/>
    <n v="19294.936708000001"/>
    <x v="0"/>
  </r>
  <r>
    <n v="15075.137726999999"/>
    <n v="15135.178196999999"/>
    <x v="0"/>
    <x v="162"/>
    <x v="33"/>
    <x v="33"/>
    <s v="MD Resident"/>
    <x v="1"/>
    <s v="MD"/>
    <n v="2"/>
    <n v="6.1047918189999999"/>
    <n v="7"/>
    <n v="103861.58"/>
    <n v="11.391417662"/>
    <n v="13"/>
    <n v="159141.54"/>
    <n v="6"/>
    <n v="5.2866258430000004"/>
    <n v="55279.96"/>
    <s v="Essex"/>
    <s v="21221,Essex"/>
    <x v="0"/>
    <x v="0"/>
    <n v="25.090940255"/>
    <n v="0"/>
    <n v="0"/>
    <n v="0"/>
    <n v="0"/>
    <n v="0"/>
    <n v="0"/>
    <n v="0"/>
    <n v="5.2866258430000004"/>
    <n v="40772.787054"/>
    <x v="0"/>
  </r>
  <r>
    <n v="15075.137726999999"/>
    <n v="15135.178196999999"/>
    <x v="0"/>
    <x v="57"/>
    <x v="33"/>
    <x v="33"/>
    <s v="MD Resident"/>
    <x v="2"/>
    <s v="MD"/>
    <n v="1"/>
    <n v="0.49757698500000003"/>
    <n v="1"/>
    <n v="3620.98"/>
    <n v="0.79401597599999996"/>
    <n v="1"/>
    <n v="19814.990000000002"/>
    <n v="0"/>
    <n v="0.29643899099999999"/>
    <n v="16194.01"/>
    <s v="Laurel"/>
    <s v="20707,Laurel"/>
    <x v="0"/>
    <x v="0"/>
    <n v="66.165554032000003"/>
    <n v="-28.04331217"/>
    <n v="28.043312172"/>
    <n v="-28.04331217"/>
    <n v="0.1256413747"/>
    <n v="0.1256413747"/>
    <n v="0"/>
    <n v="969.00162162000004"/>
    <n v="0.17079761630000001"/>
    <n v="1317.2664468"/>
    <x v="0"/>
  </r>
  <r>
    <n v="0"/>
    <n v="19931.698613"/>
    <x v="0"/>
    <x v="170"/>
    <x v="34"/>
    <x v="34"/>
    <s v="MD Resident"/>
    <x v="21"/>
    <s v="MD"/>
    <n v="1"/>
    <n v="0"/>
    <n v="0"/>
    <n v="0"/>
    <n v="0.51374798499999996"/>
    <n v="1"/>
    <n v="10239.870000000001"/>
    <n v="1"/>
    <n v="0.51374798499999996"/>
    <n v="10239.870000000001"/>
    <m/>
    <s v="Worcester,"/>
    <x v="0"/>
    <x v="0"/>
    <n v="47.205599589999998"/>
    <n v="0"/>
    <n v="0"/>
    <n v="0"/>
    <n v="0"/>
    <n v="0"/>
    <n v="0"/>
    <n v="0"/>
    <n v="0.51374798499999996"/>
    <n v="0"/>
    <x v="0"/>
  </r>
  <r>
    <n v="13040.481965000001"/>
    <n v="13964.971598"/>
    <x v="0"/>
    <x v="148"/>
    <x v="35"/>
    <x v="35"/>
    <s v="MD Resident"/>
    <x v="6"/>
    <s v="MD"/>
    <n v="2"/>
    <n v="0.49757698500000003"/>
    <n v="1"/>
    <n v="2907.41"/>
    <n v="3.0726969089999998"/>
    <n v="2"/>
    <n v="36394.53"/>
    <n v="1"/>
    <n v="2.575119924"/>
    <n v="33487.120000000003"/>
    <s v="Baltimore"/>
    <s v="21217,Baltimore"/>
    <x v="0"/>
    <x v="0"/>
    <n v="58.951982252999997"/>
    <n v="0"/>
    <n v="0"/>
    <n v="0"/>
    <n v="0"/>
    <n v="0"/>
    <n v="0"/>
    <n v="0"/>
    <n v="2.575119924"/>
    <n v="17179.939801"/>
    <x v="0"/>
  </r>
  <r>
    <n v="13040.481965000001"/>
    <n v="13964.971598"/>
    <x v="0"/>
    <x v="171"/>
    <x v="35"/>
    <x v="35"/>
    <s v="MD Resident"/>
    <x v="6"/>
    <s v="MD"/>
    <n v="1"/>
    <n v="0"/>
    <n v="0"/>
    <n v="0"/>
    <n v="0.91758897299999997"/>
    <n v="1"/>
    <n v="5989.97"/>
    <n v="1"/>
    <n v="0.91758897299999997"/>
    <n v="5989.97"/>
    <s v="Baltimore"/>
    <s v="21211,Baltimore"/>
    <x v="0"/>
    <x v="0"/>
    <n v="21.943847345999998"/>
    <n v="0"/>
    <n v="0"/>
    <n v="0"/>
    <n v="0"/>
    <n v="0"/>
    <n v="0"/>
    <n v="0"/>
    <n v="0.91758897299999997"/>
    <n v="6121.7045354000002"/>
    <x v="0"/>
  </r>
  <r>
    <n v="13040.481965000001"/>
    <n v="13964.971598"/>
    <x v="0"/>
    <x v="130"/>
    <x v="35"/>
    <x v="35"/>
    <s v="MD Resident"/>
    <x v="9"/>
    <s v="MD"/>
    <n v="2"/>
    <n v="5.9390288230000001"/>
    <n v="6"/>
    <n v="75938.47"/>
    <n v="6.9264287949999996"/>
    <n v="9"/>
    <n v="72705.929999999993"/>
    <n v="3"/>
    <n v="0.98739997199999996"/>
    <n v="-3232.54"/>
    <s v="Fulton"/>
    <s v="20759,Fulton"/>
    <x v="0"/>
    <x v="0"/>
    <n v="1.3587239609999999"/>
    <n v="0"/>
    <n v="0"/>
    <n v="0"/>
    <n v="0"/>
    <n v="0"/>
    <n v="0"/>
    <n v="0"/>
    <n v="0.98739997199999996"/>
    <n v="6587.4493534000003"/>
    <x v="0"/>
  </r>
  <r>
    <n v="13040.481965000001"/>
    <n v="13964.971598"/>
    <x v="0"/>
    <x v="221"/>
    <x v="35"/>
    <x v="35"/>
    <s v="MD Resident"/>
    <x v="3"/>
    <s v="MD"/>
    <n v="1"/>
    <n v="0.97930697099999997"/>
    <n v="2"/>
    <n v="19336.169999999998"/>
    <n v="1.194942964"/>
    <n v="2"/>
    <n v="24959.89"/>
    <n v="0"/>
    <n v="0.215635993"/>
    <n v="5623.72"/>
    <s v="Fort George G Meade"/>
    <s v="20755,Fort George G Meade"/>
    <x v="0"/>
    <x v="0"/>
    <n v="1.172839964"/>
    <n v="0"/>
    <n v="0"/>
    <n v="0"/>
    <n v="0"/>
    <n v="0"/>
    <n v="0"/>
    <n v="0"/>
    <n v="0.215635993"/>
    <n v="1438.6178073000001"/>
    <x v="0"/>
  </r>
  <r>
    <n v="13040.481965000001"/>
    <n v="13964.971598"/>
    <x v="0"/>
    <x v="34"/>
    <x v="35"/>
    <x v="35"/>
    <s v="MD Resident"/>
    <x v="1"/>
    <s v="MD"/>
    <n v="1"/>
    <n v="1.6813289499999999"/>
    <n v="2"/>
    <n v="12902.01"/>
    <n v="1.720508948"/>
    <n v="2"/>
    <n v="25056.37"/>
    <n v="0"/>
    <n v="3.9179998000000001E-2"/>
    <n v="12154.36"/>
    <s v="Gwynn Oak"/>
    <s v="21207,Gwynn Oak"/>
    <x v="0"/>
    <x v="0"/>
    <n v="21.251114361999999"/>
    <n v="0"/>
    <n v="0"/>
    <n v="0"/>
    <n v="0"/>
    <n v="0"/>
    <n v="0"/>
    <n v="0"/>
    <n v="3.9179998000000001E-2"/>
    <n v="261.38977091999999"/>
    <x v="0"/>
  </r>
  <r>
    <n v="13040.481965000001"/>
    <n v="13964.971598"/>
    <x v="0"/>
    <x v="128"/>
    <x v="35"/>
    <x v="35"/>
    <s v="MD Resident"/>
    <x v="2"/>
    <s v="MD"/>
    <n v="1"/>
    <n v="0"/>
    <n v="0"/>
    <n v="0"/>
    <n v="0.37665798900000003"/>
    <n v="1"/>
    <n v="3429.6"/>
    <n v="1"/>
    <n v="0.37665798900000003"/>
    <n v="3429.6"/>
    <s v="Temple Hills"/>
    <s v="20748,Temple Hills"/>
    <x v="0"/>
    <x v="0"/>
    <n v="18.144722469000001"/>
    <n v="-0.86452397400000003"/>
    <n v="0.86452397400000003"/>
    <n v="-0.86452397400000003"/>
    <n v="1.79462575E-2"/>
    <n v="1.79462575E-2"/>
    <n v="0"/>
    <n v="119.72864659"/>
    <n v="0.35871173150000002"/>
    <n v="2393.1491096"/>
    <x v="0"/>
  </r>
  <r>
    <n v="13040.481965000001"/>
    <n v="13964.971598"/>
    <x v="0"/>
    <x v="194"/>
    <x v="35"/>
    <x v="35"/>
    <s v="MD Resident"/>
    <x v="6"/>
    <s v="MD"/>
    <n v="1"/>
    <n v="0"/>
    <n v="0"/>
    <n v="0"/>
    <n v="0.73492597800000004"/>
    <n v="1"/>
    <n v="10959.92"/>
    <n v="1"/>
    <n v="0.73492597800000004"/>
    <n v="10959.92"/>
    <s v="Baltimore"/>
    <s v="21202,Baltimore"/>
    <x v="0"/>
    <x v="0"/>
    <n v="36.293227919000003"/>
    <n v="0"/>
    <n v="0"/>
    <n v="0"/>
    <n v="0"/>
    <n v="0"/>
    <n v="0"/>
    <n v="0"/>
    <n v="0.73492597800000004"/>
    <n v="4903.0664329000001"/>
    <x v="0"/>
  </r>
  <r>
    <n v="13040.481965000001"/>
    <n v="13964.971598"/>
    <x v="0"/>
    <x v="28"/>
    <x v="35"/>
    <x v="35"/>
    <s v="MD Resident"/>
    <x v="7"/>
    <s v="MD"/>
    <n v="1"/>
    <n v="0"/>
    <n v="0"/>
    <n v="0"/>
    <n v="0.57127498300000001"/>
    <n v="1"/>
    <n v="6345.4"/>
    <n v="1"/>
    <n v="0.57127498300000001"/>
    <n v="6345.4"/>
    <s v="Gaithersburg"/>
    <s v="20879,Gaithersburg"/>
    <x v="0"/>
    <x v="0"/>
    <n v="7.4172657800000001"/>
    <n v="0"/>
    <n v="0"/>
    <n v="0"/>
    <n v="0"/>
    <n v="0"/>
    <n v="0"/>
    <n v="0"/>
    <n v="0.57127498300000001"/>
    <n v="3811.2670893999998"/>
    <x v="0"/>
  </r>
  <r>
    <n v="13040.481965000001"/>
    <n v="13964.971598"/>
    <x v="0"/>
    <x v="106"/>
    <x v="35"/>
    <x v="35"/>
    <s v="MD Resident"/>
    <x v="2"/>
    <s v="MD"/>
    <n v="1"/>
    <n v="1.1782409650000001"/>
    <n v="1"/>
    <n v="30028.34"/>
    <n v="1.868907944"/>
    <n v="2"/>
    <n v="34557.160000000003"/>
    <n v="1"/>
    <n v="0.69066697899999996"/>
    <n v="4528.82"/>
    <s v="Bowie"/>
    <s v="20715,Bowie"/>
    <x v="0"/>
    <x v="0"/>
    <n v="27.292978184999999"/>
    <n v="-3.578858893"/>
    <n v="3.578858893"/>
    <n v="-3.578858893"/>
    <n v="9.0565406400000006E-2"/>
    <n v="9.0565406400000006E-2"/>
    <n v="0"/>
    <n v="604.20806606999997"/>
    <n v="0.60010157259999997"/>
    <n v="4003.5839870999998"/>
    <x v="0"/>
  </r>
  <r>
    <n v="13040.481965000001"/>
    <n v="13964.971598"/>
    <x v="0"/>
    <x v="205"/>
    <x v="35"/>
    <x v="35"/>
    <s v="MD Resident"/>
    <x v="8"/>
    <s v="MD"/>
    <n v="2"/>
    <n v="0.43226198700000001"/>
    <n v="1"/>
    <n v="8312.0300000000007"/>
    <n v="3.2445689039999999"/>
    <n v="2"/>
    <n v="59265.39"/>
    <n v="1"/>
    <n v="2.8123069169999999"/>
    <n v="50953.36"/>
    <s v="Westminster"/>
    <s v="21157,Westminster"/>
    <x v="0"/>
    <x v="0"/>
    <n v="15.124978553"/>
    <n v="0"/>
    <n v="0"/>
    <n v="0"/>
    <n v="0"/>
    <n v="0"/>
    <n v="0"/>
    <n v="0"/>
    <n v="2.8123069169999999"/>
    <n v="18762.335332999999"/>
    <x v="0"/>
  </r>
  <r>
    <n v="13040.481965000001"/>
    <n v="13964.971598"/>
    <x v="0"/>
    <x v="81"/>
    <x v="35"/>
    <x v="35"/>
    <s v="MD Resident"/>
    <x v="7"/>
    <s v="MD"/>
    <n v="1"/>
    <n v="0"/>
    <n v="0"/>
    <n v="0"/>
    <n v="0.70905997899999995"/>
    <n v="1"/>
    <n v="2956.33"/>
    <n v="1"/>
    <n v="0.70905997899999995"/>
    <n v="2956.33"/>
    <s v="Germantown"/>
    <s v="20874,Germantown"/>
    <x v="0"/>
    <x v="0"/>
    <n v="45.174795660999997"/>
    <n v="-2.2124489340000002"/>
    <n v="2.2124489340000002"/>
    <n v="-2.2124489340000002"/>
    <n v="3.47264215E-2"/>
    <n v="3.47264215E-2"/>
    <n v="0"/>
    <n v="231.67768812"/>
    <n v="0.67433355750000001"/>
    <n v="4498.8234590000002"/>
    <x v="0"/>
  </r>
  <r>
    <n v="13040.481965000001"/>
    <n v="13964.971598"/>
    <x v="0"/>
    <x v="80"/>
    <x v="35"/>
    <x v="35"/>
    <s v="MD Resident"/>
    <x v="1"/>
    <s v="MD"/>
    <n v="1"/>
    <n v="0.76378097700000003"/>
    <n v="1"/>
    <n v="9578.9"/>
    <n v="1.3139979610000001"/>
    <n v="1"/>
    <n v="20500.87"/>
    <n v="0"/>
    <n v="0.55021698399999996"/>
    <n v="10921.97"/>
    <s v="Reisterstown"/>
    <s v="21136,Reisterstown"/>
    <x v="0"/>
    <x v="0"/>
    <n v="40.397958799999998"/>
    <n v="0"/>
    <n v="0"/>
    <n v="0"/>
    <n v="0"/>
    <n v="0"/>
    <n v="0"/>
    <n v="0"/>
    <n v="0.55021698399999996"/>
    <n v="3670.7784264000002"/>
    <x v="0"/>
  </r>
  <r>
    <n v="13040.481965000001"/>
    <n v="13964.971598"/>
    <x v="0"/>
    <x v="23"/>
    <x v="35"/>
    <x v="35"/>
    <s v="MD Resident"/>
    <x v="2"/>
    <s v="MD"/>
    <n v="1"/>
    <n v="0"/>
    <n v="0"/>
    <n v="0"/>
    <n v="1.0173739690000001"/>
    <n v="2"/>
    <n v="12456.62"/>
    <n v="2"/>
    <n v="1.0173739690000001"/>
    <n v="12456.62"/>
    <s v="Lanham"/>
    <s v="20706,Lanham"/>
    <x v="0"/>
    <x v="0"/>
    <n v="10.506750688"/>
    <n v="-4.0617658800000003"/>
    <n v="4.0617658800000003"/>
    <n v="-4.0617658800000003"/>
    <n v="0.39330283900000002"/>
    <n v="0.39330283900000002"/>
    <n v="0"/>
    <n v="2623.9240491"/>
    <n v="0.62407113000000003"/>
    <n v="4163.4971421999999"/>
    <x v="0"/>
  </r>
  <r>
    <n v="13040.481965000001"/>
    <n v="13964.971598"/>
    <x v="0"/>
    <x v="102"/>
    <x v="35"/>
    <x v="35"/>
    <s v="MD Resident"/>
    <x v="3"/>
    <s v="MD"/>
    <n v="2"/>
    <n v="1.0800179679999999"/>
    <n v="2"/>
    <n v="12290.16"/>
    <n v="3.5163808959999998"/>
    <n v="4"/>
    <n v="45867.46"/>
    <n v="2"/>
    <n v="2.4363629279999999"/>
    <n v="33577.300000000003"/>
    <s v="Odenton"/>
    <s v="21113,Odenton"/>
    <x v="0"/>
    <x v="0"/>
    <n v="17.257221486999999"/>
    <n v="-0.77333497699999998"/>
    <n v="0.77333497699999998"/>
    <n v="-0.77333497699999998"/>
    <n v="0.10917891220000001"/>
    <n v="0.10917891220000001"/>
    <n v="0"/>
    <n v="728.38826688999995"/>
    <n v="2.3271840157999999"/>
    <n v="15525.832768"/>
    <x v="0"/>
  </r>
  <r>
    <n v="13040.481965000001"/>
    <n v="13964.971598"/>
    <x v="0"/>
    <x v="237"/>
    <x v="35"/>
    <x v="35"/>
    <s v="MD Resident"/>
    <x v="8"/>
    <s v="MD"/>
    <n v="2"/>
    <n v="4.1617408769999997"/>
    <n v="8"/>
    <n v="81500.67"/>
    <n v="5.3662518410000004"/>
    <n v="7"/>
    <n v="66949.02"/>
    <n v="-1"/>
    <n v="1.204510964"/>
    <n v="-14551.65"/>
    <s v="Marriottsville"/>
    <s v="21104,Marriottsville"/>
    <x v="0"/>
    <x v="0"/>
    <n v="3.1301309069999999"/>
    <n v="0"/>
    <n v="0"/>
    <n v="0"/>
    <n v="0"/>
    <n v="0"/>
    <n v="0"/>
    <n v="0"/>
    <n v="1.204510964"/>
    <n v="8035.9076321000002"/>
    <x v="0"/>
  </r>
  <r>
    <n v="13040.481965000001"/>
    <n v="13964.971598"/>
    <x v="0"/>
    <x v="195"/>
    <x v="35"/>
    <x v="35"/>
    <s v="MD Resident"/>
    <x v="2"/>
    <s v="MD"/>
    <n v="1"/>
    <n v="0"/>
    <n v="0"/>
    <n v="0"/>
    <n v="0.94474897199999996"/>
    <n v="1"/>
    <n v="15382.51"/>
    <n v="1"/>
    <n v="0.94474897199999996"/>
    <n v="15382.51"/>
    <s v="Capitol Heights"/>
    <s v="20743,Capitol Heights"/>
    <x v="0"/>
    <x v="0"/>
    <n v="23.294676317"/>
    <n v="-4.3101108720000001"/>
    <n v="4.3101108720000001"/>
    <n v="-4.3101108720000001"/>
    <n v="0.17480272150000001"/>
    <n v="0.17480272150000001"/>
    <n v="0"/>
    <n v="1166.1982043999999"/>
    <n v="0.76994625049999998"/>
    <n v="5136.7045515"/>
    <x v="0"/>
  </r>
  <r>
    <n v="13040.481965000001"/>
    <n v="13964.971598"/>
    <x v="0"/>
    <x v="160"/>
    <x v="35"/>
    <x v="35"/>
    <s v="MD Resident"/>
    <x v="20"/>
    <s v="MD"/>
    <n v="1"/>
    <n v="0"/>
    <n v="0"/>
    <n v="0"/>
    <n v="0.75430897799999996"/>
    <n v="1"/>
    <n v="12554.69"/>
    <n v="1"/>
    <n v="0.75430897799999996"/>
    <n v="12554.69"/>
    <m/>
    <s v="Talbot,"/>
    <x v="0"/>
    <x v="0"/>
    <n v="16.478207513000001"/>
    <n v="0"/>
    <n v="0"/>
    <n v="0"/>
    <n v="0"/>
    <n v="0"/>
    <n v="0"/>
    <n v="0"/>
    <n v="0.75430897799999996"/>
    <n v="5032.3803224000003"/>
    <x v="0"/>
  </r>
  <r>
    <n v="13040.481965000001"/>
    <n v="13964.971598"/>
    <x v="0"/>
    <x v="127"/>
    <x v="35"/>
    <x v="35"/>
    <s v="MD Resident"/>
    <x v="2"/>
    <s v="MD"/>
    <n v="1"/>
    <n v="0"/>
    <n v="0"/>
    <n v="0"/>
    <n v="0.66866298000000002"/>
    <n v="1"/>
    <n v="9587.17"/>
    <n v="1"/>
    <n v="0.66866298000000002"/>
    <n v="9587.17"/>
    <s v="College Park"/>
    <s v="20740,College Park"/>
    <x v="0"/>
    <x v="0"/>
    <n v="10.750320682"/>
    <n v="-8.6690417439999994"/>
    <n v="8.6690417439999994"/>
    <n v="-8.6690417439999994"/>
    <n v="0.53920877879999995"/>
    <n v="0.53920877879999995"/>
    <n v="0"/>
    <n v="3597.3370688"/>
    <n v="0.12945420120000001"/>
    <n v="863.65507231000004"/>
    <x v="0"/>
  </r>
  <r>
    <n v="13040.481965000001"/>
    <n v="13964.971598"/>
    <x v="0"/>
    <x v="147"/>
    <x v="35"/>
    <x v="35"/>
    <s v="MD Resident"/>
    <x v="9"/>
    <s v="MD"/>
    <n v="2"/>
    <n v="0.77830497700000001"/>
    <n v="1"/>
    <n v="8522.5499999999993"/>
    <n v="1.1536499650000001"/>
    <n v="2"/>
    <n v="71111.240000000005"/>
    <n v="1"/>
    <n v="0.37534498799999999"/>
    <n v="62588.69"/>
    <m/>
    <s v="Howard,"/>
    <x v="0"/>
    <x v="0"/>
    <n v="1.3856579579999999"/>
    <n v="0"/>
    <n v="0"/>
    <n v="0"/>
    <n v="0"/>
    <n v="0"/>
    <n v="0"/>
    <n v="0"/>
    <n v="0.37534498799999999"/>
    <n v="2504.1180561000001"/>
    <x v="0"/>
  </r>
  <r>
    <n v="13040.481965000001"/>
    <n v="13964.971598"/>
    <x v="0"/>
    <x v="123"/>
    <x v="35"/>
    <x v="35"/>
    <s v="MD Resident"/>
    <x v="7"/>
    <s v="MD"/>
    <n v="1"/>
    <n v="0"/>
    <n v="0"/>
    <n v="0"/>
    <n v="0.66866298000000002"/>
    <n v="1"/>
    <n v="23613.24"/>
    <n v="1"/>
    <n v="0.66866298000000002"/>
    <n v="23613.24"/>
    <s v="Chevy Chase"/>
    <s v="20815,Chevy Chase"/>
    <x v="0"/>
    <x v="0"/>
    <n v="5.2588908439999997"/>
    <n v="0"/>
    <n v="0"/>
    <n v="0"/>
    <n v="0"/>
    <n v="0"/>
    <n v="0"/>
    <n v="0"/>
    <n v="0.66866298000000002"/>
    <n v="4460.9921410999996"/>
    <x v="0"/>
  </r>
  <r>
    <n v="13040.481965000001"/>
    <n v="13964.971598"/>
    <x v="0"/>
    <x v="90"/>
    <x v="35"/>
    <x v="35"/>
    <s v="MD Resident"/>
    <x v="3"/>
    <s v="MD"/>
    <n v="1"/>
    <n v="0.652269981"/>
    <n v="1"/>
    <n v="7076.17"/>
    <n v="1.771004947"/>
    <n v="1"/>
    <n v="6640.09"/>
    <n v="0"/>
    <n v="1.1187349660000001"/>
    <n v="-436.08"/>
    <s v="Glen Burnie"/>
    <s v="21060,Glen Burnie"/>
    <x v="0"/>
    <x v="0"/>
    <n v="48.701901556000003"/>
    <n v="-0.45127198699999999"/>
    <n v="0.45127198699999999"/>
    <n v="-0.45127198699999999"/>
    <n v="1.0366202E-2"/>
    <n v="1.0366202E-2"/>
    <n v="0"/>
    <n v="69.158226485"/>
    <n v="1.108368764"/>
    <n v="7394.4939280999997"/>
    <x v="0"/>
  </r>
  <r>
    <n v="13040.481965000001"/>
    <n v="13964.971598"/>
    <x v="0"/>
    <x v="103"/>
    <x v="35"/>
    <x v="35"/>
    <s v="MD Resident"/>
    <x v="2"/>
    <s v="MD"/>
    <n v="2"/>
    <n v="4.4765438670000002"/>
    <n v="3"/>
    <n v="27771.14"/>
    <n v="11.127954668999999"/>
    <n v="7"/>
    <n v="128141.69"/>
    <n v="4"/>
    <n v="6.651410802"/>
    <n v="100370.55"/>
    <s v="Beltsville"/>
    <s v="20705,Beltsville"/>
    <x v="0"/>
    <x v="0"/>
    <n v="23.870574292000001"/>
    <n v="-12.648667619999999"/>
    <n v="12.648667623"/>
    <n v="-12.648667619999999"/>
    <n v="3.5244851435000002"/>
    <n v="3.5244851435000002"/>
    <n v="0"/>
    <n v="23513.639900999999"/>
    <n v="3.1269256584999998"/>
    <n v="20861.317593"/>
    <x v="0"/>
  </r>
  <r>
    <n v="13040.481965000001"/>
    <n v="13964.971598"/>
    <x v="0"/>
    <x v="200"/>
    <x v="35"/>
    <x v="35"/>
    <s v="MD Resident"/>
    <x v="3"/>
    <s v="MD"/>
    <n v="1"/>
    <n v="0.92701997199999997"/>
    <n v="1"/>
    <n v="13891.34"/>
    <n v="4.8756408560000004"/>
    <n v="5"/>
    <n v="60439.26"/>
    <n v="4"/>
    <n v="3.9486208839999999"/>
    <n v="46547.92"/>
    <m/>
    <s v="Anne Arundel,"/>
    <x v="0"/>
    <x v="0"/>
    <n v="7.598114775"/>
    <n v="0"/>
    <n v="0"/>
    <n v="0"/>
    <n v="0"/>
    <n v="0"/>
    <n v="0"/>
    <n v="0"/>
    <n v="3.9486208839999999"/>
    <n v="26343.265977999999"/>
    <x v="0"/>
  </r>
  <r>
    <n v="13040.481965000001"/>
    <n v="13964.971598"/>
    <x v="0"/>
    <x v="79"/>
    <x v="35"/>
    <x v="35"/>
    <s v="MD Resident"/>
    <x v="8"/>
    <s v="MD"/>
    <n v="2"/>
    <n v="5.6740258309999998"/>
    <n v="6"/>
    <n v="113570.11"/>
    <n v="8.5335917469999991"/>
    <n v="10"/>
    <n v="122395.7"/>
    <n v="4"/>
    <n v="2.8595659160000002"/>
    <n v="8825.59"/>
    <s v="Sykesville"/>
    <s v="21784,Sykesville"/>
    <x v="0"/>
    <x v="0"/>
    <n v="25.532847236999999"/>
    <n v="0"/>
    <n v="0"/>
    <n v="0"/>
    <n v="0"/>
    <n v="0"/>
    <n v="0"/>
    <n v="0"/>
    <n v="2.8595659160000002"/>
    <n v="19077.624243999999"/>
    <x v="0"/>
  </r>
  <r>
    <n v="13040.481965000001"/>
    <n v="13964.971598"/>
    <x v="0"/>
    <x v="42"/>
    <x v="35"/>
    <x v="35"/>
    <s v="MD Resident"/>
    <x v="9"/>
    <s v="MD"/>
    <n v="2"/>
    <n v="28.363106163000001"/>
    <n v="38"/>
    <n v="451727.04"/>
    <n v="37.152136896000002"/>
    <n v="40"/>
    <n v="536175.67000000004"/>
    <n v="2"/>
    <n v="8.7890307330000006"/>
    <n v="84448.63"/>
    <s v="Columbia"/>
    <s v="21046,Columbia"/>
    <x v="0"/>
    <x v="0"/>
    <n v="20.773779378"/>
    <n v="-1.6320359520000001"/>
    <n v="1.6320359520000001"/>
    <n v="-1.6320359520000001"/>
    <n v="0.69048649640000004"/>
    <n v="0.69048649640000004"/>
    <n v="0"/>
    <n v="4606.5879615000003"/>
    <n v="8.0985442366000004"/>
    <n v="54029.523503999997"/>
    <x v="0"/>
  </r>
  <r>
    <n v="13040.481965000001"/>
    <n v="13964.971598"/>
    <x v="0"/>
    <x v="119"/>
    <x v="35"/>
    <x v="35"/>
    <s v="MD Resident"/>
    <x v="2"/>
    <s v="MD"/>
    <n v="2"/>
    <n v="7.1702527869999999"/>
    <n v="10"/>
    <n v="76528.61"/>
    <n v="18.891059440999999"/>
    <n v="20"/>
    <n v="273873.18"/>
    <n v="10"/>
    <n v="11.720806654"/>
    <n v="197344.57"/>
    <s v="Laurel"/>
    <s v="20708,Laurel"/>
    <x v="0"/>
    <x v="0"/>
    <n v="40.023148823"/>
    <n v="-23.5664543"/>
    <n v="23.566454299"/>
    <n v="-23.5664543"/>
    <n v="6.9014523465000002"/>
    <n v="6.9014523465000002"/>
    <n v="0"/>
    <n v="46043.112302000001"/>
    <n v="4.8193543075000003"/>
    <n v="32152.373220000001"/>
    <x v="0"/>
  </r>
  <r>
    <n v="13040.481965000001"/>
    <n v="13964.971598"/>
    <x v="0"/>
    <x v="7"/>
    <x v="35"/>
    <x v="35"/>
    <s v="MD Resident"/>
    <x v="0"/>
    <s v="MD"/>
    <n v="2"/>
    <n v="4.3742768720000003"/>
    <n v="5"/>
    <n v="43823.87"/>
    <n v="7.0841867900000004"/>
    <n v="6"/>
    <n v="142198.16"/>
    <n v="1"/>
    <n v="2.7099099180000001"/>
    <n v="98374.29"/>
    <s v="Mount Airy"/>
    <s v="21771,Mount Airy"/>
    <x v="0"/>
    <x v="0"/>
    <n v="40.826264780000002"/>
    <n v="0"/>
    <n v="0"/>
    <n v="0"/>
    <n v="0"/>
    <n v="0"/>
    <n v="0"/>
    <n v="0"/>
    <n v="2.7099099180000001"/>
    <n v="18079.192671000001"/>
    <x v="0"/>
  </r>
  <r>
    <n v="13040.481965000001"/>
    <n v="13964.971598"/>
    <x v="0"/>
    <x v="172"/>
    <x v="35"/>
    <x v="35"/>
    <s v="MD Resident"/>
    <x v="9"/>
    <s v="MD"/>
    <n v="2"/>
    <n v="79.969798628000007"/>
    <n v="99"/>
    <n v="912264.9"/>
    <n v="84.431840492999996"/>
    <n v="100"/>
    <n v="1250578.3899999999"/>
    <n v="1"/>
    <n v="4.4620418649999998"/>
    <n v="338313.49"/>
    <s v="Columbia"/>
    <s v="21045,Columbia"/>
    <x v="0"/>
    <x v="0"/>
    <n v="31.468592059999999"/>
    <n v="-0.23072299299999999"/>
    <n v="0.23072299299999999"/>
    <n v="-0.23072299299999999"/>
    <n v="3.2715021099999998E-2"/>
    <n v="3.2715021099999998E-2"/>
    <n v="0"/>
    <n v="218.25860933999999"/>
    <n v="4.4293268439000002"/>
    <n v="29550.300872"/>
    <x v="0"/>
  </r>
  <r>
    <n v="13040.481965000001"/>
    <n v="13964.971598"/>
    <x v="0"/>
    <x v="60"/>
    <x v="35"/>
    <x v="35"/>
    <s v="MD Resident"/>
    <x v="0"/>
    <s v="MD"/>
    <n v="2"/>
    <n v="0"/>
    <n v="0"/>
    <n v="0"/>
    <n v="2.8703459140000001"/>
    <n v="3"/>
    <n v="42919.59"/>
    <n v="3"/>
    <n v="2.8703459140000001"/>
    <n v="42919.59"/>
    <s v="Monrovia"/>
    <s v="21770,Monrovia"/>
    <x v="0"/>
    <x v="0"/>
    <n v="29.971897113000001"/>
    <n v="0"/>
    <n v="0"/>
    <n v="0"/>
    <n v="0"/>
    <n v="0"/>
    <n v="0"/>
    <n v="0"/>
    <n v="2.8703459140000001"/>
    <n v="19149.543115"/>
    <x v="0"/>
  </r>
  <r>
    <n v="13040.481965000001"/>
    <n v="13964.971598"/>
    <x v="0"/>
    <x v="224"/>
    <x v="35"/>
    <x v="35"/>
    <s v="MD Resident"/>
    <x v="2"/>
    <s v="MD"/>
    <n v="1"/>
    <n v="0.49757698500000003"/>
    <n v="1"/>
    <n v="5397.26"/>
    <n v="1.343451961"/>
    <n v="2"/>
    <n v="20818.11"/>
    <n v="1"/>
    <n v="0.84587497599999995"/>
    <n v="15420.85"/>
    <s v="Hyattsville"/>
    <s v="20784,Hyattsville"/>
    <x v="0"/>
    <x v="0"/>
    <n v="19.070501434000001"/>
    <n v="0"/>
    <n v="0"/>
    <n v="0"/>
    <n v="0"/>
    <n v="0"/>
    <n v="0"/>
    <n v="0"/>
    <n v="0.84587497599999995"/>
    <n v="5643.2638462000004"/>
    <x v="0"/>
  </r>
  <r>
    <n v="13040.481965000001"/>
    <n v="13964.971598"/>
    <x v="0"/>
    <x v="241"/>
    <x v="35"/>
    <x v="35"/>
    <s v="MD Resident"/>
    <x v="9"/>
    <s v="MD"/>
    <n v="1"/>
    <n v="0"/>
    <n v="0"/>
    <n v="0"/>
    <n v="0.92701997199999997"/>
    <n v="1"/>
    <n v="36174.589999999997"/>
    <n v="1"/>
    <n v="0.92701997199999997"/>
    <n v="36174.589999999997"/>
    <s v="Cooksville"/>
    <s v="21723,Cooksville"/>
    <x v="0"/>
    <x v="0"/>
    <n v="0.92701997199999997"/>
    <n v="0"/>
    <n v="0"/>
    <n v="0"/>
    <n v="0"/>
    <n v="0"/>
    <n v="0"/>
    <n v="0"/>
    <n v="0.92701997199999997"/>
    <n v="6184.6235450000004"/>
    <x v="0"/>
  </r>
  <r>
    <n v="13040.481965000001"/>
    <n v="13964.971598"/>
    <x v="0"/>
    <x v="193"/>
    <x v="35"/>
    <x v="35"/>
    <s v="MD Resident"/>
    <x v="9"/>
    <s v="MD"/>
    <n v="3"/>
    <n v="62.745005136000003"/>
    <n v="79"/>
    <n v="825300.67"/>
    <n v="67.932497983000005"/>
    <n v="83"/>
    <n v="868149.1"/>
    <n v="4"/>
    <n v="5.1874928469999997"/>
    <n v="42848.43"/>
    <s v="Ellicott City"/>
    <s v="21043,Ellicott City"/>
    <x v="0"/>
    <x v="0"/>
    <n v="20.624334387000001"/>
    <n v="0"/>
    <n v="0"/>
    <n v="0"/>
    <n v="0"/>
    <n v="0"/>
    <n v="0"/>
    <n v="0"/>
    <n v="5.1874928469999997"/>
    <n v="34608.413377999997"/>
    <x v="0"/>
  </r>
  <r>
    <n v="13040.481965000001"/>
    <n v="13964.971598"/>
    <x v="0"/>
    <x v="40"/>
    <x v="35"/>
    <x v="35"/>
    <s v="MD Resident"/>
    <x v="0"/>
    <s v="MD"/>
    <n v="1"/>
    <n v="0"/>
    <n v="0"/>
    <n v="0"/>
    <n v="0.70232797899999999"/>
    <n v="1"/>
    <n v="5757.68"/>
    <n v="1"/>
    <n v="0.70232797899999999"/>
    <n v="5757.68"/>
    <s v="Frederick"/>
    <s v="21702,Frederick"/>
    <x v="0"/>
    <x v="0"/>
    <n v="20.920102375999999"/>
    <n v="0"/>
    <n v="0"/>
    <n v="0"/>
    <n v="0"/>
    <n v="0"/>
    <n v="0"/>
    <n v="0"/>
    <n v="0.70232797899999999"/>
    <n v="4685.5885379000001"/>
    <x v="0"/>
  </r>
  <r>
    <n v="13040.481965000001"/>
    <n v="13964.971598"/>
    <x v="0"/>
    <x v="27"/>
    <x v="35"/>
    <x v="35"/>
    <s v="MD Resident"/>
    <x v="3"/>
    <s v="MD"/>
    <n v="2"/>
    <n v="12.113325642"/>
    <n v="18"/>
    <n v="147613.85999999999"/>
    <n v="14.397333571000001"/>
    <n v="18"/>
    <n v="221519.42"/>
    <n v="0"/>
    <n v="2.2840079289999999"/>
    <n v="73905.56"/>
    <s v="Laurel"/>
    <s v="20724,Laurel"/>
    <x v="0"/>
    <x v="0"/>
    <n v="26.043432222"/>
    <n v="-4.9557798540000002"/>
    <n v="4.9557798540000002"/>
    <n v="-4.9557798540000002"/>
    <n v="0.43462168829999998"/>
    <n v="0.43462168829999998"/>
    <n v="0"/>
    <n v="2899.5831887999998"/>
    <n v="1.8493862406999999"/>
    <n v="12338.199859"/>
    <x v="0"/>
  </r>
  <r>
    <n v="13040.481965000001"/>
    <n v="13964.971598"/>
    <x v="0"/>
    <x v="201"/>
    <x v="35"/>
    <x v="35"/>
    <s v="MD Resident"/>
    <x v="3"/>
    <s v="MD"/>
    <n v="1"/>
    <n v="0"/>
    <n v="0"/>
    <n v="0"/>
    <n v="0.60089098200000002"/>
    <n v="1"/>
    <n v="10335.280000000001"/>
    <n v="1"/>
    <n v="0.60089098200000002"/>
    <n v="10335.280000000001"/>
    <s v="Annapolis"/>
    <s v="21403,Annapolis"/>
    <x v="0"/>
    <x v="0"/>
    <n v="2.4062949279999999"/>
    <n v="0"/>
    <n v="0"/>
    <n v="0"/>
    <n v="0"/>
    <n v="0"/>
    <n v="0"/>
    <n v="0"/>
    <n v="0.60089098200000002"/>
    <n v="4008.8505399000001"/>
    <x v="0"/>
  </r>
  <r>
    <n v="13040.481965000001"/>
    <n v="13964.971598"/>
    <x v="0"/>
    <x v="111"/>
    <x v="35"/>
    <x v="35"/>
    <s v="MD Resident"/>
    <x v="1"/>
    <s v="MD"/>
    <n v="1"/>
    <n v="0"/>
    <n v="0"/>
    <n v="0"/>
    <n v="0.39626098799999998"/>
    <n v="1"/>
    <n v="9321.69"/>
    <n v="1"/>
    <n v="0.39626098799999998"/>
    <n v="9321.69"/>
    <s v="Towson"/>
    <s v="21286,Towson"/>
    <x v="0"/>
    <x v="0"/>
    <n v="21.012808373999999"/>
    <n v="0"/>
    <n v="0"/>
    <n v="0"/>
    <n v="0"/>
    <n v="0"/>
    <n v="0"/>
    <n v="0"/>
    <n v="0.39626098799999998"/>
    <n v="2643.6593713000002"/>
    <x v="0"/>
  </r>
  <r>
    <n v="13040.481965000001"/>
    <n v="13964.971598"/>
    <x v="0"/>
    <x v="82"/>
    <x v="35"/>
    <x v="35"/>
    <s v="MD Resident"/>
    <x v="1"/>
    <s v="MD"/>
    <n v="2"/>
    <n v="2.7933229169999998"/>
    <n v="4"/>
    <n v="26793.7"/>
    <n v="2.8116139160000002"/>
    <n v="4"/>
    <n v="30707.48"/>
    <n v="0"/>
    <n v="1.8290998999999999E-2"/>
    <n v="3913.78"/>
    <s v="Windsor Mill"/>
    <s v="21244,Windsor Mill"/>
    <x v="0"/>
    <x v="0"/>
    <n v="36.897335900999998"/>
    <n v="0"/>
    <n v="0"/>
    <n v="0"/>
    <n v="0"/>
    <n v="0"/>
    <n v="0"/>
    <n v="0"/>
    <n v="1.8290998999999999E-2"/>
    <n v="122.02859323"/>
    <x v="0"/>
  </r>
  <r>
    <n v="13040.481965000001"/>
    <n v="13964.971598"/>
    <x v="0"/>
    <x v="192"/>
    <x v="35"/>
    <x v="35"/>
    <s v="MD Resident"/>
    <x v="3"/>
    <s v="MD"/>
    <n v="1"/>
    <n v="0.92701997199999997"/>
    <n v="1"/>
    <n v="15297.28"/>
    <n v="2.0359439400000001"/>
    <n v="1"/>
    <n v="19619.38"/>
    <n v="0"/>
    <n v="1.108923968"/>
    <n v="4322.1000000000004"/>
    <s v="Crownsville"/>
    <s v="21032,Crownsville"/>
    <x v="0"/>
    <x v="0"/>
    <n v="1.9501159450000001"/>
    <n v="0"/>
    <n v="0"/>
    <n v="0"/>
    <n v="0"/>
    <n v="0"/>
    <n v="0"/>
    <n v="0"/>
    <n v="1.108923968"/>
    <n v="7398.1979776999997"/>
    <x v="0"/>
  </r>
  <r>
    <n v="13040.481965000001"/>
    <n v="13964.971598"/>
    <x v="0"/>
    <x v="223"/>
    <x v="35"/>
    <x v="35"/>
    <s v="MD Resident"/>
    <x v="3"/>
    <s v="MD"/>
    <n v="1"/>
    <n v="0"/>
    <n v="0"/>
    <n v="0"/>
    <n v="0.92701997199999997"/>
    <n v="1"/>
    <n v="5856.98"/>
    <n v="1"/>
    <n v="0.92701997199999997"/>
    <n v="5856.98"/>
    <s v="West River"/>
    <s v="20778,West River"/>
    <x v="0"/>
    <x v="0"/>
    <n v="1.3649369600000001"/>
    <n v="0"/>
    <n v="0"/>
    <n v="0"/>
    <n v="0"/>
    <n v="0"/>
    <n v="0"/>
    <n v="0"/>
    <n v="0.92701997199999997"/>
    <n v="6184.6235450000004"/>
    <x v="0"/>
  </r>
  <r>
    <n v="13040.481965000001"/>
    <n v="13964.971598"/>
    <x v="0"/>
    <x v="187"/>
    <x v="35"/>
    <x v="35"/>
    <s v="MD Resident"/>
    <x v="9"/>
    <s v="MD"/>
    <n v="1"/>
    <n v="1.6813289499999999"/>
    <n v="2"/>
    <n v="9523.91"/>
    <n v="3.622743893"/>
    <n v="6"/>
    <n v="56827.48"/>
    <n v="4"/>
    <n v="1.9414149430000001"/>
    <n v="47303.57"/>
    <s v="Highland"/>
    <s v="20777,Highland"/>
    <x v="0"/>
    <x v="0"/>
    <n v="2.9916379119999998"/>
    <n v="0"/>
    <n v="0"/>
    <n v="0"/>
    <n v="0"/>
    <n v="0"/>
    <n v="0"/>
    <n v="0"/>
    <n v="1.9414149430000001"/>
    <n v="12952.170319999999"/>
    <x v="0"/>
  </r>
  <r>
    <n v="13040.481965000001"/>
    <n v="13964.971598"/>
    <x v="0"/>
    <x v="108"/>
    <x v="35"/>
    <x v="35"/>
    <s v="MD Resident"/>
    <x v="9"/>
    <s v="MD"/>
    <n v="3"/>
    <n v="11.990143645"/>
    <n v="16"/>
    <n v="184457.71"/>
    <n v="15.177300551"/>
    <n v="18"/>
    <n v="174604"/>
    <n v="2"/>
    <n v="3.1871569059999998"/>
    <n v="-9853.7099999999991"/>
    <s v="Clarksville"/>
    <s v="21029,Clarksville"/>
    <x v="0"/>
    <x v="0"/>
    <n v="9.4790947190000008"/>
    <n v="0"/>
    <n v="0"/>
    <n v="0"/>
    <n v="0"/>
    <n v="0"/>
    <n v="0"/>
    <n v="0"/>
    <n v="3.1871569059999998"/>
    <n v="21263.150998000001"/>
    <x v="0"/>
  </r>
  <r>
    <n v="13040.481965000001"/>
    <n v="13964.971598"/>
    <x v="0"/>
    <x v="115"/>
    <x v="35"/>
    <x v="35"/>
    <s v="MD Resident"/>
    <x v="6"/>
    <s v="MD"/>
    <n v="2"/>
    <n v="0"/>
    <n v="0"/>
    <n v="0"/>
    <n v="3.0763859079999998"/>
    <n v="4"/>
    <n v="36040.239999999998"/>
    <n v="4"/>
    <n v="3.0763859079999998"/>
    <n v="36040.239999999998"/>
    <s v="Baltimore"/>
    <s v="21230,Baltimore"/>
    <x v="0"/>
    <x v="0"/>
    <n v="35.304581947000003"/>
    <n v="0"/>
    <n v="0"/>
    <n v="0"/>
    <n v="0"/>
    <n v="0"/>
    <n v="0"/>
    <n v="0"/>
    <n v="3.0763859079999998"/>
    <n v="20524.141113000001"/>
    <x v="0"/>
  </r>
  <r>
    <n v="13040.481965000001"/>
    <n v="13964.971598"/>
    <x v="0"/>
    <x v="72"/>
    <x v="35"/>
    <x v="35"/>
    <s v="MD Resident"/>
    <x v="9"/>
    <s v="MD"/>
    <n v="2"/>
    <n v="34.595302973000003"/>
    <n v="47"/>
    <n v="488605.28"/>
    <n v="46.049662636000001"/>
    <n v="54"/>
    <n v="615363.31000000006"/>
    <n v="7"/>
    <n v="11.454359663"/>
    <n v="126758.03"/>
    <s v="Laurel"/>
    <s v="20723,Laurel"/>
    <x v="0"/>
    <x v="0"/>
    <n v="18.863859441999999"/>
    <n v="-9.179966726"/>
    <n v="9.179966726"/>
    <n v="-9.179966726"/>
    <n v="5.5741849062000002"/>
    <n v="5.5741849062000002"/>
    <n v="0"/>
    <n v="37188.233540000001"/>
    <n v="5.8801747567999998"/>
    <n v="39229.648064000001"/>
    <x v="0"/>
  </r>
  <r>
    <n v="13040.481965000001"/>
    <n v="13964.971598"/>
    <x v="0"/>
    <x v="153"/>
    <x v="35"/>
    <x v="35"/>
    <s v="MD Resident"/>
    <x v="6"/>
    <s v="MD"/>
    <n v="2"/>
    <n v="0.35034799"/>
    <n v="1"/>
    <n v="4121.82"/>
    <n v="4.7716198580000002"/>
    <n v="5"/>
    <n v="63164.95"/>
    <n v="4"/>
    <n v="4.4212718679999998"/>
    <n v="59043.13"/>
    <s v="Baltimore"/>
    <s v="21229,Baltimore"/>
    <x v="0"/>
    <x v="0"/>
    <n v="31.055755079000001"/>
    <n v="0"/>
    <n v="0"/>
    <n v="0"/>
    <n v="0"/>
    <n v="0"/>
    <n v="0"/>
    <n v="0"/>
    <n v="4.4212718679999998"/>
    <n v="29496.562015"/>
    <x v="0"/>
  </r>
  <r>
    <n v="13040.481965000001"/>
    <n v="13964.971598"/>
    <x v="0"/>
    <x v="46"/>
    <x v="35"/>
    <x v="35"/>
    <s v="MD Resident"/>
    <x v="1"/>
    <s v="MD"/>
    <n v="2"/>
    <n v="1.2091229640000001"/>
    <n v="2"/>
    <n v="17378.18"/>
    <n v="1.863739944"/>
    <n v="3"/>
    <n v="24778.49"/>
    <n v="1"/>
    <n v="0.65461698000000001"/>
    <n v="7400.31"/>
    <s v="Halethorpe"/>
    <s v="21227,Halethorpe"/>
    <x v="0"/>
    <x v="0"/>
    <n v="8.8656967370000004"/>
    <n v="0"/>
    <n v="0"/>
    <n v="0"/>
    <n v="0"/>
    <n v="0"/>
    <n v="0"/>
    <n v="0"/>
    <n v="0.65461698000000001"/>
    <n v="4367.2841036"/>
    <x v="0"/>
  </r>
  <r>
    <n v="13040.481965000001"/>
    <n v="13964.971598"/>
    <x v="0"/>
    <x v="20"/>
    <x v="35"/>
    <x v="35"/>
    <s v="MD Resident"/>
    <x v="2"/>
    <s v="MD"/>
    <n v="2"/>
    <n v="0.53610598399999998"/>
    <n v="1"/>
    <n v="2949.09"/>
    <n v="1.912966943"/>
    <n v="2"/>
    <n v="10886.2"/>
    <n v="1"/>
    <n v="1.3768609590000001"/>
    <n v="7937.11"/>
    <s v="Upper Marlboro"/>
    <s v="20774,Upper Marlboro"/>
    <x v="0"/>
    <x v="0"/>
    <n v="31.525031062"/>
    <n v="-6.9979998000000002E-2"/>
    <n v="6.9979998000000002E-2"/>
    <n v="-6.9979998000000002E-2"/>
    <n v="3.0563880000000002E-3"/>
    <n v="3.0563880000000002E-3"/>
    <n v="0"/>
    <n v="20.390724968000001"/>
    <n v="1.373804571"/>
    <n v="9165.3517212000006"/>
    <x v="0"/>
  </r>
  <r>
    <n v="13040.481965000001"/>
    <n v="13964.971598"/>
    <x v="0"/>
    <x v="161"/>
    <x v="35"/>
    <x v="35"/>
    <s v="MD Resident"/>
    <x v="1"/>
    <s v="MD"/>
    <n v="2"/>
    <n v="0.41563398800000001"/>
    <n v="1"/>
    <n v="2274.4899999999998"/>
    <n v="3.3553359010000001"/>
    <n v="3"/>
    <n v="48112.5"/>
    <n v="2"/>
    <n v="2.9397019129999999"/>
    <n v="45838.01"/>
    <s v="Dundalk"/>
    <s v="21222,Dundalk"/>
    <x v="0"/>
    <x v="0"/>
    <n v="31.886742058999999"/>
    <n v="0"/>
    <n v="0"/>
    <n v="0"/>
    <n v="0"/>
    <n v="0"/>
    <n v="0"/>
    <n v="0"/>
    <n v="2.9397019129999999"/>
    <n v="19612.252395"/>
    <x v="0"/>
  </r>
  <r>
    <n v="13040.481965000001"/>
    <n v="13964.971598"/>
    <x v="0"/>
    <x v="214"/>
    <x v="35"/>
    <x v="35"/>
    <s v="MD Resident"/>
    <x v="2"/>
    <s v="MD"/>
    <n v="1"/>
    <n v="0"/>
    <n v="0"/>
    <n v="0"/>
    <n v="0.65062098099999999"/>
    <n v="1"/>
    <n v="8913.33"/>
    <n v="1"/>
    <n v="0.65062098099999999"/>
    <n v="8913.33"/>
    <s v="Bowie"/>
    <s v="20721,Bowie"/>
    <x v="0"/>
    <x v="0"/>
    <n v="13.187280608"/>
    <n v="0"/>
    <n v="0"/>
    <n v="0"/>
    <n v="0"/>
    <n v="0"/>
    <n v="0"/>
    <n v="0"/>
    <n v="0.65062098099999999"/>
    <n v="4340.6247540000004"/>
    <x v="0"/>
  </r>
  <r>
    <n v="13500.439339"/>
    <n v="14209.654965"/>
    <x v="0"/>
    <x v="44"/>
    <x v="36"/>
    <x v="36"/>
    <s v="MD Resident"/>
    <x v="1"/>
    <s v="MD"/>
    <n v="1"/>
    <n v="0"/>
    <n v="0"/>
    <n v="0"/>
    <n v="2.2695869329999998"/>
    <n v="1"/>
    <n v="12920.17"/>
    <n v="1"/>
    <n v="2.2695869329999998"/>
    <n v="12920.17"/>
    <s v="Towson"/>
    <s v="21204,Towson"/>
    <x v="0"/>
    <x v="0"/>
    <n v="47.898755571999999"/>
    <n v="0"/>
    <n v="0"/>
    <n v="0"/>
    <n v="0"/>
    <n v="0"/>
    <n v="0"/>
    <n v="0"/>
    <n v="2.2695869329999998"/>
    <n v="15675.639236999999"/>
    <x v="0"/>
  </r>
  <r>
    <n v="13500.439339"/>
    <n v="14209.654965"/>
    <x v="0"/>
    <x v="210"/>
    <x v="36"/>
    <x v="36"/>
    <s v="MD Resident"/>
    <x v="1"/>
    <s v="MD"/>
    <n v="1"/>
    <n v="0.41563398800000001"/>
    <n v="1"/>
    <n v="3099.37"/>
    <n v="4.096598878"/>
    <n v="2"/>
    <n v="103796.19"/>
    <n v="1"/>
    <n v="3.6809648899999998"/>
    <n v="100696.82"/>
    <s v="White Marsh"/>
    <s v="21162,White Marsh"/>
    <x v="0"/>
    <x v="0"/>
    <n v="19.494065423999999"/>
    <n v="0"/>
    <n v="0"/>
    <n v="0"/>
    <n v="0"/>
    <n v="0"/>
    <n v="0"/>
    <n v="0"/>
    <n v="3.6809648899999998"/>
    <n v="25423.779463999999"/>
    <x v="0"/>
  </r>
  <r>
    <n v="13500.439339"/>
    <n v="14209.654965"/>
    <x v="0"/>
    <x v="80"/>
    <x v="36"/>
    <x v="36"/>
    <s v="MD Resident"/>
    <x v="1"/>
    <s v="MD"/>
    <n v="1"/>
    <n v="0"/>
    <n v="0"/>
    <n v="0"/>
    <n v="0.52161998499999995"/>
    <n v="1"/>
    <n v="4592.09"/>
    <n v="1"/>
    <n v="0.52161998499999995"/>
    <n v="4592.09"/>
    <s v="Reisterstown"/>
    <s v="21136,Reisterstown"/>
    <x v="0"/>
    <x v="0"/>
    <n v="40.397958799999998"/>
    <n v="0"/>
    <n v="0"/>
    <n v="0"/>
    <n v="0"/>
    <n v="0"/>
    <n v="0"/>
    <n v="0"/>
    <n v="0.52161998499999995"/>
    <n v="3602.7378306999999"/>
    <x v="0"/>
  </r>
  <r>
    <n v="13500.439339"/>
    <n v="14209.654965"/>
    <x v="0"/>
    <x v="167"/>
    <x v="36"/>
    <x v="36"/>
    <s v="MD Resident"/>
    <x v="1"/>
    <s v="MD"/>
    <n v="2"/>
    <n v="3.6263018929999999"/>
    <n v="3"/>
    <n v="57247.66"/>
    <n v="5.0262378510000003"/>
    <n v="8"/>
    <n v="73237.509999999995"/>
    <n v="5"/>
    <n v="1.3999359579999999"/>
    <n v="15989.85"/>
    <s v="Kingsville"/>
    <s v="21087,Kingsville"/>
    <x v="0"/>
    <x v="0"/>
    <n v="5.2690278429999999"/>
    <n v="0"/>
    <n v="0"/>
    <n v="0"/>
    <n v="0"/>
    <n v="0"/>
    <n v="0"/>
    <n v="0"/>
    <n v="1.3999359579999999"/>
    <n v="9669.1123449999996"/>
    <x v="0"/>
  </r>
  <r>
    <n v="13500.439339"/>
    <n v="14209.654965"/>
    <x v="0"/>
    <x v="43"/>
    <x v="36"/>
    <x v="36"/>
    <s v="MD Resident"/>
    <x v="10"/>
    <s v="MD"/>
    <n v="2"/>
    <n v="35.768700942000002"/>
    <n v="44"/>
    <n v="486445.53"/>
    <n v="53.840597404"/>
    <n v="61"/>
    <n v="657804.79"/>
    <n v="17"/>
    <n v="18.071896462000002"/>
    <n v="171359.26"/>
    <s v="Joppa"/>
    <s v="21085,Joppa"/>
    <x v="0"/>
    <x v="0"/>
    <n v="24.52139927"/>
    <n v="0"/>
    <n v="0"/>
    <n v="0"/>
    <n v="0"/>
    <n v="0"/>
    <n v="0"/>
    <n v="0"/>
    <n v="18.071896462000002"/>
    <n v="124819.42204999999"/>
    <x v="0"/>
  </r>
  <r>
    <n v="13500.439339"/>
    <n v="14209.654965"/>
    <x v="0"/>
    <x v="160"/>
    <x v="36"/>
    <x v="36"/>
    <s v="MD Resident"/>
    <x v="20"/>
    <s v="MD"/>
    <n v="1"/>
    <n v="0"/>
    <n v="0"/>
    <n v="0"/>
    <n v="0.73492597800000004"/>
    <n v="1"/>
    <n v="14251.39"/>
    <n v="1"/>
    <n v="0.73492597800000004"/>
    <n v="14251.39"/>
    <m/>
    <s v="Talbot,"/>
    <x v="0"/>
    <x v="0"/>
    <n v="16.478207513000001"/>
    <n v="0"/>
    <n v="0"/>
    <n v="0"/>
    <n v="0"/>
    <n v="0"/>
    <n v="0"/>
    <n v="0"/>
    <n v="0.73492597800000004"/>
    <n v="5076.0049458000003"/>
    <x v="0"/>
  </r>
  <r>
    <n v="13500.439339"/>
    <n v="14209.654965"/>
    <x v="0"/>
    <x v="176"/>
    <x v="36"/>
    <x v="36"/>
    <s v="MD Resident"/>
    <x v="10"/>
    <s v="MD"/>
    <n v="3"/>
    <n v="12.241761636"/>
    <n v="20"/>
    <n v="124412.64"/>
    <n v="19.874718411"/>
    <n v="26"/>
    <n v="341799.35"/>
    <n v="6"/>
    <n v="7.6329567750000002"/>
    <n v="217386.71"/>
    <s v="Jarrettsville"/>
    <s v="21084,Jarrettsville"/>
    <x v="0"/>
    <x v="0"/>
    <n v="10.433676692000001"/>
    <n v="0"/>
    <n v="0"/>
    <n v="0"/>
    <n v="0"/>
    <n v="0"/>
    <n v="0"/>
    <n v="0"/>
    <n v="7.6329567750000002"/>
    <n v="52719.494889000001"/>
    <x v="0"/>
  </r>
  <r>
    <n v="13500.439339"/>
    <n v="14209.654965"/>
    <x v="0"/>
    <x v="104"/>
    <x v="36"/>
    <x v="36"/>
    <s v="MD Resident"/>
    <x v="18"/>
    <s v="MD"/>
    <n v="1"/>
    <n v="0"/>
    <n v="0"/>
    <n v="0"/>
    <n v="0.84565897499999998"/>
    <n v="1"/>
    <n v="8031.52"/>
    <n v="1"/>
    <n v="0.84565897499999998"/>
    <n v="8031.52"/>
    <m/>
    <s v="Queen Annes,"/>
    <x v="0"/>
    <x v="0"/>
    <n v="10.748360680999999"/>
    <n v="0"/>
    <n v="0"/>
    <n v="0"/>
    <n v="0"/>
    <n v="0"/>
    <n v="0"/>
    <n v="0"/>
    <n v="0.84565897499999998"/>
    <n v="5840.8183517999996"/>
    <x v="0"/>
  </r>
  <r>
    <n v="13500.439339"/>
    <n v="14209.654965"/>
    <x v="0"/>
    <x v="112"/>
    <x v="36"/>
    <x v="36"/>
    <s v="MD Resident"/>
    <x v="9"/>
    <s v="MD"/>
    <n v="1"/>
    <n v="0"/>
    <n v="0"/>
    <n v="0"/>
    <n v="0.66866298000000002"/>
    <n v="1"/>
    <n v="6876.42"/>
    <n v="1"/>
    <n v="0.66866298000000002"/>
    <n v="6876.42"/>
    <s v="Elkridge"/>
    <s v="21075,Elkridge"/>
    <x v="0"/>
    <x v="0"/>
    <n v="6.632759804"/>
    <n v="0"/>
    <n v="0"/>
    <n v="0"/>
    <n v="0"/>
    <n v="0"/>
    <n v="0"/>
    <n v="0"/>
    <n v="0.66866298000000002"/>
    <n v="4618.3380300999997"/>
    <x v="0"/>
  </r>
  <r>
    <n v="13500.439339"/>
    <n v="14209.654965"/>
    <x v="0"/>
    <x v="86"/>
    <x v="36"/>
    <x v="36"/>
    <s v="MD Resident"/>
    <x v="16"/>
    <s v="MD"/>
    <n v="1"/>
    <n v="0"/>
    <n v="0"/>
    <n v="0"/>
    <n v="0.830605975"/>
    <n v="1"/>
    <n v="3947.34"/>
    <n v="1"/>
    <n v="0.830605975"/>
    <n v="3947.34"/>
    <m/>
    <s v="Kent,"/>
    <x v="0"/>
    <x v="0"/>
    <n v="23.4652973"/>
    <n v="0"/>
    <n v="0"/>
    <n v="0"/>
    <n v="0"/>
    <n v="0"/>
    <n v="0"/>
    <n v="0"/>
    <n v="0.830605975"/>
    <n v="5736.8499185999999"/>
    <x v="0"/>
  </r>
  <r>
    <n v="13500.439339"/>
    <n v="14209.654965"/>
    <x v="0"/>
    <x v="99"/>
    <x v="36"/>
    <x v="36"/>
    <s v="MD Resident"/>
    <x v="17"/>
    <s v="MD"/>
    <n v="1"/>
    <n v="0"/>
    <n v="0"/>
    <n v="0"/>
    <n v="0.52161998499999995"/>
    <n v="1"/>
    <n v="13136.92"/>
    <n v="1"/>
    <n v="0.52161998499999995"/>
    <n v="13136.92"/>
    <m/>
    <s v="Charles,"/>
    <x v="0"/>
    <x v="0"/>
    <n v="39.011670836999997"/>
    <n v="-2.688213921"/>
    <n v="2.688213921"/>
    <n v="-2.688213921"/>
    <n v="3.5943759300000003E-2"/>
    <n v="3.5943759300000003E-2"/>
    <n v="0"/>
    <n v="248.25724667"/>
    <n v="0.48567622570000002"/>
    <n v="3354.4805839999999"/>
    <x v="0"/>
  </r>
  <r>
    <n v="13500.439339"/>
    <n v="14209.654965"/>
    <x v="0"/>
    <x v="12"/>
    <x v="36"/>
    <x v="36"/>
    <s v="MD Resident"/>
    <x v="5"/>
    <s v="MD"/>
    <n v="16"/>
    <n v="40.265341802000002"/>
    <n v="37"/>
    <n v="467769.7"/>
    <n v="45.880248641000001"/>
    <n v="56"/>
    <n v="693868.84"/>
    <n v="19"/>
    <n v="5.6149068389999996"/>
    <n v="226099.14"/>
    <m/>
    <s v="Cecil,"/>
    <x v="0"/>
    <x v="0"/>
    <n v="18.604644454999999"/>
    <n v="0"/>
    <n v="0"/>
    <n v="0"/>
    <n v="0"/>
    <n v="0"/>
    <n v="0"/>
    <n v="0"/>
    <n v="5.6149068389999996"/>
    <n v="38781.177611999999"/>
    <x v="0"/>
  </r>
  <r>
    <n v="13500.439339"/>
    <n v="14209.654965"/>
    <x v="0"/>
    <x v="236"/>
    <x v="36"/>
    <x v="36"/>
    <s v="MD Resident"/>
    <x v="8"/>
    <s v="MD"/>
    <n v="1"/>
    <n v="0"/>
    <n v="0"/>
    <n v="0"/>
    <n v="0.58304598299999999"/>
    <n v="1"/>
    <n v="3834.8"/>
    <n v="1"/>
    <n v="0.58304598299999999"/>
    <n v="3834.8"/>
    <s v="Finksburg"/>
    <s v="21048,Finksburg"/>
    <x v="0"/>
    <x v="0"/>
    <n v="4.2408878730000001"/>
    <n v="0"/>
    <n v="0"/>
    <n v="0"/>
    <n v="0"/>
    <n v="0"/>
    <n v="0"/>
    <n v="0"/>
    <n v="0.58304598299999999"/>
    <n v="4026.9964349000002"/>
    <x v="0"/>
  </r>
  <r>
    <n v="13500.439339"/>
    <n v="14209.654965"/>
    <x v="0"/>
    <x v="159"/>
    <x v="36"/>
    <x v="36"/>
    <s v="MD Resident"/>
    <x v="10"/>
    <s v="MD"/>
    <n v="3"/>
    <n v="93.753256219999997"/>
    <n v="124"/>
    <n v="1365510.99"/>
    <n v="103.45119393"/>
    <n v="121"/>
    <n v="1587551.07"/>
    <n v="-3"/>
    <n v="9.697937714"/>
    <n v="222040.08"/>
    <s v="Edgewood"/>
    <s v="21040,Edgewood"/>
    <x v="0"/>
    <x v="0"/>
    <n v="23.845651294"/>
    <n v="0"/>
    <n v="0"/>
    <n v="0"/>
    <n v="0"/>
    <n v="0"/>
    <n v="0"/>
    <n v="0"/>
    <n v="9.697937714"/>
    <n v="66981.956378999996"/>
    <x v="0"/>
  </r>
  <r>
    <n v="13500.439339"/>
    <n v="14209.654965"/>
    <x v="0"/>
    <x v="155"/>
    <x v="36"/>
    <x v="36"/>
    <s v="MD Resident"/>
    <x v="10"/>
    <s v="MD"/>
    <n v="2"/>
    <n v="10.489240689000001"/>
    <n v="14"/>
    <n v="93780.33"/>
    <n v="14.836249563000001"/>
    <n v="21"/>
    <n v="172170"/>
    <n v="7"/>
    <n v="4.3470088740000001"/>
    <n v="78389.67"/>
    <s v="Darlington"/>
    <s v="21034,Darlington"/>
    <x v="0"/>
    <x v="0"/>
    <n v="8.7325767419999991"/>
    <n v="0"/>
    <n v="0"/>
    <n v="0"/>
    <n v="0"/>
    <n v="0"/>
    <n v="0"/>
    <n v="0"/>
    <n v="4.3470088740000001"/>
    <n v="30024.028547000002"/>
    <x v="0"/>
  </r>
  <r>
    <n v="13500.439339"/>
    <n v="14209.654965"/>
    <x v="0"/>
    <x v="185"/>
    <x v="36"/>
    <x v="36"/>
    <s v="MD Resident"/>
    <x v="6"/>
    <s v="MD"/>
    <n v="1"/>
    <n v="0"/>
    <n v="0"/>
    <n v="0"/>
    <n v="0.65793997999999998"/>
    <n v="1"/>
    <n v="8958.77"/>
    <n v="1"/>
    <n v="0.65793997999999998"/>
    <n v="8958.77"/>
    <s v="Baltimore"/>
    <s v="21239,Baltimore"/>
    <x v="0"/>
    <x v="0"/>
    <n v="43.234718700000002"/>
    <n v="0"/>
    <n v="0"/>
    <n v="0"/>
    <n v="0"/>
    <n v="0"/>
    <n v="0"/>
    <n v="0"/>
    <n v="0.65793997999999998"/>
    <n v="4544.2761481999996"/>
    <x v="0"/>
  </r>
  <r>
    <n v="13500.439339"/>
    <n v="14209.654965"/>
    <x v="0"/>
    <x v="156"/>
    <x v="36"/>
    <x v="36"/>
    <s v="MD Resident"/>
    <x v="10"/>
    <s v="MD"/>
    <n v="2"/>
    <n v="16.458950509000001"/>
    <n v="15"/>
    <n v="212983.64"/>
    <n v="18.125017462999999"/>
    <n v="18"/>
    <n v="248298.57"/>
    <n v="3"/>
    <n v="1.6660669539999999"/>
    <n v="35314.93"/>
    <s v="Belcamp"/>
    <s v="21017,Belcamp"/>
    <x v="0"/>
    <x v="0"/>
    <n v="5.7916468319999996"/>
    <n v="0"/>
    <n v="0"/>
    <n v="0"/>
    <n v="0"/>
    <n v="0"/>
    <n v="0"/>
    <n v="0"/>
    <n v="1.6660669539999999"/>
    <n v="11507.232499"/>
    <x v="0"/>
  </r>
  <r>
    <n v="13500.439339"/>
    <n v="14209.654965"/>
    <x v="0"/>
    <x v="66"/>
    <x v="36"/>
    <x v="36"/>
    <s v="MD Resident"/>
    <x v="10"/>
    <s v="MD"/>
    <n v="3"/>
    <n v="114.15918361999999"/>
    <n v="156"/>
    <n v="1475798.31"/>
    <n v="126.42248524999999"/>
    <n v="161"/>
    <n v="1750105.73"/>
    <n v="5"/>
    <n v="12.263301634999999"/>
    <n v="274307.42"/>
    <s v="Bel Air"/>
    <s v="21014,Bel Air"/>
    <x v="0"/>
    <x v="0"/>
    <n v="26.243838215"/>
    <n v="0"/>
    <n v="0"/>
    <n v="0"/>
    <n v="0"/>
    <n v="0"/>
    <n v="0"/>
    <n v="0"/>
    <n v="12.263301634999999"/>
    <n v="84700.475441000002"/>
    <x v="0"/>
  </r>
  <r>
    <n v="13500.439339"/>
    <n v="14209.654965"/>
    <x v="0"/>
    <x v="61"/>
    <x v="36"/>
    <x v="36"/>
    <s v="MD Resident"/>
    <x v="1"/>
    <s v="MD"/>
    <n v="2"/>
    <n v="0.98594697099999995"/>
    <n v="1"/>
    <n v="5894.71"/>
    <n v="1.2654949630000001"/>
    <n v="3"/>
    <n v="19648.16"/>
    <n v="2"/>
    <n v="0.27954799200000002"/>
    <n v="13753.45"/>
    <s v="Baldwin"/>
    <s v="21013,Baldwin"/>
    <x v="0"/>
    <x v="0"/>
    <n v="3.2876759029999998"/>
    <n v="0"/>
    <n v="0"/>
    <n v="0"/>
    <n v="0"/>
    <n v="0"/>
    <n v="0"/>
    <n v="0"/>
    <n v="0.27954799200000002"/>
    <n v="1930.7889943"/>
    <x v="0"/>
  </r>
  <r>
    <n v="13500.439339"/>
    <n v="14209.654965"/>
    <x v="0"/>
    <x v="168"/>
    <x v="36"/>
    <x v="36"/>
    <s v="MD Resident"/>
    <x v="6"/>
    <s v="MD"/>
    <n v="1"/>
    <n v="0"/>
    <n v="0"/>
    <n v="0"/>
    <n v="0.45732198600000001"/>
    <n v="1"/>
    <n v="5732.6"/>
    <n v="1"/>
    <n v="0.45732198600000001"/>
    <n v="5732.6"/>
    <s v="Baltimore"/>
    <s v="21224,Baltimore"/>
    <x v="0"/>
    <x v="0"/>
    <n v="31.997284056000002"/>
    <n v="0"/>
    <n v="0"/>
    <n v="0"/>
    <n v="0"/>
    <n v="0"/>
    <n v="0"/>
    <n v="0"/>
    <n v="0.45732198600000001"/>
    <n v="3158.6428188"/>
    <x v="0"/>
  </r>
  <r>
    <n v="13500.439339"/>
    <n v="14209.654965"/>
    <x v="0"/>
    <x v="47"/>
    <x v="36"/>
    <x v="36"/>
    <s v="MD Resident"/>
    <x v="10"/>
    <s v="MD"/>
    <n v="3"/>
    <n v="56.393555325999998"/>
    <n v="59"/>
    <n v="914447.99"/>
    <n v="60.814269197000002"/>
    <n v="67"/>
    <n v="844314.81"/>
    <n v="8"/>
    <n v="4.4207138710000002"/>
    <n v="-70133.179999999993"/>
    <s v="Aberdeen"/>
    <s v="21001,Aberdeen"/>
    <x v="0"/>
    <x v="0"/>
    <n v="36.193890928000002"/>
    <n v="0"/>
    <n v="0"/>
    <n v="0"/>
    <n v="0"/>
    <n v="0"/>
    <n v="0"/>
    <n v="0"/>
    <n v="4.4207138710000002"/>
    <n v="30533.096045999999"/>
    <x v="0"/>
  </r>
  <r>
    <n v="13500.439339"/>
    <n v="14209.654965"/>
    <x v="0"/>
    <x v="161"/>
    <x v="36"/>
    <x v="36"/>
    <s v="MD Resident"/>
    <x v="1"/>
    <s v="MD"/>
    <n v="2"/>
    <n v="2.2186089340000001"/>
    <n v="3"/>
    <n v="14261.57"/>
    <n v="3.135319907"/>
    <n v="4"/>
    <n v="37756.61"/>
    <n v="1"/>
    <n v="0.91671097300000004"/>
    <n v="23495.040000000001"/>
    <s v="Dundalk"/>
    <s v="21222,Dundalk"/>
    <x v="0"/>
    <x v="0"/>
    <n v="31.886742058999999"/>
    <n v="0"/>
    <n v="0"/>
    <n v="0"/>
    <n v="0"/>
    <n v="0"/>
    <n v="0"/>
    <n v="0"/>
    <n v="0.91671097300000004"/>
    <n v="6331.5620513000003"/>
    <x v="0"/>
  </r>
  <r>
    <n v="13500.439339"/>
    <n v="14209.654965"/>
    <x v="0"/>
    <x v="214"/>
    <x v="36"/>
    <x v="36"/>
    <s v="MD Resident"/>
    <x v="2"/>
    <s v="MD"/>
    <n v="1"/>
    <n v="0"/>
    <n v="0"/>
    <n v="0"/>
    <n v="1.8480759449999999"/>
    <n v="1"/>
    <n v="19118.84"/>
    <n v="1"/>
    <n v="1.8480759449999999"/>
    <n v="19118.84"/>
    <s v="Bowie"/>
    <s v="20721,Bowie"/>
    <x v="0"/>
    <x v="0"/>
    <n v="13.187280608"/>
    <n v="0"/>
    <n v="0"/>
    <n v="0"/>
    <n v="0"/>
    <n v="0"/>
    <n v="0"/>
    <n v="0"/>
    <n v="1.8480759449999999"/>
    <n v="12764.336706"/>
    <x v="0"/>
  </r>
  <r>
    <n v="12327.199995999999"/>
    <n v="13577.531691"/>
    <x v="0"/>
    <x v="107"/>
    <x v="37"/>
    <x v="37"/>
    <s v="MD Resident"/>
    <x v="2"/>
    <s v="MD"/>
    <n v="2"/>
    <n v="8.0995947610000005"/>
    <n v="10"/>
    <n v="145640.09"/>
    <n v="12.961696613000001"/>
    <n v="17"/>
    <n v="167784.21"/>
    <n v="7"/>
    <n v="4.8621018520000003"/>
    <n v="22144.12"/>
    <s v="Glenn Dale"/>
    <s v="20769,Glenn Dale"/>
    <x v="0"/>
    <x v="0"/>
    <n v="11.947878641999999"/>
    <n v="0"/>
    <n v="0"/>
    <n v="0"/>
    <n v="0"/>
    <n v="0"/>
    <n v="0"/>
    <n v="0"/>
    <n v="4.8621018520000003"/>
    <n v="30663.309748"/>
    <x v="0"/>
  </r>
  <r>
    <n v="12327.199995999999"/>
    <n v="13577.531691"/>
    <x v="0"/>
    <x v="91"/>
    <x v="37"/>
    <x v="37"/>
    <s v="MD Resident"/>
    <x v="2"/>
    <s v="MD"/>
    <n v="2"/>
    <n v="0"/>
    <n v="0"/>
    <n v="0"/>
    <n v="2.417875928"/>
    <n v="2"/>
    <n v="42237.45"/>
    <n v="2"/>
    <n v="2.417875928"/>
    <n v="42237.45"/>
    <s v="Brandywine"/>
    <s v="20613,Brandywine"/>
    <x v="0"/>
    <x v="0"/>
    <n v="20.767023382000001"/>
    <n v="0"/>
    <n v="0"/>
    <n v="0"/>
    <n v="0"/>
    <n v="0"/>
    <n v="0"/>
    <n v="0"/>
    <n v="2.417875928"/>
    <n v="15248.565490999999"/>
    <x v="0"/>
  </r>
  <r>
    <n v="12327.199995999999"/>
    <n v="13577.531691"/>
    <x v="0"/>
    <x v="109"/>
    <x v="37"/>
    <x v="37"/>
    <s v="MD Resident"/>
    <x v="7"/>
    <s v="MD"/>
    <n v="1"/>
    <n v="0.43226198700000001"/>
    <n v="1"/>
    <n v="4975.67"/>
    <n v="0.70232797899999999"/>
    <n v="1"/>
    <n v="4685.1499999999996"/>
    <n v="0"/>
    <n v="0.27006599199999998"/>
    <n v="-290.52"/>
    <s v="Silver Spring"/>
    <s v="20902,Silver Spring"/>
    <x v="0"/>
    <x v="0"/>
    <n v="44.940535670999999"/>
    <n v="0"/>
    <n v="0"/>
    <n v="0"/>
    <n v="0"/>
    <n v="0"/>
    <n v="0"/>
    <n v="0"/>
    <n v="0.27006599199999998"/>
    <n v="1703.1969747000001"/>
    <x v="0"/>
  </r>
  <r>
    <n v="12327.199995999999"/>
    <n v="13577.531691"/>
    <x v="0"/>
    <x v="34"/>
    <x v="37"/>
    <x v="37"/>
    <s v="MD Resident"/>
    <x v="1"/>
    <s v="MD"/>
    <n v="1"/>
    <n v="0"/>
    <n v="0"/>
    <n v="0"/>
    <n v="0.41525098799999999"/>
    <n v="1"/>
    <n v="3159.55"/>
    <n v="1"/>
    <n v="0.41525098799999999"/>
    <n v="3159.55"/>
    <s v="Gwynn Oak"/>
    <s v="21207,Gwynn Oak"/>
    <x v="0"/>
    <x v="0"/>
    <n v="21.251114361999999"/>
    <n v="0"/>
    <n v="0"/>
    <n v="0"/>
    <n v="0"/>
    <n v="0"/>
    <n v="0"/>
    <n v="0"/>
    <n v="0.41525098799999999"/>
    <n v="2618.8200198"/>
    <x v="0"/>
  </r>
  <r>
    <n v="12327.199995999999"/>
    <n v="13577.531691"/>
    <x v="0"/>
    <x v="45"/>
    <x v="37"/>
    <x v="37"/>
    <s v="MD Resident"/>
    <x v="6"/>
    <s v="MD"/>
    <n v="1"/>
    <n v="0"/>
    <n v="0"/>
    <n v="0"/>
    <n v="0.52952198399999995"/>
    <n v="1"/>
    <n v="8726.9699999999993"/>
    <n v="1"/>
    <n v="0.52952198399999995"/>
    <n v="8726.9699999999993"/>
    <s v="Baltimore"/>
    <s v="21201,Baltimore"/>
    <x v="0"/>
    <x v="0"/>
    <n v="26.981518201"/>
    <n v="0"/>
    <n v="0"/>
    <n v="0"/>
    <n v="0"/>
    <n v="0"/>
    <n v="0"/>
    <n v="0"/>
    <n v="0.52952198399999995"/>
    <n v="3339.480971"/>
    <x v="0"/>
  </r>
  <r>
    <n v="12327.199995999999"/>
    <n v="13577.531691"/>
    <x v="0"/>
    <x v="106"/>
    <x v="37"/>
    <x v="37"/>
    <s v="MD Resident"/>
    <x v="2"/>
    <s v="MD"/>
    <n v="2"/>
    <n v="13.010454614"/>
    <n v="16"/>
    <n v="182356.3"/>
    <n v="15.222742545999999"/>
    <n v="20"/>
    <n v="203618.36"/>
    <n v="4"/>
    <n v="2.2122879320000002"/>
    <n v="21262.06"/>
    <s v="Bowie"/>
    <s v="20715,Bowie"/>
    <x v="0"/>
    <x v="0"/>
    <n v="27.292978184999999"/>
    <n v="-3.578858893"/>
    <n v="3.578858893"/>
    <n v="-3.578858893"/>
    <n v="0.29009169629999998"/>
    <n v="0.29009169629999998"/>
    <n v="0"/>
    <n v="1829.4909918000001"/>
    <n v="1.9221962357"/>
    <n v="12122.514165000001"/>
    <x v="0"/>
  </r>
  <r>
    <n v="12327.199995999999"/>
    <n v="13577.531691"/>
    <x v="0"/>
    <x v="58"/>
    <x v="37"/>
    <x v="37"/>
    <s v="MD Resident"/>
    <x v="2"/>
    <s v="MD"/>
    <n v="2"/>
    <n v="31.248056076000001"/>
    <n v="45"/>
    <n v="385329.11"/>
    <n v="32.464224037000001"/>
    <n v="47"/>
    <n v="382954.51"/>
    <n v="2"/>
    <n v="1.216167961"/>
    <n v="-2374.6"/>
    <s v="District Heights"/>
    <s v="20747,District Heights"/>
    <x v="0"/>
    <x v="0"/>
    <n v="41.760802755"/>
    <n v="-4.3534428700000003"/>
    <n v="4.3534428700000003"/>
    <n v="-4.3534428700000003"/>
    <n v="0.1267819915"/>
    <n v="0.1267819915"/>
    <n v="0"/>
    <n v="799.56273914999997"/>
    <n v="1.0893859695000001"/>
    <n v="6870.3166729000004"/>
    <x v="0"/>
  </r>
  <r>
    <n v="12327.199995999999"/>
    <n v="13577.531691"/>
    <x v="0"/>
    <x v="117"/>
    <x v="37"/>
    <x v="37"/>
    <s v="MD Resident"/>
    <x v="7"/>
    <s v="MD"/>
    <n v="1"/>
    <n v="0"/>
    <n v="0"/>
    <n v="0"/>
    <n v="0.54660698399999996"/>
    <n v="1"/>
    <n v="4533.42"/>
    <n v="1"/>
    <n v="0.54660698399999996"/>
    <n v="4533.42"/>
    <s v="Germantown"/>
    <s v="20876,Germantown"/>
    <x v="0"/>
    <x v="0"/>
    <n v="10.254830696000001"/>
    <n v="0"/>
    <n v="0"/>
    <n v="0"/>
    <n v="0"/>
    <n v="0"/>
    <n v="0"/>
    <n v="0"/>
    <n v="0.54660698399999996"/>
    <n v="3447.2291553999999"/>
    <x v="0"/>
  </r>
  <r>
    <n v="12327.199995999999"/>
    <n v="13577.531691"/>
    <x v="0"/>
    <x v="81"/>
    <x v="37"/>
    <x v="37"/>
    <s v="MD Resident"/>
    <x v="7"/>
    <s v="MD"/>
    <n v="1"/>
    <n v="0"/>
    <n v="0"/>
    <n v="0"/>
    <n v="0.37665798900000003"/>
    <n v="1"/>
    <n v="2397.27"/>
    <n v="1"/>
    <n v="0.37665798900000003"/>
    <n v="2397.27"/>
    <s v="Germantown"/>
    <s v="20874,Germantown"/>
    <x v="0"/>
    <x v="0"/>
    <n v="45.174795660999997"/>
    <n v="-2.2124489340000002"/>
    <n v="2.2124489340000002"/>
    <n v="-2.2124489340000002"/>
    <n v="1.8446936000000001E-2"/>
    <n v="1.8446936000000001E-2"/>
    <n v="0"/>
    <n v="116.33736416000001"/>
    <n v="0.358211053"/>
    <n v="2259.0922211000002"/>
    <x v="0"/>
  </r>
  <r>
    <n v="12327.199995999999"/>
    <n v="13577.531691"/>
    <x v="0"/>
    <x v="95"/>
    <x v="37"/>
    <x v="37"/>
    <s v="MD Resident"/>
    <x v="2"/>
    <s v="MD"/>
    <n v="2"/>
    <n v="17.685862475"/>
    <n v="17"/>
    <n v="182402.51"/>
    <n v="20.628105390000002"/>
    <n v="27"/>
    <n v="250584.99"/>
    <n v="10"/>
    <n v="2.942242915"/>
    <n v="68182.48"/>
    <s v="Suitland"/>
    <s v="20746,Suitland"/>
    <x v="0"/>
    <x v="0"/>
    <n v="17.886404471999999"/>
    <n v="-0.598206982"/>
    <n v="0.598206982"/>
    <n v="-0.598206982"/>
    <n v="9.8402686599999997E-2"/>
    <n v="9.8402686599999997E-2"/>
    <n v="0"/>
    <n v="620.58594257000004"/>
    <n v="2.8438402283999999"/>
    <n v="17934.950037999999"/>
    <x v="0"/>
  </r>
  <r>
    <n v="12327.199995999999"/>
    <n v="13577.531691"/>
    <x v="0"/>
    <x v="118"/>
    <x v="37"/>
    <x v="37"/>
    <s v="MD Resident"/>
    <x v="2"/>
    <s v="MD"/>
    <n v="2"/>
    <n v="3.8369038849999999"/>
    <n v="6"/>
    <n v="69150.62"/>
    <n v="8.3806667519999998"/>
    <n v="11"/>
    <n v="143574.25"/>
    <n v="5"/>
    <n v="4.5437628669999999"/>
    <n v="74423.63"/>
    <s v="Oxon Hill"/>
    <s v="20745,Oxon Hill"/>
    <x v="0"/>
    <x v="0"/>
    <n v="16.021116525"/>
    <n v="-1.463129957"/>
    <n v="1.463129957"/>
    <n v="-1.463129957"/>
    <n v="0.41495956649999999"/>
    <n v="0.41495956649999999"/>
    <n v="0"/>
    <n v="2616.9821422999999"/>
    <n v="4.1288033005000004"/>
    <n v="26038.69239"/>
    <x v="0"/>
  </r>
  <r>
    <n v="12327.199995999999"/>
    <n v="13577.531691"/>
    <x v="0"/>
    <x v="129"/>
    <x v="37"/>
    <x v="37"/>
    <s v="MD Resident"/>
    <x v="7"/>
    <s v="MD"/>
    <n v="1"/>
    <n v="0"/>
    <n v="0"/>
    <n v="0"/>
    <n v="0.463247986"/>
    <n v="1"/>
    <n v="12363.23"/>
    <n v="1"/>
    <n v="0.463247986"/>
    <n v="12363.23"/>
    <s v="Rockville"/>
    <s v="20853,Rockville"/>
    <x v="0"/>
    <x v="0"/>
    <n v="10.355220696"/>
    <n v="0"/>
    <n v="0"/>
    <n v="0"/>
    <n v="0"/>
    <n v="0"/>
    <n v="0"/>
    <n v="0"/>
    <n v="0.463247986"/>
    <n v="2921.5176722000001"/>
    <x v="0"/>
  </r>
  <r>
    <n v="12327.199995999999"/>
    <n v="13577.531691"/>
    <x v="0"/>
    <x v="2"/>
    <x v="37"/>
    <x v="37"/>
    <s v="MD Resident"/>
    <x v="2"/>
    <s v="MD"/>
    <n v="2"/>
    <n v="8.8199737389999999"/>
    <n v="9"/>
    <n v="193874.3"/>
    <n v="8.9161357349999992"/>
    <n v="9"/>
    <n v="151759.60999999999"/>
    <n v="0"/>
    <n v="9.6161996E-2"/>
    <n v="-42114.69"/>
    <s v="Fort Washington"/>
    <s v="20744,Fort Washington"/>
    <x v="0"/>
    <x v="0"/>
    <n v="30.063246106000001"/>
    <n v="0"/>
    <n v="0"/>
    <n v="0"/>
    <n v="0"/>
    <n v="0"/>
    <n v="0"/>
    <n v="0"/>
    <n v="9.6161996E-2"/>
    <n v="606.45481298000004"/>
    <x v="0"/>
  </r>
  <r>
    <n v="12327.199995999999"/>
    <n v="13577.531691"/>
    <x v="0"/>
    <x v="195"/>
    <x v="37"/>
    <x v="37"/>
    <s v="MD Resident"/>
    <x v="2"/>
    <s v="MD"/>
    <n v="2"/>
    <n v="58.112506277999998"/>
    <n v="75"/>
    <n v="782063.92"/>
    <n v="78.190338687999997"/>
    <n v="96"/>
    <n v="1145677.55"/>
    <n v="21"/>
    <n v="20.077832409999999"/>
    <n v="363613.63"/>
    <s v="Capitol Heights"/>
    <s v="20743,Capitol Heights"/>
    <x v="0"/>
    <x v="0"/>
    <n v="23.294676317"/>
    <n v="-4.3101108720000001"/>
    <n v="4.3101108720000001"/>
    <n v="-4.3101108720000001"/>
    <n v="3.7149124795000001"/>
    <n v="3.7149124795000001"/>
    <n v="0"/>
    <n v="23428.450392999999"/>
    <n v="16.36291993"/>
    <n v="103194.3175"/>
    <x v="0"/>
  </r>
  <r>
    <n v="12327.199995999999"/>
    <n v="13577.531691"/>
    <x v="0"/>
    <x v="53"/>
    <x v="37"/>
    <x v="37"/>
    <s v="MD Resident"/>
    <x v="13"/>
    <s v="MD"/>
    <n v="3"/>
    <n v="0"/>
    <n v="0"/>
    <n v="0"/>
    <n v="3.600882892"/>
    <n v="4"/>
    <n v="41233.120000000003"/>
    <n v="4"/>
    <n v="3.600882892"/>
    <n v="41233.120000000003"/>
    <m/>
    <s v="Saint Marys,"/>
    <x v="0"/>
    <x v="0"/>
    <n v="79.816741620000002"/>
    <n v="0"/>
    <n v="0"/>
    <n v="0"/>
    <n v="0"/>
    <n v="0"/>
    <n v="0"/>
    <n v="0"/>
    <n v="3.600882892"/>
    <n v="22709.311908"/>
    <x v="0"/>
  </r>
  <r>
    <n v="12327.199995999999"/>
    <n v="13577.531691"/>
    <x v="0"/>
    <x v="22"/>
    <x v="37"/>
    <x v="37"/>
    <s v="MD Resident"/>
    <x v="2"/>
    <s v="MD"/>
    <n v="3"/>
    <n v="0.802908976"/>
    <n v="1"/>
    <n v="3192.23"/>
    <n v="2.725275919"/>
    <n v="3"/>
    <n v="20969.919999999998"/>
    <n v="2"/>
    <n v="1.9223669430000001"/>
    <n v="17777.689999999999"/>
    <m/>
    <s v="Prince Georges,"/>
    <x v="0"/>
    <x v="0"/>
    <n v="4.5598538660000001"/>
    <n v="-0.58914298300000001"/>
    <n v="0.58914298300000001"/>
    <n v="-0.58914298300000001"/>
    <n v="0.2483739673"/>
    <n v="0.2483739673"/>
    <n v="0"/>
    <n v="1566.3941493"/>
    <n v="1.6739929757000001"/>
    <n v="10557.196597"/>
    <x v="0"/>
  </r>
  <r>
    <n v="12327.199995999999"/>
    <n v="13577.531691"/>
    <x v="0"/>
    <x v="103"/>
    <x v="37"/>
    <x v="37"/>
    <s v="MD Resident"/>
    <x v="2"/>
    <s v="MD"/>
    <n v="2"/>
    <n v="2.9491949129999999"/>
    <n v="6"/>
    <n v="41819.69"/>
    <n v="4.5997168640000003"/>
    <n v="4"/>
    <n v="85036.39"/>
    <n v="-2"/>
    <n v="1.650521951"/>
    <n v="43216.7"/>
    <s v="Beltsville"/>
    <s v="20705,Beltsville"/>
    <x v="0"/>
    <x v="0"/>
    <n v="23.870574292000001"/>
    <n v="-12.648667619999999"/>
    <n v="12.648667623"/>
    <n v="-12.648667619999999"/>
    <n v="0.87458740239999999"/>
    <n v="0.87458740239999999"/>
    <n v="0"/>
    <n v="5515.6689918000002"/>
    <n v="0.7759345486"/>
    <n v="4893.5053467999996"/>
    <x v="0"/>
  </r>
  <r>
    <n v="12327.199995999999"/>
    <n v="13577.531691"/>
    <x v="0"/>
    <x v="50"/>
    <x v="37"/>
    <x v="37"/>
    <s v="MD Resident"/>
    <x v="2"/>
    <s v="MD"/>
    <n v="2"/>
    <n v="6.4177948110000003"/>
    <n v="8"/>
    <n v="82652.31"/>
    <n v="9.2456397260000003"/>
    <n v="9"/>
    <n v="116841.67"/>
    <n v="1"/>
    <n v="2.827844915"/>
    <n v="34189.360000000001"/>
    <s v="Clinton"/>
    <s v="20735,Clinton"/>
    <x v="0"/>
    <x v="0"/>
    <n v="22.86721532"/>
    <n v="-0.52952198399999995"/>
    <n v="0.52952198399999995"/>
    <n v="-0.52952198399999995"/>
    <n v="6.5482658400000004E-2"/>
    <n v="6.5482658400000004E-2"/>
    <n v="0"/>
    <n v="412.97264010999999"/>
    <n v="2.7623622565999999"/>
    <n v="17421.101427000001"/>
    <x v="0"/>
  </r>
  <r>
    <n v="12327.199995999999"/>
    <n v="13577.531691"/>
    <x v="0"/>
    <x v="189"/>
    <x v="37"/>
    <x v="37"/>
    <s v="MD Resident"/>
    <x v="3"/>
    <s v="MD"/>
    <n v="1"/>
    <n v="0"/>
    <n v="0"/>
    <n v="0"/>
    <n v="1.3620409600000001"/>
    <n v="1"/>
    <n v="12768.55"/>
    <n v="1"/>
    <n v="1.3620409600000001"/>
    <n v="12768.55"/>
    <s v="Gambrills"/>
    <s v="21054,Gambrills"/>
    <x v="0"/>
    <x v="0"/>
    <n v="17.004281494000001"/>
    <n v="0"/>
    <n v="0"/>
    <n v="0"/>
    <n v="0"/>
    <n v="0"/>
    <n v="0"/>
    <n v="0"/>
    <n v="1.3620409600000001"/>
    <n v="8589.8414137"/>
    <x v="0"/>
  </r>
  <r>
    <n v="12327.199995999999"/>
    <n v="13577.531691"/>
    <x v="0"/>
    <x v="119"/>
    <x v="37"/>
    <x v="37"/>
    <s v="MD Resident"/>
    <x v="2"/>
    <s v="MD"/>
    <n v="2"/>
    <n v="4.3067518710000003"/>
    <n v="5"/>
    <n v="53450.45"/>
    <n v="13.611994597000001"/>
    <n v="17"/>
    <n v="196213.24"/>
    <n v="12"/>
    <n v="9.3052427259999995"/>
    <n v="142762.79"/>
    <s v="Laurel"/>
    <s v="20708,Laurel"/>
    <x v="0"/>
    <x v="0"/>
    <n v="40.023148823"/>
    <n v="-23.5664543"/>
    <n v="23.566454299"/>
    <n v="-23.5664543"/>
    <n v="5.4791185573999996"/>
    <n v="5.4791185573999996"/>
    <n v="0"/>
    <n v="34554.584537000002"/>
    <n v="3.8261241685999998"/>
    <n v="24129.817533000001"/>
    <x v="0"/>
  </r>
  <r>
    <n v="12327.199995999999"/>
    <n v="13577.531691"/>
    <x v="0"/>
    <x v="97"/>
    <x v="37"/>
    <x v="37"/>
    <s v="MD Resident"/>
    <x v="2"/>
    <s v="MD"/>
    <n v="2"/>
    <n v="57.147354303999997"/>
    <n v="78"/>
    <n v="648308.89"/>
    <n v="67.326605998000005"/>
    <n v="87"/>
    <n v="888461.61"/>
    <n v="9"/>
    <n v="10.179251694"/>
    <n v="240152.72"/>
    <s v="Hyattsville"/>
    <s v="20785,Hyattsville"/>
    <x v="0"/>
    <x v="0"/>
    <n v="74.674001778999994"/>
    <n v="-1.4783719559999999"/>
    <n v="1.4783719559999999"/>
    <n v="-1.4783719559999999"/>
    <n v="0.2015255628"/>
    <n v="0.2015255628"/>
    <n v="0"/>
    <n v="1270.9402113000001"/>
    <n v="9.9777261312000007"/>
    <n v="62925.482899000002"/>
    <x v="0"/>
  </r>
  <r>
    <n v="12327.199995999999"/>
    <n v="13577.531691"/>
    <x v="0"/>
    <x v="224"/>
    <x v="37"/>
    <x v="37"/>
    <s v="MD Resident"/>
    <x v="2"/>
    <s v="MD"/>
    <n v="2"/>
    <n v="34.436826979999999"/>
    <n v="51"/>
    <n v="406019.51"/>
    <n v="50.771045493999999"/>
    <n v="65"/>
    <n v="756857.2"/>
    <n v="14"/>
    <n v="16.334218514"/>
    <n v="350837.69"/>
    <s v="Hyattsville"/>
    <s v="20784,Hyattsville"/>
    <x v="0"/>
    <x v="0"/>
    <n v="19.070501434000001"/>
    <n v="0"/>
    <n v="0"/>
    <n v="0"/>
    <n v="0"/>
    <n v="0"/>
    <n v="0"/>
    <n v="0"/>
    <n v="16.334218514"/>
    <n v="103013.30927"/>
    <x v="0"/>
  </r>
  <r>
    <n v="12327.199995999999"/>
    <n v="13577.531691"/>
    <x v="0"/>
    <x v="98"/>
    <x v="37"/>
    <x v="37"/>
    <s v="MD Resident"/>
    <x v="2"/>
    <s v="MD"/>
    <n v="2"/>
    <n v="8.5671907459999996"/>
    <n v="11"/>
    <n v="90907.08"/>
    <n v="11.088032672000001"/>
    <n v="12"/>
    <n v="147733.57"/>
    <n v="1"/>
    <n v="2.5208419260000001"/>
    <n v="56826.49"/>
    <s v="Hyattsville"/>
    <s v="20783,Hyattsville"/>
    <x v="0"/>
    <x v="0"/>
    <n v="24.272404283"/>
    <n v="0"/>
    <n v="0"/>
    <n v="0"/>
    <n v="0"/>
    <n v="0"/>
    <n v="0"/>
    <n v="0"/>
    <n v="2.5208419260000001"/>
    <n v="15897.930392"/>
    <x v="0"/>
  </r>
  <r>
    <n v="12327.199995999999"/>
    <n v="13577.531691"/>
    <x v="0"/>
    <x v="159"/>
    <x v="37"/>
    <x v="37"/>
    <s v="MD Resident"/>
    <x v="10"/>
    <s v="MD"/>
    <n v="1"/>
    <n v="0"/>
    <n v="0"/>
    <n v="0"/>
    <n v="0.77830497700000001"/>
    <n v="1"/>
    <n v="2901.36"/>
    <n v="1"/>
    <n v="0.77830497700000001"/>
    <n v="2901.36"/>
    <s v="Edgewood"/>
    <s v="21040,Edgewood"/>
    <x v="0"/>
    <x v="0"/>
    <n v="23.845651294"/>
    <n v="0"/>
    <n v="0"/>
    <n v="0"/>
    <n v="0"/>
    <n v="0"/>
    <n v="0"/>
    <n v="0"/>
    <n v="0.77830497700000001"/>
    <n v="4908.4546796000004"/>
    <x v="0"/>
  </r>
  <r>
    <n v="12327.199995999999"/>
    <n v="13577.531691"/>
    <x v="0"/>
    <x v="83"/>
    <x v="37"/>
    <x v="37"/>
    <s v="MD Resident"/>
    <x v="2"/>
    <s v="MD"/>
    <n v="2"/>
    <n v="9.6451007129999997"/>
    <n v="10"/>
    <n v="66193.11"/>
    <n v="18.52279845"/>
    <n v="21"/>
    <n v="302273.57"/>
    <n v="11"/>
    <n v="8.8776977370000001"/>
    <n v="236080.46"/>
    <s v="Hyattsville"/>
    <s v="20782,Hyattsville"/>
    <x v="0"/>
    <x v="0"/>
    <n v="29.171647134000001"/>
    <n v="-0.53075898399999999"/>
    <n v="0.53075898399999999"/>
    <n v="-0.53075898399999999"/>
    <n v="0.1615238869"/>
    <n v="0.1615238869"/>
    <n v="0"/>
    <n v="1018.6658209"/>
    <n v="8.7161738501000006"/>
    <n v="54969.382938000002"/>
    <x v="0"/>
  </r>
  <r>
    <n v="12327.199995999999"/>
    <n v="13577.531691"/>
    <x v="0"/>
    <x v="115"/>
    <x v="37"/>
    <x v="37"/>
    <s v="MD Resident"/>
    <x v="6"/>
    <s v="MD"/>
    <n v="1"/>
    <n v="0"/>
    <n v="0"/>
    <n v="0"/>
    <n v="0.47782898600000001"/>
    <n v="1"/>
    <n v="3959.88"/>
    <n v="1"/>
    <n v="0.47782898600000001"/>
    <n v="3959.88"/>
    <s v="Baltimore"/>
    <s v="21230,Baltimore"/>
    <x v="0"/>
    <x v="0"/>
    <n v="35.304581947000003"/>
    <n v="0"/>
    <n v="0"/>
    <n v="0"/>
    <n v="0"/>
    <n v="0"/>
    <n v="0"/>
    <n v="0"/>
    <n v="0.47782898600000001"/>
    <n v="3013.4741414999999"/>
    <x v="0"/>
  </r>
  <r>
    <n v="12327.199995999999"/>
    <n v="13577.531691"/>
    <x v="0"/>
    <x v="153"/>
    <x v="37"/>
    <x v="37"/>
    <s v="MD Resident"/>
    <x v="6"/>
    <s v="MD"/>
    <n v="1"/>
    <n v="0"/>
    <n v="0"/>
    <n v="0"/>
    <n v="0.51374798499999996"/>
    <n v="1"/>
    <n v="14283.98"/>
    <n v="1"/>
    <n v="0.51374798499999996"/>
    <n v="14283.98"/>
    <s v="Baltimore"/>
    <s v="21229,Baltimore"/>
    <x v="0"/>
    <x v="0"/>
    <n v="31.055755079000001"/>
    <n v="0"/>
    <n v="0"/>
    <n v="0"/>
    <n v="0"/>
    <n v="0"/>
    <n v="0"/>
    <n v="0"/>
    <n v="0.51374798499999996"/>
    <n v="3240.0007396000001"/>
    <x v="0"/>
  </r>
  <r>
    <n v="12327.199995999999"/>
    <n v="13577.531691"/>
    <x v="0"/>
    <x v="20"/>
    <x v="37"/>
    <x v="37"/>
    <s v="MD Resident"/>
    <x v="2"/>
    <s v="MD"/>
    <n v="2"/>
    <n v="73.221410829000007"/>
    <n v="95"/>
    <n v="836465.92"/>
    <n v="77.987625684999998"/>
    <n v="98"/>
    <n v="975550.46"/>
    <n v="3"/>
    <n v="4.7662148560000004"/>
    <n v="139084.54"/>
    <s v="Upper Marlboro"/>
    <s v="20774,Upper Marlboro"/>
    <x v="0"/>
    <x v="0"/>
    <n v="31.525031062"/>
    <n v="-6.9979998000000002E-2"/>
    <n v="6.9979998000000002E-2"/>
    <n v="-6.9979998000000002E-2"/>
    <n v="1.05801547E-2"/>
    <n v="1.05801547E-2"/>
    <n v="0"/>
    <n v="66.724756318000004"/>
    <n v="4.7556347013"/>
    <n v="29991.864493000001"/>
    <x v="0"/>
  </r>
  <r>
    <n v="12327.199995999999"/>
    <n v="13577.531691"/>
    <x v="0"/>
    <x v="46"/>
    <x v="37"/>
    <x v="37"/>
    <s v="MD Resident"/>
    <x v="1"/>
    <s v="MD"/>
    <n v="1"/>
    <n v="0"/>
    <n v="0"/>
    <n v="0"/>
    <n v="0.41525098799999999"/>
    <n v="1"/>
    <n v="3408.07"/>
    <n v="1"/>
    <n v="0.41525098799999999"/>
    <n v="3408.07"/>
    <s v="Halethorpe"/>
    <s v="21227,Halethorpe"/>
    <x v="0"/>
    <x v="0"/>
    <n v="8.8656967370000004"/>
    <n v="0"/>
    <n v="0"/>
    <n v="0"/>
    <n v="0"/>
    <n v="0"/>
    <n v="0"/>
    <n v="0"/>
    <n v="0.41525098799999999"/>
    <n v="2618.8200198"/>
    <x v="0"/>
  </r>
  <r>
    <n v="12327.199995999999"/>
    <n v="13577.531691"/>
    <x v="0"/>
    <x v="92"/>
    <x v="37"/>
    <x v="37"/>
    <s v="MD Resident"/>
    <x v="2"/>
    <s v="MD"/>
    <n v="2"/>
    <n v="2.3801719289999999"/>
    <n v="4"/>
    <n v="20021.22"/>
    <n v="7.025336791"/>
    <n v="11"/>
    <n v="98611.01"/>
    <n v="7"/>
    <n v="4.6451648619999997"/>
    <n v="78589.789999999994"/>
    <s v="Brentwood"/>
    <s v="20722,Brentwood"/>
    <x v="0"/>
    <x v="0"/>
    <n v="6.0222268210000003"/>
    <n v="0"/>
    <n v="0"/>
    <n v="0"/>
    <n v="0"/>
    <n v="0"/>
    <n v="0"/>
    <n v="0"/>
    <n v="4.6451648619999997"/>
    <n v="29295.175899000002"/>
    <x v="0"/>
  </r>
  <r>
    <n v="12327.199995999999"/>
    <n v="13577.531691"/>
    <x v="0"/>
    <x v="57"/>
    <x v="37"/>
    <x v="37"/>
    <s v="MD Resident"/>
    <x v="2"/>
    <s v="MD"/>
    <n v="2"/>
    <n v="2.8283099159999998"/>
    <n v="5"/>
    <n v="43692.13"/>
    <n v="17.635388473999999"/>
    <n v="11"/>
    <n v="186027.54"/>
    <n v="6"/>
    <n v="14.807078558000001"/>
    <n v="142335.41"/>
    <s v="Laurel"/>
    <s v="20707,Laurel"/>
    <x v="0"/>
    <x v="0"/>
    <n v="66.165554032000003"/>
    <n v="-28.04331217"/>
    <n v="28.043312172"/>
    <n v="-28.04331217"/>
    <n v="6.2757658789999997"/>
    <n v="6.2757658789999997"/>
    <n v="0"/>
    <n v="39578.716965"/>
    <n v="8.5313126789999991"/>
    <n v="53803.538304000002"/>
    <x v="0"/>
  </r>
  <r>
    <n v="12327.199995999999"/>
    <n v="13577.531691"/>
    <x v="0"/>
    <x v="89"/>
    <x v="37"/>
    <x v="37"/>
    <s v="MD Resident"/>
    <x v="7"/>
    <s v="MD"/>
    <n v="2"/>
    <n v="0.99515397000000005"/>
    <n v="2"/>
    <n v="13675.95"/>
    <n v="4.6549338630000001"/>
    <n v="3"/>
    <n v="66136.600000000006"/>
    <n v="1"/>
    <n v="3.6597798930000001"/>
    <n v="52460.65"/>
    <s v="Silver Spring"/>
    <s v="20910,Silver Spring"/>
    <x v="0"/>
    <x v="0"/>
    <n v="60.467595203999998"/>
    <n v="0"/>
    <n v="0"/>
    <n v="0"/>
    <n v="0"/>
    <n v="0"/>
    <n v="0"/>
    <n v="0"/>
    <n v="3.6597798930000001"/>
    <n v="23080.751469999999"/>
    <x v="0"/>
  </r>
  <r>
    <n v="14220.057461"/>
    <n v="11231.179499"/>
    <x v="0"/>
    <x v="87"/>
    <x v="38"/>
    <x v="38"/>
    <s v="MD Resident"/>
    <x v="2"/>
    <s v="MD"/>
    <n v="1"/>
    <n v="0.58304598299999999"/>
    <n v="1"/>
    <n v="10141.51"/>
    <n v="0.51374798499999996"/>
    <n v="1"/>
    <n v="4173.0200000000004"/>
    <n v="0"/>
    <n v="-6.9297998E-2"/>
    <n v="-5968.49"/>
    <s v="Bowie"/>
    <s v="20720,Bowie"/>
    <x v="0"/>
    <x v="0"/>
    <n v="12.732666623"/>
    <n v="-6.9297998E-2"/>
    <n v="6.9297998E-2"/>
    <n v="-6.9297998E-2"/>
    <n v="-6.9297998E-2"/>
    <n v="0"/>
    <n v="-6.9297998E-2"/>
    <n v="-504.14164629999999"/>
    <n v="0"/>
    <n v="0"/>
    <x v="0"/>
  </r>
  <r>
    <n v="14220.057461"/>
    <n v="11231.179499"/>
    <x v="0"/>
    <x v="26"/>
    <x v="38"/>
    <x v="38"/>
    <s v="MD Resident"/>
    <x v="7"/>
    <s v="MD"/>
    <n v="1"/>
    <n v="0.94474897199999996"/>
    <n v="1"/>
    <n v="1198.83"/>
    <n v="0"/>
    <n v="0"/>
    <n v="0"/>
    <n v="-1"/>
    <n v="-0.94474897199999996"/>
    <n v="-1198.83"/>
    <s v="Silver Spring"/>
    <s v="20906,Silver Spring"/>
    <x v="0"/>
    <x v="0"/>
    <n v="38.928270840000003"/>
    <n v="-0.94474897199999996"/>
    <n v="0.94474897199999996"/>
    <n v="-0.94474897199999996"/>
    <n v="-0.94474897199999996"/>
    <n v="0"/>
    <n v="-0.94474897199999996"/>
    <n v="-6873.0311959999999"/>
    <n v="0"/>
    <n v="0"/>
    <x v="0"/>
  </r>
  <r>
    <n v="14220.057461"/>
    <n v="11231.179499"/>
    <x v="0"/>
    <x v="101"/>
    <x v="38"/>
    <x v="38"/>
    <s v="MD Resident"/>
    <x v="7"/>
    <s v="MD"/>
    <n v="1"/>
    <n v="0.98594697099999995"/>
    <n v="1"/>
    <n v="10701.88"/>
    <n v="0"/>
    <n v="0"/>
    <n v="0"/>
    <n v="-1"/>
    <n v="-0.98594697099999995"/>
    <n v="-10701.88"/>
    <s v="Silver Spring"/>
    <s v="20905,Silver Spring"/>
    <x v="0"/>
    <x v="0"/>
    <n v="8.8192507370000008"/>
    <n v="-0.98594697099999995"/>
    <n v="0.98594697099999995"/>
    <n v="-0.98594697099999995"/>
    <n v="-0.98594697099999995"/>
    <n v="0"/>
    <n v="-0.98594697099999995"/>
    <n v="-7172.7458720000004"/>
    <n v="0"/>
    <n v="0"/>
    <x v="0"/>
  </r>
  <r>
    <n v="14220.057461"/>
    <n v="11231.179499"/>
    <x v="0"/>
    <x v="73"/>
    <x v="38"/>
    <x v="38"/>
    <s v="MD Resident"/>
    <x v="7"/>
    <s v="MD"/>
    <n v="1"/>
    <n v="9.3483037230000008"/>
    <n v="12"/>
    <n v="179053.6"/>
    <n v="0.92578297200000004"/>
    <n v="2"/>
    <n v="14709.66"/>
    <n v="-10"/>
    <n v="-8.4225207510000004"/>
    <n v="-164343.94"/>
    <s v="Silver Spring"/>
    <s v="20904,Silver Spring"/>
    <x v="0"/>
    <x v="0"/>
    <n v="60.418427209999997"/>
    <n v="-8.4225207510000004"/>
    <n v="8.4225207510000004"/>
    <n v="-8.4225207510000004"/>
    <n v="-8.4225207510000004"/>
    <n v="0"/>
    <n v="-8.4225207510000004"/>
    <n v="-61273.681779999999"/>
    <n v="0"/>
    <n v="0"/>
    <x v="0"/>
  </r>
  <r>
    <n v="14220.057461"/>
    <n v="11231.179499"/>
    <x v="0"/>
    <x v="77"/>
    <x v="38"/>
    <x v="38"/>
    <s v="MD Resident"/>
    <x v="9"/>
    <s v="MD"/>
    <n v="1"/>
    <n v="6.1425768170000001"/>
    <n v="3"/>
    <n v="57635.71"/>
    <n v="0"/>
    <n v="0"/>
    <n v="0"/>
    <n v="-3"/>
    <n v="-6.1425768170000001"/>
    <n v="-57635.71"/>
    <s v="Savage"/>
    <s v="20763,Savage"/>
    <x v="0"/>
    <x v="0"/>
    <n v="13.472217602000001"/>
    <n v="-6.1425768170000001"/>
    <n v="6.1425768170000001"/>
    <n v="-6.1425768170000001"/>
    <n v="-6.1425768170000001"/>
    <n v="0"/>
    <n v="-6.1425768170000001"/>
    <n v="-44687.13207"/>
    <n v="0"/>
    <n v="0"/>
    <x v="0"/>
  </r>
  <r>
    <n v="14220.057461"/>
    <n v="11231.179499"/>
    <x v="0"/>
    <x v="93"/>
    <x v="38"/>
    <x v="38"/>
    <s v="MD Resident"/>
    <x v="2"/>
    <s v="MD"/>
    <n v="1"/>
    <n v="0.35034799"/>
    <n v="1"/>
    <n v="3785.48"/>
    <n v="0"/>
    <n v="0"/>
    <n v="0"/>
    <n v="-1"/>
    <n v="-0.35034799"/>
    <n v="-3785.48"/>
    <s v="Bowie"/>
    <s v="20716,Bowie"/>
    <x v="0"/>
    <x v="0"/>
    <n v="23.936624289000001"/>
    <n v="-0.35034799"/>
    <n v="0.35034799"/>
    <n v="-0.35034799"/>
    <n v="-0.35034799"/>
    <n v="0"/>
    <n v="-0.35034799"/>
    <n v="-2548.77511"/>
    <n v="0"/>
    <n v="0"/>
    <x v="0"/>
  </r>
  <r>
    <n v="14220.057461"/>
    <n v="11231.179499"/>
    <x v="0"/>
    <x v="56"/>
    <x v="38"/>
    <x v="38"/>
    <s v="MD Resident"/>
    <x v="7"/>
    <s v="MD"/>
    <n v="1"/>
    <n v="0.41563398800000001"/>
    <n v="1"/>
    <n v="4879.92"/>
    <n v="0"/>
    <n v="0"/>
    <n v="0"/>
    <n v="-1"/>
    <n v="-0.41563398800000001"/>
    <n v="-4879.92"/>
    <s v="Silver Spring"/>
    <s v="20901,Silver Spring"/>
    <x v="0"/>
    <x v="0"/>
    <n v="15.895177523999999"/>
    <n v="-0.41563398800000001"/>
    <n v="0.41563398800000001"/>
    <n v="-0.41563398800000001"/>
    <n v="-0.41563398800000001"/>
    <n v="0"/>
    <n v="-0.41563398800000001"/>
    <n v="-3023.729531"/>
    <n v="0"/>
    <n v="0"/>
    <x v="0"/>
  </r>
  <r>
    <n v="14220.057461"/>
    <n v="11231.179499"/>
    <x v="0"/>
    <x v="128"/>
    <x v="38"/>
    <x v="38"/>
    <s v="MD Resident"/>
    <x v="2"/>
    <s v="MD"/>
    <n v="1"/>
    <n v="0.86452397400000003"/>
    <n v="2"/>
    <n v="9739.08"/>
    <n v="0"/>
    <n v="0"/>
    <n v="0"/>
    <n v="-2"/>
    <n v="-0.86452397400000003"/>
    <n v="-9739.08"/>
    <s v="Temple Hills"/>
    <s v="20748,Temple Hills"/>
    <x v="0"/>
    <x v="0"/>
    <n v="18.144722469000001"/>
    <n v="-0.86452397400000003"/>
    <n v="0.86452397400000003"/>
    <n v="-0.86452397400000003"/>
    <n v="-0.86452397400000003"/>
    <n v="0"/>
    <n v="-0.86452397400000003"/>
    <n v="-6289.3958279999997"/>
    <n v="0"/>
    <n v="0"/>
    <x v="0"/>
  </r>
  <r>
    <n v="14220.057461"/>
    <n v="11231.179499"/>
    <x v="0"/>
    <x v="44"/>
    <x v="38"/>
    <x v="38"/>
    <s v="MD Resident"/>
    <x v="1"/>
    <s v="MD"/>
    <n v="1"/>
    <n v="0"/>
    <n v="0"/>
    <n v="0"/>
    <n v="0.38231798900000002"/>
    <n v="1"/>
    <n v="4971.87"/>
    <n v="1"/>
    <n v="0.38231798900000002"/>
    <n v="4971.87"/>
    <s v="Towson"/>
    <s v="21204,Towson"/>
    <x v="0"/>
    <x v="0"/>
    <n v="47.898755571999999"/>
    <n v="0"/>
    <n v="0"/>
    <n v="0"/>
    <n v="0"/>
    <n v="0"/>
    <n v="0"/>
    <n v="0"/>
    <n v="0.38231798900000002"/>
    <n v="2781.3562576999998"/>
    <x v="0"/>
  </r>
  <r>
    <n v="14220.057461"/>
    <n v="11231.179499"/>
    <x v="0"/>
    <x v="106"/>
    <x v="38"/>
    <x v="38"/>
    <s v="MD Resident"/>
    <x v="2"/>
    <s v="MD"/>
    <n v="1"/>
    <n v="4.0469918790000001"/>
    <n v="2"/>
    <n v="52726.76"/>
    <n v="0.46813298599999997"/>
    <n v="1"/>
    <n v="5457.22"/>
    <n v="-1"/>
    <n v="-3.578858893"/>
    <n v="-47269.54"/>
    <s v="Bowie"/>
    <s v="20715,Bowie"/>
    <x v="0"/>
    <x v="0"/>
    <n v="27.292978184999999"/>
    <n v="-3.578858893"/>
    <n v="3.578858893"/>
    <n v="-3.578858893"/>
    <n v="-3.578858893"/>
    <n v="0"/>
    <n v="-3.578858893"/>
    <n v="-26036.131870000001"/>
    <n v="0"/>
    <n v="0"/>
    <x v="0"/>
  </r>
  <r>
    <n v="14220.057461"/>
    <n v="11231.179499"/>
    <x v="0"/>
    <x v="58"/>
    <x v="38"/>
    <x v="38"/>
    <s v="MD Resident"/>
    <x v="2"/>
    <s v="MD"/>
    <n v="2"/>
    <n v="4.3534428700000003"/>
    <n v="6"/>
    <n v="42270.43"/>
    <n v="0"/>
    <n v="0"/>
    <n v="0"/>
    <n v="-6"/>
    <n v="-4.3534428700000003"/>
    <n v="-42270.43"/>
    <s v="District Heights"/>
    <s v="20747,District Heights"/>
    <x v="0"/>
    <x v="0"/>
    <n v="41.760802755"/>
    <n v="-4.3534428700000003"/>
    <n v="4.3534428700000003"/>
    <n v="-4.3534428700000003"/>
    <n v="-4.3534428700000003"/>
    <n v="0"/>
    <n v="-4.3534428700000003"/>
    <n v="-31671.215889999999"/>
    <n v="0"/>
    <n v="0"/>
    <x v="0"/>
  </r>
  <r>
    <n v="14220.057461"/>
    <n v="11231.179499"/>
    <x v="0"/>
    <x v="76"/>
    <x v="38"/>
    <x v="38"/>
    <s v="MD Resident"/>
    <x v="1"/>
    <s v="MD"/>
    <n v="1"/>
    <n v="0.51374798499999996"/>
    <n v="1"/>
    <n v="4666.72"/>
    <n v="0"/>
    <n v="0"/>
    <n v="0"/>
    <n v="-1"/>
    <n v="-0.51374798499999996"/>
    <n v="-4666.72"/>
    <s v="Upperco"/>
    <s v="21155,Upperco"/>
    <x v="0"/>
    <x v="0"/>
    <n v="2.242934934"/>
    <n v="-0.51374798499999996"/>
    <n v="0.51374798499999996"/>
    <n v="-0.51374798499999996"/>
    <n v="-0.51374798499999996"/>
    <n v="0"/>
    <n v="-0.51374798499999996"/>
    <n v="-3737.5070340000002"/>
    <n v="0"/>
    <n v="0"/>
    <x v="0"/>
  </r>
  <r>
    <n v="14220.057461"/>
    <n v="11231.179499"/>
    <x v="0"/>
    <x v="81"/>
    <x v="38"/>
    <x v="38"/>
    <s v="MD Resident"/>
    <x v="7"/>
    <s v="MD"/>
    <n v="1"/>
    <n v="2.2124489340000002"/>
    <n v="1"/>
    <n v="15005.05"/>
    <n v="0"/>
    <n v="0"/>
    <n v="0"/>
    <n v="-1"/>
    <n v="-2.2124489340000002"/>
    <n v="-15005.05"/>
    <s v="Germantown"/>
    <s v="20874,Germantown"/>
    <x v="0"/>
    <x v="0"/>
    <n v="45.174795660999997"/>
    <n v="-2.2124489340000002"/>
    <n v="2.2124489340000002"/>
    <n v="-2.2124489340000002"/>
    <n v="-2.2124489340000002"/>
    <n v="0"/>
    <n v="-2.2124489340000002"/>
    <n v="-16095.52484"/>
    <n v="0"/>
    <n v="0"/>
    <x v="0"/>
  </r>
  <r>
    <n v="14220.057461"/>
    <n v="11231.179499"/>
    <x v="0"/>
    <x v="95"/>
    <x v="38"/>
    <x v="38"/>
    <s v="MD Resident"/>
    <x v="2"/>
    <s v="MD"/>
    <n v="1"/>
    <n v="0.598206982"/>
    <n v="1"/>
    <n v="4570.18"/>
    <n v="0"/>
    <n v="0"/>
    <n v="0"/>
    <n v="-1"/>
    <n v="-0.598206982"/>
    <n v="-4570.18"/>
    <s v="Suitland"/>
    <s v="20746,Suitland"/>
    <x v="0"/>
    <x v="0"/>
    <n v="17.886404471999999"/>
    <n v="-0.598206982"/>
    <n v="0.598206982"/>
    <n v="-0.598206982"/>
    <n v="-0.598206982"/>
    <n v="0"/>
    <n v="-0.598206982"/>
    <n v="-4351.9446660000003"/>
    <n v="0"/>
    <n v="0"/>
    <x v="0"/>
  </r>
  <r>
    <n v="14220.057461"/>
    <n v="11231.179499"/>
    <x v="0"/>
    <x v="232"/>
    <x v="38"/>
    <x v="38"/>
    <s v="MD Resident"/>
    <x v="2"/>
    <s v="MD"/>
    <n v="1"/>
    <n v="1.142549966"/>
    <n v="2"/>
    <n v="9152.94"/>
    <n v="0"/>
    <n v="0"/>
    <n v="0"/>
    <n v="-2"/>
    <n v="-1.142549966"/>
    <n v="-9152.94"/>
    <s v="Mount Rainier"/>
    <s v="20712,Mount Rainier"/>
    <x v="0"/>
    <x v="0"/>
    <n v="0.51374798499999996"/>
    <n v="-1.142549966"/>
    <n v="0.51374798499999996"/>
    <n v="0.51374798499999996"/>
    <n v="-0.51374798499999996"/>
    <n v="0"/>
    <n v="-0.51374798499999996"/>
    <n v="-3737.5070340000002"/>
    <n v="-0.62880198099999995"/>
    <n v="-4574.5227139999997"/>
    <x v="0"/>
  </r>
  <r>
    <n v="14220.057461"/>
    <n v="11231.179499"/>
    <x v="0"/>
    <x v="213"/>
    <x v="38"/>
    <x v="38"/>
    <s v="MD Resident"/>
    <x v="7"/>
    <s v="MD"/>
    <n v="1"/>
    <n v="1.0153079700000001"/>
    <n v="2"/>
    <n v="13169.05"/>
    <n v="0"/>
    <n v="0"/>
    <n v="0"/>
    <n v="-2"/>
    <n v="-1.0153079700000001"/>
    <n v="-13169.05"/>
    <s v="Burtonsville"/>
    <s v="20866,Burtonsville"/>
    <x v="0"/>
    <x v="0"/>
    <n v="12.692085625000001"/>
    <n v="-1.0153079700000001"/>
    <n v="1.0153079700000001"/>
    <n v="-1.0153079700000001"/>
    <n v="-1.0153079700000001"/>
    <n v="0"/>
    <n v="-1.0153079700000001"/>
    <n v="-7386.3465939999996"/>
    <n v="0"/>
    <n v="0"/>
    <x v="0"/>
  </r>
  <r>
    <n v="14220.057461"/>
    <n v="11231.179499"/>
    <x v="0"/>
    <x v="23"/>
    <x v="38"/>
    <x v="38"/>
    <s v="MD Resident"/>
    <x v="2"/>
    <s v="MD"/>
    <n v="1"/>
    <n v="4.8160748580000003"/>
    <n v="5"/>
    <n v="71827.429999999993"/>
    <n v="0.75430897799999996"/>
    <n v="1"/>
    <n v="4804.09"/>
    <n v="-4"/>
    <n v="-4.0617658800000003"/>
    <n v="-67023.34"/>
    <s v="Lanham"/>
    <s v="20706,Lanham"/>
    <x v="0"/>
    <x v="0"/>
    <n v="10.506750688"/>
    <n v="-4.0617658800000003"/>
    <n v="4.0617658800000003"/>
    <n v="-4.0617658800000003"/>
    <n v="-4.0617658800000003"/>
    <n v="0"/>
    <n v="-4.0617658800000003"/>
    <n v="-29549.271219999999"/>
    <n v="0"/>
    <n v="0"/>
    <x v="0"/>
  </r>
  <r>
    <n v="14220.057461"/>
    <n v="11231.179499"/>
    <x v="0"/>
    <x v="118"/>
    <x v="38"/>
    <x v="38"/>
    <s v="MD Resident"/>
    <x v="2"/>
    <s v="MD"/>
    <n v="1"/>
    <n v="1.463129957"/>
    <n v="1"/>
    <n v="15653.56"/>
    <n v="0"/>
    <n v="0"/>
    <n v="0"/>
    <n v="-1"/>
    <n v="-1.463129957"/>
    <n v="-15653.56"/>
    <s v="Oxon Hill"/>
    <s v="20745,Oxon Hill"/>
    <x v="0"/>
    <x v="0"/>
    <n v="16.021116525"/>
    <n v="-1.463129957"/>
    <n v="1.463129957"/>
    <n v="-1.463129957"/>
    <n v="-1.463129957"/>
    <n v="0"/>
    <n v="-1.463129957"/>
    <n v="-10644.24322"/>
    <n v="0"/>
    <n v="0"/>
    <x v="0"/>
  </r>
  <r>
    <n v="14220.057461"/>
    <n v="11231.179499"/>
    <x v="0"/>
    <x v="102"/>
    <x v="38"/>
    <x v="38"/>
    <s v="MD Resident"/>
    <x v="3"/>
    <s v="MD"/>
    <n v="1"/>
    <n v="0.77333497699999998"/>
    <n v="1"/>
    <n v="29507.24"/>
    <n v="0"/>
    <n v="0"/>
    <n v="0"/>
    <n v="-1"/>
    <n v="-0.77333497699999998"/>
    <n v="-29507.24"/>
    <s v="Odenton"/>
    <s v="21113,Odenton"/>
    <x v="0"/>
    <x v="0"/>
    <n v="17.257221486999999"/>
    <n v="-0.77333497699999998"/>
    <n v="0.77333497699999998"/>
    <n v="-0.77333497699999998"/>
    <n v="-0.77333497699999998"/>
    <n v="0"/>
    <n v="-0.77333497699999998"/>
    <n v="-5625.9975709999999"/>
    <n v="0"/>
    <n v="0"/>
    <x v="0"/>
  </r>
  <r>
    <n v="14220.057461"/>
    <n v="11231.179499"/>
    <x v="0"/>
    <x v="195"/>
    <x v="38"/>
    <x v="38"/>
    <s v="MD Resident"/>
    <x v="2"/>
    <s v="MD"/>
    <n v="2"/>
    <n v="4.3101108720000001"/>
    <n v="5"/>
    <n v="66676.72"/>
    <n v="0"/>
    <n v="0"/>
    <n v="0"/>
    <n v="-5"/>
    <n v="-4.3101108720000001"/>
    <n v="-66676.72"/>
    <s v="Capitol Heights"/>
    <s v="20743,Capitol Heights"/>
    <x v="0"/>
    <x v="0"/>
    <n v="23.294676317"/>
    <n v="-4.3101108720000001"/>
    <n v="4.3101108720000001"/>
    <n v="-4.3101108720000001"/>
    <n v="-4.3101108720000001"/>
    <n v="0"/>
    <n v="-4.3101108720000001"/>
    <n v="-31355.976409999999"/>
    <n v="0"/>
    <n v="0"/>
    <x v="0"/>
  </r>
  <r>
    <n v="14220.057461"/>
    <n v="11231.179499"/>
    <x v="0"/>
    <x v="15"/>
    <x v="38"/>
    <x v="38"/>
    <s v="MD Resident"/>
    <x v="2"/>
    <s v="MD"/>
    <n v="1"/>
    <n v="0.94474897199999996"/>
    <n v="1"/>
    <n v="12716.23"/>
    <n v="0"/>
    <n v="0"/>
    <n v="0"/>
    <n v="-1"/>
    <n v="-0.94474897199999996"/>
    <n v="-12716.23"/>
    <s v="Bladensburg"/>
    <s v="20710,Bladensburg"/>
    <x v="0"/>
    <x v="0"/>
    <n v="9.117452729"/>
    <n v="-0.94474897199999996"/>
    <n v="0.94474897199999996"/>
    <n v="-0.94474897199999996"/>
    <n v="-0.94474897199999996"/>
    <n v="0"/>
    <n v="-0.94474897199999996"/>
    <n v="-6873.0311959999999"/>
    <n v="0"/>
    <n v="0"/>
    <x v="0"/>
  </r>
  <r>
    <n v="14220.057461"/>
    <n v="11231.179499"/>
    <x v="0"/>
    <x v="127"/>
    <x v="38"/>
    <x v="38"/>
    <s v="MD Resident"/>
    <x v="2"/>
    <s v="MD"/>
    <n v="1"/>
    <n v="9.0846757319999991"/>
    <n v="8"/>
    <n v="111133.41"/>
    <n v="0.41563398800000001"/>
    <n v="1"/>
    <n v="5656.13"/>
    <n v="-7"/>
    <n v="-8.6690417439999994"/>
    <n v="-105477.28"/>
    <s v="College Park"/>
    <s v="20740,College Park"/>
    <x v="0"/>
    <x v="0"/>
    <n v="10.750320682"/>
    <n v="-8.6690417439999994"/>
    <n v="8.6690417439999994"/>
    <n v="-8.6690417439999994"/>
    <n v="-8.6690417439999994"/>
    <n v="0"/>
    <n v="-8.6690417439999994"/>
    <n v="-63067.117420000002"/>
    <n v="0"/>
    <n v="0"/>
    <x v="0"/>
  </r>
  <r>
    <n v="14220.057461"/>
    <n v="11231.179499"/>
    <x v="0"/>
    <x v="22"/>
    <x v="38"/>
    <x v="38"/>
    <s v="MD Resident"/>
    <x v="2"/>
    <s v="MD"/>
    <n v="1"/>
    <n v="0.58914298300000001"/>
    <n v="1"/>
    <n v="13116.4"/>
    <n v="0"/>
    <n v="0"/>
    <n v="0"/>
    <n v="-1"/>
    <n v="-0.58914298300000001"/>
    <n v="-13116.4"/>
    <m/>
    <s v="Prince Georges,"/>
    <x v="0"/>
    <x v="0"/>
    <n v="4.5598538660000001"/>
    <n v="-0.58914298300000001"/>
    <n v="0.58914298300000001"/>
    <n v="-0.58914298300000001"/>
    <n v="-0.58914298300000001"/>
    <n v="0"/>
    <n v="-0.58914298300000001"/>
    <n v="-4286.004242"/>
    <n v="0"/>
    <n v="0"/>
    <x v="0"/>
  </r>
  <r>
    <n v="14220.057461"/>
    <n v="11231.179499"/>
    <x v="0"/>
    <x v="54"/>
    <x v="38"/>
    <x v="38"/>
    <s v="MD Resident"/>
    <x v="2"/>
    <s v="MD"/>
    <n v="2"/>
    <n v="3.4649488970000002"/>
    <n v="3"/>
    <n v="34303.24"/>
    <n v="0"/>
    <n v="0"/>
    <n v="0"/>
    <n v="-3"/>
    <n v="-3.4649488970000002"/>
    <n v="-34303.24"/>
    <s v="Riverdale"/>
    <s v="20737,Riverdale"/>
    <x v="0"/>
    <x v="0"/>
    <n v="6.4532668080000004"/>
    <n v="-3.4649488970000002"/>
    <n v="3.4649488970000002"/>
    <n v="-3.4649488970000002"/>
    <n v="-3.4649488970000002"/>
    <n v="0"/>
    <n v="-3.4649488970000002"/>
    <n v="-25207.438770000001"/>
    <n v="0"/>
    <n v="0"/>
    <x v="0"/>
  </r>
  <r>
    <n v="14220.057461"/>
    <n v="11231.179499"/>
    <x v="0"/>
    <x v="204"/>
    <x v="38"/>
    <x v="38"/>
    <s v="MD Resident"/>
    <x v="3"/>
    <s v="MD"/>
    <n v="1"/>
    <n v="2.2170409339999999"/>
    <n v="1"/>
    <n v="14071.84"/>
    <n v="0"/>
    <n v="0"/>
    <n v="0"/>
    <n v="-1"/>
    <n v="-2.2170409339999999"/>
    <n v="-14071.84"/>
    <s v="Glen Burnie"/>
    <s v="21061,Glen Burnie"/>
    <x v="0"/>
    <x v="0"/>
    <n v="69.344663937999997"/>
    <n v="-2.2170409339999999"/>
    <n v="2.2170409339999999"/>
    <n v="-2.2170409339999999"/>
    <n v="-2.2170409339999999"/>
    <n v="0"/>
    <n v="-2.2170409339999999"/>
    <n v="-16128.931549999999"/>
    <n v="0"/>
    <n v="0"/>
    <x v="0"/>
  </r>
  <r>
    <n v="14220.057461"/>
    <n v="11231.179499"/>
    <x v="0"/>
    <x v="103"/>
    <x v="38"/>
    <x v="38"/>
    <s v="MD Resident"/>
    <x v="2"/>
    <s v="MD"/>
    <n v="2"/>
    <n v="12.648667623"/>
    <n v="13"/>
    <n v="154276.84"/>
    <n v="0"/>
    <n v="0"/>
    <n v="0"/>
    <n v="-13"/>
    <n v="-12.648667619999999"/>
    <n v="-154276.84"/>
    <s v="Beltsville"/>
    <s v="20705,Beltsville"/>
    <x v="0"/>
    <x v="0"/>
    <n v="23.870574292000001"/>
    <n v="-12.648667619999999"/>
    <n v="12.648667623"/>
    <n v="-12.648667619999999"/>
    <n v="-12.648667619999999"/>
    <n v="0"/>
    <n v="-12.648667619999999"/>
    <n v="-92018.821649999998"/>
    <n v="0"/>
    <n v="0"/>
    <x v="0"/>
  </r>
  <r>
    <n v="14220.057461"/>
    <n v="11231.179499"/>
    <x v="0"/>
    <x v="99"/>
    <x v="38"/>
    <x v="38"/>
    <s v="MD Resident"/>
    <x v="17"/>
    <s v="MD"/>
    <n v="1"/>
    <n v="2.688213921"/>
    <n v="2"/>
    <n v="58103.4"/>
    <n v="0"/>
    <n v="0"/>
    <n v="0"/>
    <n v="-2"/>
    <n v="-2.688213921"/>
    <n v="-58103.4"/>
    <m/>
    <s v="Charles,"/>
    <x v="0"/>
    <x v="0"/>
    <n v="39.011670836999997"/>
    <n v="-2.688213921"/>
    <n v="2.688213921"/>
    <n v="-2.688213921"/>
    <n v="-2.688213921"/>
    <n v="0"/>
    <n v="-2.688213921"/>
    <n v="-19556.706269999999"/>
    <n v="0"/>
    <n v="0"/>
    <x v="0"/>
  </r>
  <r>
    <n v="14220.057461"/>
    <n v="11231.179499"/>
    <x v="0"/>
    <x v="90"/>
    <x v="38"/>
    <x v="38"/>
    <s v="MD Resident"/>
    <x v="3"/>
    <s v="MD"/>
    <n v="1"/>
    <n v="0.45127198699999999"/>
    <n v="1"/>
    <n v="3848.26"/>
    <n v="0"/>
    <n v="0"/>
    <n v="0"/>
    <n v="-1"/>
    <n v="-0.45127198699999999"/>
    <n v="-3848.26"/>
    <s v="Glen Burnie"/>
    <s v="21060,Glen Burnie"/>
    <x v="0"/>
    <x v="0"/>
    <n v="48.701901556000003"/>
    <n v="-0.45127198699999999"/>
    <n v="0.45127198699999999"/>
    <n v="-0.45127198699999999"/>
    <n v="-0.45127198699999999"/>
    <n v="0"/>
    <n v="-0.45127198699999999"/>
    <n v="-3282.9953099999998"/>
    <n v="0"/>
    <n v="0"/>
    <x v="0"/>
  </r>
  <r>
    <n v="14220.057461"/>
    <n v="11231.179499"/>
    <x v="0"/>
    <x v="50"/>
    <x v="38"/>
    <x v="38"/>
    <s v="MD Resident"/>
    <x v="2"/>
    <s v="MD"/>
    <n v="1"/>
    <n v="0.52952198399999995"/>
    <n v="1"/>
    <n v="7846.41"/>
    <n v="0"/>
    <n v="0"/>
    <n v="0"/>
    <n v="-1"/>
    <n v="-0.52952198399999995"/>
    <n v="-7846.41"/>
    <s v="Clinton"/>
    <s v="20735,Clinton"/>
    <x v="0"/>
    <x v="0"/>
    <n v="22.86721532"/>
    <n v="-0.52952198399999995"/>
    <n v="0.52952198399999995"/>
    <n v="-0.52952198399999995"/>
    <n v="-0.52952198399999995"/>
    <n v="0"/>
    <n v="-0.52952198399999995"/>
    <n v="-3852.2625830000002"/>
    <n v="0"/>
    <n v="0"/>
    <x v="0"/>
  </r>
  <r>
    <n v="14220.057461"/>
    <n v="11231.179499"/>
    <x v="0"/>
    <x v="119"/>
    <x v="38"/>
    <x v="38"/>
    <s v="MD Resident"/>
    <x v="2"/>
    <s v="MD"/>
    <n v="1"/>
    <n v="28.183905162999999"/>
    <n v="35"/>
    <n v="421350.89"/>
    <n v="4.6174508640000003"/>
    <n v="8"/>
    <n v="43315.77"/>
    <n v="-27"/>
    <n v="-23.5664543"/>
    <n v="-378035.12"/>
    <s v="Laurel"/>
    <s v="20708,Laurel"/>
    <x v="0"/>
    <x v="0"/>
    <n v="40.023148823"/>
    <n v="-23.5664543"/>
    <n v="23.566454299"/>
    <n v="-23.5664543"/>
    <n v="-23.5664543"/>
    <n v="0"/>
    <n v="-23.5664543"/>
    <n v="-171445.5166"/>
    <n v="0"/>
    <n v="0"/>
    <x v="0"/>
  </r>
  <r>
    <n v="14220.057461"/>
    <n v="11231.179499"/>
    <x v="0"/>
    <x v="236"/>
    <x v="38"/>
    <x v="38"/>
    <s v="MD Resident"/>
    <x v="8"/>
    <s v="MD"/>
    <n v="1"/>
    <n v="0"/>
    <n v="0"/>
    <n v="0"/>
    <n v="0.39626098799999998"/>
    <n v="1"/>
    <n v="4341.08"/>
    <n v="1"/>
    <n v="0.39626098799999998"/>
    <n v="4341.08"/>
    <s v="Finksburg"/>
    <s v="21048,Finksburg"/>
    <x v="0"/>
    <x v="0"/>
    <n v="4.2408878730000001"/>
    <n v="0"/>
    <n v="0"/>
    <n v="0"/>
    <n v="0"/>
    <n v="0"/>
    <n v="0"/>
    <n v="0"/>
    <n v="0.39626098799999998"/>
    <n v="2882.7913161000001"/>
    <x v="0"/>
  </r>
  <r>
    <n v="14220.057461"/>
    <n v="11231.179499"/>
    <x v="0"/>
    <x v="42"/>
    <x v="38"/>
    <x v="38"/>
    <s v="MD Resident"/>
    <x v="9"/>
    <s v="MD"/>
    <n v="1"/>
    <n v="1.6320359520000001"/>
    <n v="2"/>
    <n v="26443.83"/>
    <n v="0"/>
    <n v="0"/>
    <n v="0"/>
    <n v="-2"/>
    <n v="-1.6320359520000001"/>
    <n v="-26443.83"/>
    <s v="Columbia"/>
    <s v="21046,Columbia"/>
    <x v="0"/>
    <x v="0"/>
    <n v="20.773779378"/>
    <n v="-1.6320359520000001"/>
    <n v="1.6320359520000001"/>
    <n v="-1.6320359520000001"/>
    <n v="-1.6320359520000001"/>
    <n v="0"/>
    <n v="-1.6320359520000001"/>
    <n v="-11873.03119"/>
    <n v="0"/>
    <n v="0"/>
    <x v="0"/>
  </r>
  <r>
    <n v="14220.057461"/>
    <n v="11231.179499"/>
    <x v="0"/>
    <x v="97"/>
    <x v="38"/>
    <x v="38"/>
    <s v="MD Resident"/>
    <x v="2"/>
    <s v="MD"/>
    <n v="2"/>
    <n v="1.4783719559999999"/>
    <n v="2"/>
    <n v="23383.65"/>
    <n v="0"/>
    <n v="0"/>
    <n v="0"/>
    <n v="-2"/>
    <n v="-1.4783719559999999"/>
    <n v="-23383.65"/>
    <s v="Hyattsville"/>
    <s v="20785,Hyattsville"/>
    <x v="0"/>
    <x v="0"/>
    <n v="74.674001778999994"/>
    <n v="-1.4783719559999999"/>
    <n v="1.4783719559999999"/>
    <n v="-1.4783719559999999"/>
    <n v="-1.4783719559999999"/>
    <n v="0"/>
    <n v="-1.4783719559999999"/>
    <n v="-10755.128479999999"/>
    <n v="0"/>
    <n v="0"/>
    <x v="0"/>
  </r>
  <r>
    <n v="14220.057461"/>
    <n v="11231.179499"/>
    <x v="0"/>
    <x v="172"/>
    <x v="38"/>
    <x v="38"/>
    <s v="MD Resident"/>
    <x v="9"/>
    <s v="MD"/>
    <n v="1"/>
    <n v="0.75234297800000005"/>
    <n v="1"/>
    <n v="33381.19"/>
    <n v="0.52161998499999995"/>
    <n v="1"/>
    <n v="7751.11"/>
    <n v="0"/>
    <n v="-0.23072299299999999"/>
    <n v="-25630.080000000002"/>
    <s v="Columbia"/>
    <s v="21045,Columbia"/>
    <x v="0"/>
    <x v="0"/>
    <n v="31.468592059999999"/>
    <n v="-0.23072299299999999"/>
    <n v="0.23072299299999999"/>
    <n v="-0.23072299299999999"/>
    <n v="-0.23072299299999999"/>
    <n v="0"/>
    <n v="-0.23072299299999999"/>
    <n v="-1678.505482"/>
    <n v="0"/>
    <n v="0"/>
    <x v="0"/>
  </r>
  <r>
    <n v="14220.057461"/>
    <n v="11231.179499"/>
    <x v="0"/>
    <x v="40"/>
    <x v="38"/>
    <x v="38"/>
    <s v="MD Resident"/>
    <x v="0"/>
    <s v="MD"/>
    <n v="1"/>
    <n v="0"/>
    <n v="0"/>
    <n v="0"/>
    <n v="0.43226198700000001"/>
    <n v="1"/>
    <n v="8736.52"/>
    <n v="1"/>
    <n v="0.43226198700000001"/>
    <n v="8736.52"/>
    <s v="Frederick"/>
    <s v="21702,Frederick"/>
    <x v="0"/>
    <x v="0"/>
    <n v="20.920102375999999"/>
    <n v="0"/>
    <n v="0"/>
    <n v="0"/>
    <n v="0"/>
    <n v="0"/>
    <n v="0"/>
    <n v="0"/>
    <n v="0.43226198700000001"/>
    <n v="3144.6979141000002"/>
    <x v="0"/>
  </r>
  <r>
    <n v="14220.057461"/>
    <n v="11231.179499"/>
    <x v="0"/>
    <x v="27"/>
    <x v="38"/>
    <x v="38"/>
    <s v="MD Resident"/>
    <x v="3"/>
    <s v="MD"/>
    <n v="1"/>
    <n v="6.8121817990000002"/>
    <n v="11"/>
    <n v="94376.320000000007"/>
    <n v="1.856401945"/>
    <n v="3"/>
    <n v="16854.5"/>
    <n v="-8"/>
    <n v="-4.9557798540000002"/>
    <n v="-77521.820000000007"/>
    <s v="Laurel"/>
    <s v="20724,Laurel"/>
    <x v="0"/>
    <x v="0"/>
    <n v="26.043432222"/>
    <n v="-4.9557798540000002"/>
    <n v="4.9557798540000002"/>
    <n v="-4.9557798540000002"/>
    <n v="-4.9557798540000002"/>
    <n v="0"/>
    <n v="-4.9557798540000002"/>
    <n v="-36053.206250000003"/>
    <n v="0"/>
    <n v="0"/>
    <x v="0"/>
  </r>
  <r>
    <n v="14220.057461"/>
    <n v="11231.179499"/>
    <x v="0"/>
    <x v="83"/>
    <x v="38"/>
    <x v="38"/>
    <s v="MD Resident"/>
    <x v="2"/>
    <s v="MD"/>
    <n v="1"/>
    <n v="0.92701997199999997"/>
    <n v="1"/>
    <n v="7003.95"/>
    <n v="0.39626098799999998"/>
    <n v="1"/>
    <n v="3704.47"/>
    <n v="0"/>
    <n v="-0.53075898399999999"/>
    <n v="-3299.48"/>
    <s v="Hyattsville"/>
    <s v="20782,Hyattsville"/>
    <x v="0"/>
    <x v="0"/>
    <n v="29.171647134000001"/>
    <n v="-0.53075898399999999"/>
    <n v="0.53075898399999999"/>
    <n v="-0.53075898399999999"/>
    <n v="-0.53075898399999999"/>
    <n v="0"/>
    <n v="-0.53075898399999999"/>
    <n v="-3861.261735"/>
    <n v="0"/>
    <n v="0"/>
    <x v="0"/>
  </r>
  <r>
    <n v="14220.057461"/>
    <n v="11231.179499"/>
    <x v="0"/>
    <x v="132"/>
    <x v="38"/>
    <x v="38"/>
    <s v="MD Resident"/>
    <x v="3"/>
    <s v="MD"/>
    <n v="1"/>
    <n v="0.732951978"/>
    <n v="1"/>
    <n v="4939.17"/>
    <n v="0"/>
    <n v="0"/>
    <n v="0"/>
    <n v="-1"/>
    <n v="-0.732951978"/>
    <n v="-4939.17"/>
    <s v="Annapolis"/>
    <s v="21401,Annapolis"/>
    <x v="0"/>
    <x v="0"/>
    <n v="40.125025815000001"/>
    <n v="-0.732951978"/>
    <n v="0.732951978"/>
    <n v="-0.732951978"/>
    <n v="-0.732951978"/>
    <n v="0"/>
    <n v="-0.732951978"/>
    <n v="-5332.2120050000003"/>
    <n v="0"/>
    <n v="0"/>
    <x v="0"/>
  </r>
  <r>
    <n v="14220.057461"/>
    <n v="11231.179499"/>
    <x v="0"/>
    <x v="1"/>
    <x v="38"/>
    <x v="38"/>
    <s v="MD Resident"/>
    <x v="1"/>
    <s v="MD"/>
    <n v="1"/>
    <n v="0.92701997199999997"/>
    <n v="1"/>
    <n v="10565.82"/>
    <n v="0"/>
    <n v="0"/>
    <n v="0"/>
    <n v="-1"/>
    <n v="-0.92701997199999997"/>
    <n v="-10565.82"/>
    <s v="Cockeysville"/>
    <s v="21030,Cockeysville"/>
    <x v="0"/>
    <x v="0"/>
    <n v="18.677909447000001"/>
    <n v="-0.92701997199999997"/>
    <n v="0.92701997199999997"/>
    <n v="-0.92701997199999997"/>
    <n v="-0.92701997199999997"/>
    <n v="0"/>
    <n v="-0.92701997199999997"/>
    <n v="-6744.0530509999999"/>
    <n v="0"/>
    <n v="0"/>
    <x v="0"/>
  </r>
  <r>
    <n v="14220.057461"/>
    <n v="11231.179499"/>
    <x v="0"/>
    <x v="72"/>
    <x v="38"/>
    <x v="38"/>
    <s v="MD Resident"/>
    <x v="9"/>
    <s v="MD"/>
    <n v="2"/>
    <n v="9.179966726"/>
    <n v="10"/>
    <n v="185383.17"/>
    <n v="0"/>
    <n v="0"/>
    <n v="0"/>
    <n v="-10"/>
    <n v="-9.179966726"/>
    <n v="-185383.17"/>
    <s v="Laurel"/>
    <s v="20723,Laurel"/>
    <x v="0"/>
    <x v="0"/>
    <n v="18.863859441999999"/>
    <n v="-9.179966726"/>
    <n v="9.179966726"/>
    <n v="-9.179966726"/>
    <n v="-9.179966726"/>
    <n v="0"/>
    <n v="-9.179966726"/>
    <n v="-66784.087159999995"/>
    <n v="0"/>
    <n v="0"/>
    <x v="0"/>
  </r>
  <r>
    <n v="14220.057461"/>
    <n v="11231.179499"/>
    <x v="0"/>
    <x v="20"/>
    <x v="38"/>
    <x v="38"/>
    <s v="MD Resident"/>
    <x v="2"/>
    <s v="MD"/>
    <n v="1"/>
    <n v="0.485613986"/>
    <n v="1"/>
    <n v="6012.04"/>
    <n v="0.41563398800000001"/>
    <n v="1"/>
    <n v="4664.82"/>
    <n v="0"/>
    <n v="-6.9979998000000002E-2"/>
    <n v="-1347.22"/>
    <s v="Upper Marlboro"/>
    <s v="20774,Upper Marlboro"/>
    <x v="0"/>
    <x v="0"/>
    <n v="31.525031062"/>
    <n v="-6.9979998000000002E-2"/>
    <n v="6.9979998000000002E-2"/>
    <n v="-6.9979998000000002E-2"/>
    <n v="-6.9979998000000002E-2"/>
    <n v="0"/>
    <n v="-6.9979998000000002E-2"/>
    <n v="-509.10318360000002"/>
    <n v="0"/>
    <n v="0"/>
    <x v="0"/>
  </r>
  <r>
    <n v="14220.057461"/>
    <n v="11231.179499"/>
    <x v="0"/>
    <x v="57"/>
    <x v="38"/>
    <x v="38"/>
    <s v="MD Resident"/>
    <x v="2"/>
    <s v="MD"/>
    <n v="2"/>
    <n v="32.510369038999997"/>
    <n v="52"/>
    <n v="470193.03"/>
    <n v="4.4670568670000002"/>
    <n v="9"/>
    <n v="62112"/>
    <n v="-43"/>
    <n v="-28.04331217"/>
    <n v="-408081.03"/>
    <s v="Laurel"/>
    <s v="20707,Laurel"/>
    <x v="0"/>
    <x v="0"/>
    <n v="66.165554032000003"/>
    <n v="-28.04331217"/>
    <n v="28.043312172"/>
    <n v="-28.04331217"/>
    <n v="-28.04331217"/>
    <n v="0"/>
    <n v="-28.04331217"/>
    <n v="-204014.57440000001"/>
    <n v="0"/>
    <n v="0"/>
    <x v="0"/>
  </r>
  <r>
    <n v="14220.057461"/>
    <n v="11231.179499"/>
    <x v="0"/>
    <x v="214"/>
    <x v="38"/>
    <x v="38"/>
    <s v="MD Resident"/>
    <x v="2"/>
    <s v="MD"/>
    <n v="2"/>
    <n v="0"/>
    <n v="0"/>
    <n v="0"/>
    <n v="1.0077339700000001"/>
    <n v="2"/>
    <n v="7984.75"/>
    <n v="2"/>
    <n v="1.0077339700000001"/>
    <n v="7984.75"/>
    <s v="Bowie"/>
    <s v="20721,Bowie"/>
    <x v="0"/>
    <x v="0"/>
    <n v="13.187280608"/>
    <n v="0"/>
    <n v="0"/>
    <n v="0"/>
    <n v="0"/>
    <n v="0"/>
    <n v="0"/>
    <n v="0"/>
    <n v="1.0077339700000001"/>
    <n v="7331.2458849000004"/>
    <x v="0"/>
  </r>
  <r>
    <n v="14220.057461"/>
    <n v="11231.179499"/>
    <x v="0"/>
    <x v="186"/>
    <x v="38"/>
    <x v="38"/>
    <s v="MD Resident"/>
    <x v="2"/>
    <s v="MD"/>
    <n v="1"/>
    <n v="0.94474897199999996"/>
    <n v="1"/>
    <n v="7575.94"/>
    <n v="0.39626098799999998"/>
    <n v="1"/>
    <n v="4048.44"/>
    <n v="0"/>
    <n v="-0.54848798399999998"/>
    <n v="-3527.5"/>
    <s v="Upper Marlboro"/>
    <s v="20772,Upper Marlboro"/>
    <x v="0"/>
    <x v="0"/>
    <n v="11.802640653999999"/>
    <n v="-0.54848798399999998"/>
    <n v="0.54848798399999998"/>
    <n v="-0.54848798399999998"/>
    <n v="-0.54848798399999998"/>
    <n v="0"/>
    <n v="-0.54848798399999998"/>
    <n v="-3990.2398800000001"/>
    <n v="0"/>
    <n v="0"/>
    <x v="0"/>
  </r>
  <r>
    <n v="14220.057461"/>
    <n v="11231.179499"/>
    <x v="0"/>
    <x v="178"/>
    <x v="38"/>
    <x v="38"/>
    <s v="MD Resident"/>
    <x v="2"/>
    <s v="MD"/>
    <n v="1"/>
    <n v="1.218159964"/>
    <n v="2"/>
    <n v="19512.169999999998"/>
    <n v="0.49757698500000003"/>
    <n v="1"/>
    <n v="4092.04"/>
    <n v="-1"/>
    <n v="-0.72058297900000001"/>
    <n v="-15420.13"/>
    <s v="Greenbelt"/>
    <s v="20770,Greenbelt"/>
    <x v="0"/>
    <x v="0"/>
    <n v="6.3425248129999998"/>
    <n v="-0.72058297900000001"/>
    <n v="0.72058297900000001"/>
    <n v="-0.72058297900000001"/>
    <n v="-0.72058297900000001"/>
    <n v="0"/>
    <n v="-0.72058297900000001"/>
    <n v="-5242.2277670000003"/>
    <n v="0"/>
    <n v="0"/>
    <x v="0"/>
  </r>
  <r>
    <n v="19726.031946999999"/>
    <n v="19780.078796999998"/>
    <x v="0"/>
    <x v="148"/>
    <x v="39"/>
    <x v="39"/>
    <s v="MD Resident"/>
    <x v="6"/>
    <s v="MD"/>
    <n v="2"/>
    <n v="1.9190539440000001"/>
    <n v="4"/>
    <n v="47524.05"/>
    <n v="8.3021037559999993"/>
    <n v="11"/>
    <n v="167014.03"/>
    <n v="7"/>
    <n v="6.3830498120000003"/>
    <n v="119489.98"/>
    <s v="Baltimore"/>
    <s v="21217,Baltimore"/>
    <x v="0"/>
    <x v="0"/>
    <n v="58.951982252999997"/>
    <n v="0"/>
    <n v="0"/>
    <n v="0"/>
    <n v="0"/>
    <n v="0"/>
    <n v="0"/>
    <n v="0"/>
    <n v="6.3830498120000003"/>
    <n v="64416.704292000002"/>
    <x v="0"/>
  </r>
  <r>
    <n v="19726.031946999999"/>
    <n v="19780.078796999998"/>
    <x v="0"/>
    <x v="39"/>
    <x v="39"/>
    <x v="39"/>
    <s v="MD Resident"/>
    <x v="6"/>
    <s v="MD"/>
    <n v="2"/>
    <n v="1.514921956"/>
    <n v="3"/>
    <n v="59030.38"/>
    <n v="3.7046388879999999"/>
    <n v="6"/>
    <n v="44399.21"/>
    <n v="3"/>
    <n v="2.1897169320000001"/>
    <n v="-14631.17"/>
    <s v="Baltimore"/>
    <s v="21216,Baltimore"/>
    <x v="0"/>
    <x v="0"/>
    <n v="43.562472702000001"/>
    <n v="0"/>
    <n v="0"/>
    <n v="0"/>
    <n v="0"/>
    <n v="0"/>
    <n v="0"/>
    <n v="0"/>
    <n v="2.1897169320000001"/>
    <n v="22098.268421000001"/>
    <x v="0"/>
  </r>
  <r>
    <n v="19726.031946999999"/>
    <n v="19780.078796999998"/>
    <x v="0"/>
    <x v="152"/>
    <x v="39"/>
    <x v="39"/>
    <s v="MD Resident"/>
    <x v="6"/>
    <s v="MD"/>
    <n v="2"/>
    <n v="58.707307262"/>
    <n v="73"/>
    <n v="1093220.03"/>
    <n v="76.321476734000001"/>
    <n v="76"/>
    <n v="1486279.82"/>
    <n v="3"/>
    <n v="17.614169472"/>
    <n v="393059.79"/>
    <s v="Baltimore"/>
    <s v="21214,Baltimore"/>
    <x v="0"/>
    <x v="0"/>
    <n v="52.688922433999998"/>
    <n v="0"/>
    <n v="0"/>
    <n v="0"/>
    <n v="0"/>
    <n v="0"/>
    <n v="0"/>
    <n v="0"/>
    <n v="17.614169472"/>
    <n v="177759.34383"/>
    <x v="0"/>
  </r>
  <r>
    <n v="19726.031946999999"/>
    <n v="19780.078796999998"/>
    <x v="0"/>
    <x v="203"/>
    <x v="39"/>
    <x v="39"/>
    <s v="MD Resident"/>
    <x v="6"/>
    <s v="MD"/>
    <n v="1"/>
    <n v="0"/>
    <n v="0"/>
    <n v="0"/>
    <n v="0.58914298300000001"/>
    <n v="1"/>
    <n v="18307.939999999999"/>
    <n v="1"/>
    <n v="0.58914298300000001"/>
    <n v="18307.939999999999"/>
    <s v="Baltimore"/>
    <s v="21210,Baltimore"/>
    <x v="0"/>
    <x v="0"/>
    <n v="8.7631987410000001"/>
    <n v="0"/>
    <n v="0"/>
    <n v="0"/>
    <n v="0"/>
    <n v="0"/>
    <n v="0"/>
    <n v="0"/>
    <n v="0.58914298300000001"/>
    <n v="5945.5355103000002"/>
    <x v="0"/>
  </r>
  <r>
    <n v="19726.031946999999"/>
    <n v="19780.078796999998"/>
    <x v="0"/>
    <x v="183"/>
    <x v="39"/>
    <x v="39"/>
    <s v="MD Resident"/>
    <x v="1"/>
    <s v="MD"/>
    <n v="2"/>
    <n v="0"/>
    <n v="0"/>
    <n v="0"/>
    <n v="15.416694545"/>
    <n v="5"/>
    <n v="327046.42"/>
    <n v="5"/>
    <n v="15.416694545"/>
    <n v="327046.42"/>
    <s v="Pikesville"/>
    <s v="21208,Pikesville"/>
    <x v="0"/>
    <x v="0"/>
    <n v="52.411771449"/>
    <n v="0"/>
    <n v="0"/>
    <n v="0"/>
    <n v="0"/>
    <n v="0"/>
    <n v="0"/>
    <n v="0"/>
    <n v="15.416694545"/>
    <n v="155582.78297999999"/>
    <x v="0"/>
  </r>
  <r>
    <n v="19726.031946999999"/>
    <n v="19780.078796999998"/>
    <x v="0"/>
    <x v="14"/>
    <x v="39"/>
    <x v="39"/>
    <s v="MD Resident"/>
    <x v="6"/>
    <s v="MD"/>
    <n v="2"/>
    <n v="77.524955704999996"/>
    <n v="112"/>
    <n v="1370890.72"/>
    <n v="109.92078974"/>
    <n v="122"/>
    <n v="2140113.15"/>
    <n v="10"/>
    <n v="32.395834034000003"/>
    <n v="769222.43"/>
    <s v="Baltimore"/>
    <s v="21206,Baltimore"/>
    <x v="0"/>
    <x v="0"/>
    <n v="61.924566151999997"/>
    <n v="0"/>
    <n v="0"/>
    <n v="0"/>
    <n v="0"/>
    <n v="0"/>
    <n v="0"/>
    <n v="0"/>
    <n v="32.395834034000003"/>
    <n v="326933.50712999998"/>
    <x v="0"/>
  </r>
  <r>
    <n v="19726.031946999999"/>
    <n v="19780.078796999998"/>
    <x v="0"/>
    <x v="174"/>
    <x v="39"/>
    <x v="39"/>
    <s v="MD Resident"/>
    <x v="6"/>
    <s v="MD"/>
    <n v="2"/>
    <n v="5.6181448329999997"/>
    <n v="6"/>
    <n v="78662.240000000005"/>
    <n v="5.7797728289999997"/>
    <n v="8"/>
    <n v="151896.22"/>
    <n v="2"/>
    <n v="0.161627996"/>
    <n v="73233.98"/>
    <s v="Baltimore"/>
    <s v="21205,Baltimore"/>
    <x v="0"/>
    <x v="0"/>
    <n v="30.693794087000001"/>
    <n v="0"/>
    <n v="0"/>
    <n v="0"/>
    <n v="0"/>
    <n v="0"/>
    <n v="0"/>
    <n v="0"/>
    <n v="0.161627996"/>
    <n v="1631.1235429000001"/>
    <x v="0"/>
  </r>
  <r>
    <n v="19726.031946999999"/>
    <n v="19780.078796999998"/>
    <x v="0"/>
    <x v="44"/>
    <x v="39"/>
    <x v="39"/>
    <s v="MD Resident"/>
    <x v="1"/>
    <s v="MD"/>
    <n v="2"/>
    <n v="8.6042457450000001"/>
    <n v="11"/>
    <n v="155537.32999999999"/>
    <n v="8.9366367340000004"/>
    <n v="5"/>
    <n v="215854.39"/>
    <n v="-6"/>
    <n v="0.33239098900000003"/>
    <n v="60317.06"/>
    <s v="Towson"/>
    <s v="21204,Towson"/>
    <x v="0"/>
    <x v="0"/>
    <n v="47.898755571999999"/>
    <n v="0"/>
    <n v="0"/>
    <n v="0"/>
    <n v="0"/>
    <n v="0"/>
    <n v="0"/>
    <n v="0"/>
    <n v="0.33239098900000003"/>
    <n v="3354.4359951000001"/>
    <x v="0"/>
  </r>
  <r>
    <n v="19726.031946999999"/>
    <n v="19780.078796999998"/>
    <x v="0"/>
    <x v="175"/>
    <x v="39"/>
    <x v="39"/>
    <s v="MD Resident"/>
    <x v="10"/>
    <s v="MD"/>
    <n v="1"/>
    <n v="0"/>
    <n v="0"/>
    <n v="0"/>
    <n v="0.98975597100000001"/>
    <n v="1"/>
    <n v="8392.02"/>
    <n v="1"/>
    <n v="0.98975597100000001"/>
    <n v="8392.02"/>
    <s v="White Hall"/>
    <s v="21161,White Hall"/>
    <x v="0"/>
    <x v="0"/>
    <n v="4.2780018740000001"/>
    <n v="0"/>
    <n v="0"/>
    <n v="0"/>
    <n v="0"/>
    <n v="0"/>
    <n v="0"/>
    <n v="0"/>
    <n v="0.98975597100000001"/>
    <n v="9988.4568634999996"/>
    <x v="0"/>
  </r>
  <r>
    <n v="19726.031946999999"/>
    <n v="19780.078796999998"/>
    <x v="0"/>
    <x v="95"/>
    <x v="39"/>
    <x v="39"/>
    <s v="MD Resident"/>
    <x v="2"/>
    <s v="MD"/>
    <n v="1"/>
    <n v="0"/>
    <n v="0"/>
    <n v="0"/>
    <n v="0.39626098799999998"/>
    <n v="1"/>
    <n v="4852.28"/>
    <n v="1"/>
    <n v="0.39626098799999998"/>
    <n v="4852.28"/>
    <s v="Suitland"/>
    <s v="20746,Suitland"/>
    <x v="0"/>
    <x v="0"/>
    <n v="17.886404471999999"/>
    <n v="-0.598206982"/>
    <n v="0.598206982"/>
    <n v="-0.598206982"/>
    <n v="1.3252864200000001E-2"/>
    <n v="1.3252864200000001E-2"/>
    <n v="0"/>
    <n v="133.74575793"/>
    <n v="0.38300812379999999"/>
    <n v="3865.2559164999998"/>
    <x v="0"/>
  </r>
  <r>
    <n v="19726.031946999999"/>
    <n v="19780.078796999998"/>
    <x v="0"/>
    <x v="80"/>
    <x v="39"/>
    <x v="39"/>
    <s v="MD Resident"/>
    <x v="1"/>
    <s v="MD"/>
    <n v="1"/>
    <n v="0"/>
    <n v="0"/>
    <n v="0"/>
    <n v="1.7094159499999999"/>
    <n v="2"/>
    <n v="23513.22"/>
    <n v="2"/>
    <n v="1.7094159499999999"/>
    <n v="23513.22"/>
    <s v="Reisterstown"/>
    <s v="21136,Reisterstown"/>
    <x v="0"/>
    <x v="0"/>
    <n v="40.397958799999998"/>
    <n v="0"/>
    <n v="0"/>
    <n v="0"/>
    <n v="0"/>
    <n v="0"/>
    <n v="0"/>
    <n v="0"/>
    <n v="1.7094159499999999"/>
    <n v="17251.148745999999"/>
    <x v="0"/>
  </r>
  <r>
    <n v="19726.031946999999"/>
    <n v="19780.078796999998"/>
    <x v="0"/>
    <x v="8"/>
    <x v="39"/>
    <x v="39"/>
    <s v="MD Resident"/>
    <x v="3"/>
    <s v="MD"/>
    <n v="1"/>
    <n v="0.49757698500000003"/>
    <n v="1"/>
    <n v="15909.48"/>
    <n v="0.52161998499999995"/>
    <n v="1"/>
    <n v="4805.84"/>
    <n v="0"/>
    <n v="2.4042999999999998E-2"/>
    <n v="-11103.64"/>
    <s v="Pasadena"/>
    <s v="21122,Pasadena"/>
    <x v="0"/>
    <x v="0"/>
    <n v="25.593557239999999"/>
    <n v="0"/>
    <n v="0"/>
    <n v="0"/>
    <n v="0"/>
    <n v="0"/>
    <n v="0"/>
    <n v="0"/>
    <n v="2.4042999999999998E-2"/>
    <n v="242.63805969000001"/>
    <x v="0"/>
  </r>
  <r>
    <n v="19726.031946999999"/>
    <n v="19780.078796999998"/>
    <x v="0"/>
    <x v="139"/>
    <x v="39"/>
    <x v="39"/>
    <s v="MD Resident"/>
    <x v="1"/>
    <s v="MD"/>
    <n v="1"/>
    <n v="0"/>
    <n v="0"/>
    <n v="0"/>
    <n v="1.169942966"/>
    <n v="2"/>
    <n v="21353.7"/>
    <n v="2"/>
    <n v="1.169942966"/>
    <n v="21353.7"/>
    <s v="Owings Mills"/>
    <s v="21117,Owings Mills"/>
    <x v="0"/>
    <x v="0"/>
    <n v="23.071398314"/>
    <n v="0"/>
    <n v="0"/>
    <n v="0"/>
    <n v="0"/>
    <n v="0"/>
    <n v="0"/>
    <n v="0"/>
    <n v="1.169942966"/>
    <n v="11806.874817"/>
    <x v="0"/>
  </r>
  <r>
    <n v="19726.031946999999"/>
    <n v="19780.078796999998"/>
    <x v="0"/>
    <x v="24"/>
    <x v="39"/>
    <x v="39"/>
    <s v="MD Resident"/>
    <x v="1"/>
    <s v="MD"/>
    <n v="2"/>
    <n v="1.8540399439999999"/>
    <n v="2"/>
    <n v="46771.28"/>
    <n v="2.1657859359999998"/>
    <n v="3"/>
    <n v="110817.29"/>
    <n v="1"/>
    <n v="0.31174599200000003"/>
    <n v="64046.01"/>
    <s v="Lutherville Timonium"/>
    <s v="21093,Lutherville Timonium"/>
    <x v="0"/>
    <x v="0"/>
    <n v="38.228951871"/>
    <n v="0"/>
    <n v="0"/>
    <n v="0"/>
    <n v="0"/>
    <n v="0"/>
    <n v="0"/>
    <n v="0"/>
    <n v="0.31174599200000003"/>
    <n v="3146.0900310000002"/>
    <x v="0"/>
  </r>
  <r>
    <n v="19726.031946999999"/>
    <n v="19780.078796999998"/>
    <x v="0"/>
    <x v="51"/>
    <x v="39"/>
    <x v="39"/>
    <s v="MD Resident"/>
    <x v="3"/>
    <s v="MD"/>
    <n v="2"/>
    <n v="0"/>
    <n v="0"/>
    <n v="0"/>
    <n v="3.6100248920000002"/>
    <n v="2"/>
    <n v="51662.22"/>
    <n v="2"/>
    <n v="3.6100248920000002"/>
    <n v="51662.22"/>
    <s v="Linthicum Heights"/>
    <s v="21090,Linthicum Heights"/>
    <x v="0"/>
    <x v="0"/>
    <n v="9.5463107189999992"/>
    <n v="0"/>
    <n v="0"/>
    <n v="0"/>
    <n v="0"/>
    <n v="0"/>
    <n v="0"/>
    <n v="0"/>
    <n v="3.6100248920000002"/>
    <n v="36431.786183999997"/>
    <x v="0"/>
  </r>
  <r>
    <n v="19726.031946999999"/>
    <n v="19780.078796999998"/>
    <x v="0"/>
    <x v="180"/>
    <x v="39"/>
    <x v="39"/>
    <s v="MD Resident"/>
    <x v="3"/>
    <s v="MD"/>
    <n v="1"/>
    <n v="0"/>
    <n v="0"/>
    <n v="0"/>
    <n v="0.92701997199999997"/>
    <n v="1"/>
    <n v="30086.01"/>
    <n v="1"/>
    <n v="0.92701997199999997"/>
    <n v="30086.01"/>
    <s v="Hanover"/>
    <s v="21076,Hanover"/>
    <x v="0"/>
    <x v="0"/>
    <n v="20.774001380000001"/>
    <n v="0"/>
    <n v="0"/>
    <n v="0"/>
    <n v="0"/>
    <n v="0"/>
    <n v="0"/>
    <n v="0"/>
    <n v="0.92701997199999997"/>
    <n v="9355.3353284000004"/>
    <x v="0"/>
  </r>
  <r>
    <n v="19726.031946999999"/>
    <n v="19780.078796999998"/>
    <x v="0"/>
    <x v="204"/>
    <x v="39"/>
    <x v="39"/>
    <s v="MD Resident"/>
    <x v="3"/>
    <s v="MD"/>
    <n v="2"/>
    <n v="1.476009956"/>
    <n v="3"/>
    <n v="24291.040000000001"/>
    <n v="1.963605941"/>
    <n v="3"/>
    <n v="29867.02"/>
    <n v="0"/>
    <n v="0.48759598500000001"/>
    <n v="5575.98"/>
    <s v="Glen Burnie"/>
    <s v="21061,Glen Burnie"/>
    <x v="0"/>
    <x v="0"/>
    <n v="69.344663937999997"/>
    <n v="-2.2170409339999999"/>
    <n v="2.2170409339999999"/>
    <n v="-2.2170409339999999"/>
    <n v="1.5589090700000001E-2"/>
    <n v="1.5589090700000001E-2"/>
    <n v="0"/>
    <n v="157.32257738000001"/>
    <n v="0.47200689429999998"/>
    <n v="4763.4170854000004"/>
    <x v="0"/>
  </r>
  <r>
    <n v="19726.031946999999"/>
    <n v="19780.078796999998"/>
    <x v="0"/>
    <x v="228"/>
    <x v="39"/>
    <x v="39"/>
    <s v="MD Resident"/>
    <x v="23"/>
    <s v="MD"/>
    <n v="1"/>
    <n v="0"/>
    <n v="0"/>
    <n v="0"/>
    <n v="2.0703949380000002"/>
    <n v="1"/>
    <n v="28596.51"/>
    <n v="1"/>
    <n v="2.0703949380000002"/>
    <n v="28596.51"/>
    <m/>
    <s v="Caroline,"/>
    <x v="0"/>
    <x v="0"/>
    <n v="15.950550524000001"/>
    <n v="0"/>
    <n v="0"/>
    <n v="0"/>
    <n v="0"/>
    <n v="0"/>
    <n v="0"/>
    <n v="0"/>
    <n v="2.0703949380000002"/>
    <n v="20894.090195000001"/>
    <x v="0"/>
  </r>
  <r>
    <n v="19726.031946999999"/>
    <n v="19780.078796999998"/>
    <x v="0"/>
    <x v="85"/>
    <x v="39"/>
    <x v="39"/>
    <s v="MD Resident"/>
    <x v="6"/>
    <s v="MD"/>
    <n v="1"/>
    <n v="0"/>
    <n v="0"/>
    <n v="0"/>
    <n v="0.49260398500000002"/>
    <n v="1"/>
    <n v="7495.93"/>
    <n v="1"/>
    <n v="0.49260398500000002"/>
    <n v="7495.93"/>
    <m/>
    <s v="Baltimore City,"/>
    <x v="0"/>
    <x v="0"/>
    <n v="4.4164068670000001"/>
    <n v="0"/>
    <n v="0"/>
    <n v="0"/>
    <n v="0"/>
    <n v="0"/>
    <n v="0"/>
    <n v="0"/>
    <n v="0.49260398500000002"/>
    <n v="4971.2795871999997"/>
    <x v="0"/>
  </r>
  <r>
    <n v="19726.031946999999"/>
    <n v="19780.078796999998"/>
    <x v="0"/>
    <x v="242"/>
    <x v="39"/>
    <x v="39"/>
    <s v="MD Resident"/>
    <x v="1"/>
    <s v="MD"/>
    <n v="1"/>
    <n v="0"/>
    <n v="0"/>
    <n v="0"/>
    <n v="0.652269981"/>
    <n v="1"/>
    <n v="9916.0300000000007"/>
    <n v="1"/>
    <n v="0.652269981"/>
    <n v="9916.0300000000007"/>
    <s v="Glen Arm"/>
    <s v="21057,Glen Arm"/>
    <x v="0"/>
    <x v="0"/>
    <n v="3.2179409049999999"/>
    <n v="0"/>
    <n v="0"/>
    <n v="0"/>
    <n v="0"/>
    <n v="0"/>
    <n v="0"/>
    <n v="0"/>
    <n v="0.652269981"/>
    <n v="6582.6029440000002"/>
    <x v="0"/>
  </r>
  <r>
    <n v="19726.031946999999"/>
    <n v="19780.078796999998"/>
    <x v="0"/>
    <x v="236"/>
    <x v="39"/>
    <x v="39"/>
    <s v="MD Resident"/>
    <x v="8"/>
    <s v="MD"/>
    <n v="1"/>
    <n v="0"/>
    <n v="0"/>
    <n v="0"/>
    <n v="0.602789982"/>
    <n v="1"/>
    <n v="28675.52"/>
    <n v="1"/>
    <n v="0.602789982"/>
    <n v="28675.52"/>
    <s v="Finksburg"/>
    <s v="21048,Finksburg"/>
    <x v="0"/>
    <x v="0"/>
    <n v="4.2408878730000001"/>
    <n v="0"/>
    <n v="0"/>
    <n v="0"/>
    <n v="0"/>
    <n v="0"/>
    <n v="0"/>
    <n v="0"/>
    <n v="0.602789982"/>
    <n v="6083.2588126999999"/>
    <x v="0"/>
  </r>
  <r>
    <n v="19726.031946999999"/>
    <n v="19780.078796999998"/>
    <x v="0"/>
    <x v="0"/>
    <x v="39"/>
    <x v="39"/>
    <s v="MD Resident"/>
    <x v="0"/>
    <s v="MD"/>
    <n v="1"/>
    <n v="0"/>
    <n v="0"/>
    <n v="0"/>
    <n v="0.47577498600000001"/>
    <n v="1"/>
    <n v="6097.55"/>
    <n v="1"/>
    <n v="0.47577498600000001"/>
    <n v="6097.55"/>
    <s v="Frederick"/>
    <s v="21701,Frederick"/>
    <x v="0"/>
    <x v="0"/>
    <n v="22.047877341"/>
    <n v="0"/>
    <n v="0"/>
    <n v="0"/>
    <n v="0"/>
    <n v="0"/>
    <n v="0"/>
    <n v="0"/>
    <n v="0.47577498600000001"/>
    <n v="4801.4440566000003"/>
    <x v="0"/>
  </r>
  <r>
    <n v="19726.031946999999"/>
    <n v="19780.078796999998"/>
    <x v="0"/>
    <x v="159"/>
    <x v="39"/>
    <x v="39"/>
    <s v="MD Resident"/>
    <x v="10"/>
    <s v="MD"/>
    <n v="2"/>
    <n v="0.58304598299999999"/>
    <n v="1"/>
    <n v="7769.68"/>
    <n v="1.0808739679999999"/>
    <n v="2"/>
    <n v="15352.05"/>
    <n v="1"/>
    <n v="0.49782798499999997"/>
    <n v="7582.37"/>
    <s v="Edgewood"/>
    <s v="21040,Edgewood"/>
    <x v="0"/>
    <x v="0"/>
    <n v="23.845651294"/>
    <n v="0"/>
    <n v="0"/>
    <n v="0"/>
    <n v="0"/>
    <n v="0"/>
    <n v="0"/>
    <n v="0"/>
    <n v="0.49782798499999997"/>
    <n v="5023.9993487000002"/>
    <x v="0"/>
  </r>
  <r>
    <n v="19726.031946999999"/>
    <n v="19780.078796999998"/>
    <x v="0"/>
    <x v="82"/>
    <x v="39"/>
    <x v="39"/>
    <s v="MD Resident"/>
    <x v="1"/>
    <s v="MD"/>
    <n v="2"/>
    <n v="0.41525098799999999"/>
    <n v="1"/>
    <n v="18087.45"/>
    <n v="2.649986921"/>
    <n v="5"/>
    <n v="59635.93"/>
    <n v="4"/>
    <n v="2.2347359330000001"/>
    <n v="41548.480000000003"/>
    <s v="Windsor Mill"/>
    <s v="21244,Windsor Mill"/>
    <x v="0"/>
    <x v="0"/>
    <n v="36.897335900999998"/>
    <n v="0"/>
    <n v="0"/>
    <n v="0"/>
    <n v="0"/>
    <n v="0"/>
    <n v="0"/>
    <n v="0"/>
    <n v="2.2347359330000001"/>
    <n v="22552.592884000002"/>
    <x v="0"/>
  </r>
  <r>
    <n v="19726.031946999999"/>
    <n v="19780.078796999998"/>
    <x v="0"/>
    <x v="185"/>
    <x v="39"/>
    <x v="39"/>
    <s v="MD Resident"/>
    <x v="6"/>
    <s v="MD"/>
    <n v="2"/>
    <n v="115.59123658"/>
    <n v="153"/>
    <n v="2484421.69"/>
    <n v="132.16056308"/>
    <n v="160"/>
    <n v="2630107.3199999998"/>
    <n v="7"/>
    <n v="16.569326499999999"/>
    <n v="145685.63"/>
    <s v="Baltimore"/>
    <s v="21239,Baltimore"/>
    <x v="0"/>
    <x v="0"/>
    <n v="43.234718700000002"/>
    <n v="0"/>
    <n v="0"/>
    <n v="0"/>
    <n v="0"/>
    <n v="0"/>
    <n v="0"/>
    <n v="0"/>
    <n v="16.569326499999999"/>
    <n v="167214.95788"/>
    <x v="0"/>
  </r>
  <r>
    <n v="19726.031946999999"/>
    <n v="19780.078796999998"/>
    <x v="0"/>
    <x v="166"/>
    <x v="39"/>
    <x v="39"/>
    <s v="MD Resident"/>
    <x v="6"/>
    <s v="MD"/>
    <n v="2"/>
    <n v="0.52161998499999995"/>
    <n v="1"/>
    <n v="4481.3"/>
    <n v="1.160262965"/>
    <n v="2"/>
    <n v="11537.01"/>
    <n v="1"/>
    <n v="0.63864297999999997"/>
    <n v="7055.71"/>
    <s v="Baltimore"/>
    <s v="21231,Baltimore"/>
    <x v="0"/>
    <x v="0"/>
    <n v="11.350572661999999"/>
    <n v="0"/>
    <n v="0"/>
    <n v="0"/>
    <n v="0"/>
    <n v="0"/>
    <n v="0"/>
    <n v="0"/>
    <n v="0.63864297999999997"/>
    <n v="6445.0814583000001"/>
    <x v="0"/>
  </r>
  <r>
    <n v="19726.031946999999"/>
    <n v="19780.078796999998"/>
    <x v="0"/>
    <x v="153"/>
    <x v="39"/>
    <x v="39"/>
    <s v="MD Resident"/>
    <x v="6"/>
    <s v="MD"/>
    <n v="2"/>
    <n v="3.2047189060000001"/>
    <n v="6"/>
    <n v="54235.1"/>
    <n v="7.1307427890000001"/>
    <n v="8"/>
    <n v="134015.57999999999"/>
    <n v="2"/>
    <n v="3.926023883"/>
    <n v="79780.479999999996"/>
    <s v="Baltimore"/>
    <s v="21229,Baltimore"/>
    <x v="0"/>
    <x v="0"/>
    <n v="31.055755079000001"/>
    <n v="0"/>
    <n v="0"/>
    <n v="0"/>
    <n v="0"/>
    <n v="0"/>
    <n v="0"/>
    <n v="0"/>
    <n v="3.926023883"/>
    <n v="39620.796792000001"/>
    <x v="0"/>
  </r>
  <r>
    <n v="19726.031946999999"/>
    <n v="19780.078796999998"/>
    <x v="0"/>
    <x v="188"/>
    <x v="39"/>
    <x v="39"/>
    <s v="MD Resident"/>
    <x v="1"/>
    <s v="MD"/>
    <n v="1"/>
    <n v="0"/>
    <n v="0"/>
    <n v="0"/>
    <n v="0.92701997199999997"/>
    <n v="1"/>
    <n v="3819.41"/>
    <n v="1"/>
    <n v="0.92701997199999997"/>
    <n v="3819.41"/>
    <s v="Catonsville"/>
    <s v="21228,Catonsville"/>
    <x v="0"/>
    <x v="0"/>
    <n v="7.848900768"/>
    <n v="0"/>
    <n v="0"/>
    <n v="0"/>
    <n v="0"/>
    <n v="0"/>
    <n v="0"/>
    <n v="0"/>
    <n v="0.92701997199999997"/>
    <n v="9355.3353284000004"/>
    <x v="0"/>
  </r>
  <r>
    <n v="19726.031946999999"/>
    <n v="19780.078796999998"/>
    <x v="0"/>
    <x v="164"/>
    <x v="39"/>
    <x v="39"/>
    <s v="MD Resident"/>
    <x v="3"/>
    <s v="MD"/>
    <n v="1"/>
    <n v="0"/>
    <n v="0"/>
    <n v="0"/>
    <n v="0.780601977"/>
    <n v="1"/>
    <n v="8113.75"/>
    <n v="1"/>
    <n v="0.780601977"/>
    <n v="8113.75"/>
    <s v="Curtis Bay"/>
    <s v="21226,Curtis Bay"/>
    <x v="0"/>
    <x v="0"/>
    <n v="6.8625087950000001"/>
    <n v="0"/>
    <n v="0"/>
    <n v="0"/>
    <n v="0"/>
    <n v="0"/>
    <n v="0"/>
    <n v="0"/>
    <n v="0.780601977"/>
    <n v="7877.7086507000004"/>
    <x v="0"/>
  </r>
  <r>
    <n v="19726.031946999999"/>
    <n v="19780.078796999998"/>
    <x v="0"/>
    <x v="61"/>
    <x v="39"/>
    <x v="39"/>
    <s v="MD Resident"/>
    <x v="1"/>
    <s v="MD"/>
    <n v="1"/>
    <n v="0"/>
    <n v="0"/>
    <n v="0"/>
    <n v="1.463129957"/>
    <n v="1"/>
    <n v="30615.49"/>
    <n v="1"/>
    <n v="1.463129957"/>
    <n v="30615.49"/>
    <s v="Baldwin"/>
    <s v="21013,Baldwin"/>
    <x v="0"/>
    <x v="0"/>
    <n v="3.2876759029999998"/>
    <n v="0"/>
    <n v="0"/>
    <n v="0"/>
    <n v="0"/>
    <n v="0"/>
    <n v="0"/>
    <n v="0"/>
    <n v="1.463129957"/>
    <n v="14765.670416999999"/>
    <x v="0"/>
  </r>
  <r>
    <n v="19726.031946999999"/>
    <n v="19780.078796999998"/>
    <x v="0"/>
    <x v="208"/>
    <x v="39"/>
    <x v="39"/>
    <s v="MD Resident"/>
    <x v="3"/>
    <s v="MD"/>
    <n v="1"/>
    <n v="0"/>
    <n v="0"/>
    <n v="0"/>
    <n v="1.510065955"/>
    <n v="2"/>
    <n v="20074.91"/>
    <n v="2"/>
    <n v="1.510065955"/>
    <n v="20074.91"/>
    <s v="Arnold"/>
    <s v="21012,Arnold"/>
    <x v="0"/>
    <x v="0"/>
    <n v="2.4759339260000002"/>
    <n v="0"/>
    <n v="0"/>
    <n v="0"/>
    <n v="0"/>
    <n v="0"/>
    <n v="0"/>
    <n v="0"/>
    <n v="1.510065955"/>
    <n v="15239.340903"/>
    <x v="0"/>
  </r>
  <r>
    <n v="19726.031946999999"/>
    <n v="19780.078796999998"/>
    <x v="0"/>
    <x v="100"/>
    <x v="39"/>
    <x v="39"/>
    <s v="MD Resident"/>
    <x v="6"/>
    <s v="MD"/>
    <n v="1"/>
    <n v="0"/>
    <n v="0"/>
    <n v="0"/>
    <n v="0.58914298300000001"/>
    <n v="1"/>
    <n v="10357.51"/>
    <n v="1"/>
    <n v="0.58914298300000001"/>
    <n v="10357.51"/>
    <s v="Baltimore"/>
    <s v="21223,Baltimore"/>
    <x v="0"/>
    <x v="0"/>
    <n v="10.45718269"/>
    <n v="0"/>
    <n v="0"/>
    <n v="0"/>
    <n v="0"/>
    <n v="0"/>
    <n v="0"/>
    <n v="0"/>
    <n v="0.58914298300000001"/>
    <n v="5945.5355103000002"/>
    <x v="0"/>
  </r>
  <r>
    <n v="19726.031946999999"/>
    <n v="19780.078796999998"/>
    <x v="0"/>
    <x v="162"/>
    <x v="39"/>
    <x v="39"/>
    <s v="MD Resident"/>
    <x v="1"/>
    <s v="MD"/>
    <n v="2"/>
    <n v="3.069295909"/>
    <n v="6"/>
    <n v="83269.09"/>
    <n v="9.7293637119999996"/>
    <n v="10"/>
    <n v="141069.85"/>
    <n v="4"/>
    <n v="6.6600678029999996"/>
    <n v="57800.76"/>
    <s v="Essex"/>
    <s v="21221,Essex"/>
    <x v="0"/>
    <x v="0"/>
    <n v="25.090940255"/>
    <n v="0"/>
    <n v="0"/>
    <n v="0"/>
    <n v="0"/>
    <n v="0"/>
    <n v="0"/>
    <n v="0"/>
    <n v="6.6600678029999996"/>
    <n v="67212.324965000007"/>
    <x v="0"/>
  </r>
  <r>
    <n v="19726.031946999999"/>
    <n v="19780.078796999998"/>
    <x v="0"/>
    <x v="199"/>
    <x v="39"/>
    <x v="39"/>
    <s v="MD Resident"/>
    <x v="1"/>
    <s v="MD"/>
    <n v="2"/>
    <n v="1.307826961"/>
    <n v="2"/>
    <n v="26713.06"/>
    <n v="6.4643068079999999"/>
    <n v="3"/>
    <n v="174862.83"/>
    <n v="1"/>
    <n v="5.1564798469999999"/>
    <n v="148149.76999999999"/>
    <s v="Sparrows Point"/>
    <s v="21219,Sparrows Point"/>
    <x v="0"/>
    <x v="0"/>
    <n v="32.529754029000003"/>
    <n v="0"/>
    <n v="0"/>
    <n v="0"/>
    <n v="0"/>
    <n v="0"/>
    <n v="0"/>
    <n v="0"/>
    <n v="5.1564798469999999"/>
    <n v="52038.358977999997"/>
    <x v="0"/>
  </r>
  <r>
    <n v="16302.812562999999"/>
    <n v="15355.449307000001"/>
    <x v="0"/>
    <x v="26"/>
    <x v="40"/>
    <x v="40"/>
    <s v="MD Resident"/>
    <x v="7"/>
    <s v="MD"/>
    <n v="2"/>
    <n v="19.535436421"/>
    <n v="24"/>
    <n v="307485.98"/>
    <n v="31.924813052000001"/>
    <n v="32"/>
    <n v="571844.92000000004"/>
    <n v="8"/>
    <n v="12.389376630999999"/>
    <n v="264358.94"/>
    <s v="Silver Spring"/>
    <s v="20906,Silver Spring"/>
    <x v="0"/>
    <x v="0"/>
    <n v="38.928270840000003"/>
    <n v="-0.94474897199999996"/>
    <n v="0.94474897199999996"/>
    <n v="-0.94474897199999996"/>
    <n v="0.30067738900000002"/>
    <n v="0.30067738900000002"/>
    <n v="0"/>
    <n v="2507.8054481999998"/>
    <n v="12.088699242000001"/>
    <n v="100826.02459"/>
    <x v="0"/>
  </r>
  <r>
    <n v="16302.812562999999"/>
    <n v="15355.449307000001"/>
    <x v="0"/>
    <x v="173"/>
    <x v="40"/>
    <x v="40"/>
    <s v="MD Resident"/>
    <x v="6"/>
    <s v="MD"/>
    <n v="1"/>
    <n v="0"/>
    <n v="0"/>
    <n v="0"/>
    <n v="0.73492597800000004"/>
    <n v="1"/>
    <n v="8033.55"/>
    <n v="1"/>
    <n v="0.73492597800000004"/>
    <n v="8033.55"/>
    <s v="Baltimore"/>
    <s v="21215,Baltimore"/>
    <x v="0"/>
    <x v="0"/>
    <n v="30.346923103000002"/>
    <n v="0"/>
    <n v="0"/>
    <n v="0"/>
    <n v="0"/>
    <n v="0"/>
    <n v="0"/>
    <n v="0"/>
    <n v="0.73492597800000004"/>
    <n v="6129.6640147999997"/>
    <x v="0"/>
  </r>
  <r>
    <n v="16302.812562999999"/>
    <n v="15355.449307000001"/>
    <x v="0"/>
    <x v="73"/>
    <x v="40"/>
    <x v="40"/>
    <s v="MD Resident"/>
    <x v="7"/>
    <s v="MD"/>
    <n v="2"/>
    <n v="2.7324349190000001"/>
    <n v="4"/>
    <n v="48383.95"/>
    <n v="7.7395857709999998"/>
    <n v="10"/>
    <n v="141356.79"/>
    <n v="6"/>
    <n v="5.0071508519999997"/>
    <n v="92972.84"/>
    <s v="Silver Spring"/>
    <s v="20904,Silver Spring"/>
    <x v="0"/>
    <x v="0"/>
    <n v="60.418427209999997"/>
    <n v="-8.4225207510000004"/>
    <n v="8.4225207510000004"/>
    <n v="-8.4225207510000004"/>
    <n v="0.69801274049999995"/>
    <n v="0.69801274049999995"/>
    <n v="0"/>
    <n v="5821.7884596000004"/>
    <n v="4.3091381115000003"/>
    <n v="35940.447891999997"/>
    <x v="0"/>
  </r>
  <r>
    <n v="16302.812562999999"/>
    <n v="15355.449307000001"/>
    <x v="0"/>
    <x v="96"/>
    <x v="40"/>
    <x v="40"/>
    <s v="MD Resident"/>
    <x v="7"/>
    <s v="MD"/>
    <n v="1"/>
    <n v="0"/>
    <n v="0"/>
    <n v="0"/>
    <n v="0.75515097799999997"/>
    <n v="1"/>
    <n v="15495.96"/>
    <n v="1"/>
    <n v="0.75515097799999997"/>
    <n v="15495.96"/>
    <s v="Silver Spring"/>
    <s v="20903,Silver Spring"/>
    <x v="0"/>
    <x v="0"/>
    <n v="9.6727477099999994"/>
    <n v="0"/>
    <n v="0"/>
    <n v="0"/>
    <n v="0"/>
    <n v="0"/>
    <n v="0"/>
    <n v="0"/>
    <n v="0.75515097799999997"/>
    <n v="6298.3510096999998"/>
    <x v="0"/>
  </r>
  <r>
    <n v="16302.812562999999"/>
    <n v="15355.449307000001"/>
    <x v="0"/>
    <x v="109"/>
    <x v="40"/>
    <x v="40"/>
    <s v="MD Resident"/>
    <x v="7"/>
    <s v="MD"/>
    <n v="2"/>
    <n v="9.3635907219999996"/>
    <n v="12"/>
    <n v="218625.89"/>
    <n v="11.302842666"/>
    <n v="14"/>
    <n v="272355.15000000002"/>
    <n v="2"/>
    <n v="1.939251944"/>
    <n v="53729.26"/>
    <s v="Silver Spring"/>
    <s v="20902,Silver Spring"/>
    <x v="0"/>
    <x v="0"/>
    <n v="44.940535670999999"/>
    <n v="0"/>
    <n v="0"/>
    <n v="0"/>
    <n v="0"/>
    <n v="0"/>
    <n v="0"/>
    <n v="0"/>
    <n v="1.939251944"/>
    <n v="16174.367505"/>
    <x v="0"/>
  </r>
  <r>
    <n v="16302.812562999999"/>
    <n v="15355.449307000001"/>
    <x v="0"/>
    <x v="56"/>
    <x v="40"/>
    <x v="40"/>
    <s v="MD Resident"/>
    <x v="7"/>
    <s v="MD"/>
    <n v="2"/>
    <n v="3.4336378970000001"/>
    <n v="5"/>
    <n v="65869.13"/>
    <n v="4.2814928730000004"/>
    <n v="2"/>
    <n v="41697.08"/>
    <n v="-3"/>
    <n v="0.84785497600000004"/>
    <n v="-24172.05"/>
    <s v="Silver Spring"/>
    <s v="20901,Silver Spring"/>
    <x v="0"/>
    <x v="0"/>
    <n v="15.895177523999999"/>
    <n v="-0.41563398800000001"/>
    <n v="0.41563398800000001"/>
    <n v="-0.41563398800000001"/>
    <n v="2.2170079200000001E-2"/>
    <n v="2.2170079200000001E-2"/>
    <n v="0"/>
    <n v="184.90996490000001"/>
    <n v="0.82568489680000001"/>
    <n v="6886.6404929"/>
    <x v="0"/>
  </r>
  <r>
    <n v="16302.812562999999"/>
    <n v="15355.449307000001"/>
    <x v="0"/>
    <x v="136"/>
    <x v="40"/>
    <x v="40"/>
    <s v="MD Resident"/>
    <x v="7"/>
    <s v="MD"/>
    <n v="1"/>
    <n v="0.91788097300000004"/>
    <n v="2"/>
    <n v="15773.26"/>
    <n v="1.771004947"/>
    <n v="1"/>
    <n v="12020.74"/>
    <n v="-1"/>
    <n v="0.85312397399999995"/>
    <n v="-3752.52"/>
    <s v="Kensington"/>
    <s v="20895,Kensington"/>
    <x v="0"/>
    <x v="0"/>
    <n v="17.90731847"/>
    <n v="0"/>
    <n v="0"/>
    <n v="0"/>
    <n v="0"/>
    <n v="0"/>
    <n v="0"/>
    <n v="0"/>
    <n v="0.85312397399999995"/>
    <n v="7115.4966352000001"/>
    <x v="0"/>
  </r>
  <r>
    <n v="16302.812562999999"/>
    <n v="15355.449307000001"/>
    <x v="0"/>
    <x v="144"/>
    <x v="40"/>
    <x v="40"/>
    <s v="MD Resident"/>
    <x v="7"/>
    <s v="MD"/>
    <n v="2"/>
    <n v="44.290488687"/>
    <n v="51"/>
    <n v="831816.45"/>
    <n v="49.674387525"/>
    <n v="61"/>
    <n v="838681.59999999998"/>
    <n v="10"/>
    <n v="5.3838988380000004"/>
    <n v="6865.15"/>
    <s v="Montgomery Village"/>
    <s v="20886,Montgomery Village"/>
    <x v="0"/>
    <x v="0"/>
    <n v="6.1382078160000004"/>
    <n v="0"/>
    <n v="0"/>
    <n v="0"/>
    <n v="0"/>
    <n v="0"/>
    <n v="0"/>
    <n v="0"/>
    <n v="5.3838988380000004"/>
    <n v="44904.510051999998"/>
    <x v="0"/>
  </r>
  <r>
    <n v="16302.812562999999"/>
    <n v="15355.449307000001"/>
    <x v="0"/>
    <x v="124"/>
    <x v="40"/>
    <x v="40"/>
    <s v="MD Resident"/>
    <x v="7"/>
    <s v="MD"/>
    <n v="2"/>
    <n v="12.308935635999999"/>
    <n v="18"/>
    <n v="231256.62"/>
    <n v="15.617770537"/>
    <n v="16"/>
    <n v="199353.76"/>
    <n v="-2"/>
    <n v="3.308834901"/>
    <n v="-31902.86"/>
    <s v="Gaithersburg"/>
    <s v="20882,Gaithersburg"/>
    <x v="0"/>
    <x v="0"/>
    <n v="12.948336614"/>
    <n v="0"/>
    <n v="0"/>
    <n v="0"/>
    <n v="0"/>
    <n v="0"/>
    <n v="0"/>
    <n v="0"/>
    <n v="3.308834901"/>
    <n v="27597.400052000001"/>
    <x v="0"/>
  </r>
  <r>
    <n v="16302.812562999999"/>
    <n v="15355.449307000001"/>
    <x v="0"/>
    <x v="165"/>
    <x v="40"/>
    <x v="40"/>
    <s v="MD Resident"/>
    <x v="7"/>
    <s v="MD"/>
    <n v="2"/>
    <n v="58.513012263"/>
    <n v="68"/>
    <n v="861649"/>
    <n v="73.301323823000004"/>
    <n v="77"/>
    <n v="1089788.22"/>
    <n v="9"/>
    <n v="14.78831156"/>
    <n v="228139.22"/>
    <s v="Gaithersburg"/>
    <s v="20878,Gaithersburg"/>
    <x v="0"/>
    <x v="0"/>
    <n v="19.074658433"/>
    <n v="0"/>
    <n v="0"/>
    <n v="0"/>
    <n v="0"/>
    <n v="0"/>
    <n v="0"/>
    <n v="0"/>
    <n v="14.78831156"/>
    <n v="123342.19216999999"/>
    <x v="0"/>
  </r>
  <r>
    <n v="16302.812562999999"/>
    <n v="15355.449307000001"/>
    <x v="0"/>
    <x v="58"/>
    <x v="40"/>
    <x v="40"/>
    <s v="MD Resident"/>
    <x v="2"/>
    <s v="MD"/>
    <n v="1"/>
    <n v="0"/>
    <n v="0"/>
    <n v="0"/>
    <n v="0.90734497400000003"/>
    <n v="2"/>
    <n v="7961.85"/>
    <n v="2"/>
    <n v="0.90734497400000003"/>
    <n v="7961.85"/>
    <s v="District Heights"/>
    <s v="20747,District Heights"/>
    <x v="0"/>
    <x v="0"/>
    <n v="41.760802755"/>
    <n v="-4.3534428700000003"/>
    <n v="4.3534428700000003"/>
    <n v="-4.3534428700000003"/>
    <n v="9.45880885E-2"/>
    <n v="9.45880885E-2"/>
    <n v="0"/>
    <n v="788.91374069000005"/>
    <n v="0.81275688550000003"/>
    <n v="6778.8141702000003"/>
    <x v="0"/>
  </r>
  <r>
    <n v="16302.812562999999"/>
    <n v="15355.449307000001"/>
    <x v="0"/>
    <x v="16"/>
    <x v="40"/>
    <x v="40"/>
    <s v="MD Resident"/>
    <x v="7"/>
    <s v="MD"/>
    <n v="3"/>
    <n v="81.049679595000001"/>
    <n v="104"/>
    <n v="1238346.69"/>
    <n v="84.489966492999997"/>
    <n v="108"/>
    <n v="1268984.6200000001"/>
    <n v="4"/>
    <n v="3.4402868980000001"/>
    <n v="30637.93"/>
    <s v="Gaithersburg"/>
    <s v="20877,Gaithersburg"/>
    <x v="0"/>
    <x v="0"/>
    <n v="26.497674212"/>
    <n v="0"/>
    <n v="0"/>
    <n v="0"/>
    <n v="0"/>
    <n v="0"/>
    <n v="0"/>
    <n v="0"/>
    <n v="3.4402868980000001"/>
    <n v="28693.777919"/>
    <x v="0"/>
  </r>
  <r>
    <n v="16302.812562999999"/>
    <n v="15355.449307000001"/>
    <x v="0"/>
    <x v="80"/>
    <x v="40"/>
    <x v="40"/>
    <s v="MD Resident"/>
    <x v="1"/>
    <s v="MD"/>
    <n v="1"/>
    <n v="0"/>
    <n v="0"/>
    <n v="0"/>
    <n v="0.92701997199999997"/>
    <n v="1"/>
    <n v="27361.88"/>
    <n v="1"/>
    <n v="0.92701997199999997"/>
    <n v="27361.88"/>
    <s v="Reisterstown"/>
    <s v="21136,Reisterstown"/>
    <x v="0"/>
    <x v="0"/>
    <n v="40.397958799999998"/>
    <n v="0"/>
    <n v="0"/>
    <n v="0"/>
    <n v="0"/>
    <n v="0"/>
    <n v="0"/>
    <n v="0"/>
    <n v="0.92701997199999997"/>
    <n v="7731.8276036999996"/>
    <x v="0"/>
  </r>
  <r>
    <n v="16302.812562999999"/>
    <n v="15355.449307000001"/>
    <x v="0"/>
    <x v="213"/>
    <x v="40"/>
    <x v="40"/>
    <s v="MD Resident"/>
    <x v="7"/>
    <s v="MD"/>
    <n v="1"/>
    <n v="0"/>
    <n v="0"/>
    <n v="0"/>
    <n v="0.55839798299999999"/>
    <n v="1"/>
    <n v="3672.53"/>
    <n v="1"/>
    <n v="0.55839798299999999"/>
    <n v="3672.53"/>
    <s v="Burtonsville"/>
    <s v="20866,Burtonsville"/>
    <x v="0"/>
    <x v="0"/>
    <n v="12.692085625000001"/>
    <n v="-1.0153079700000001"/>
    <n v="1.0153079700000001"/>
    <n v="-1.0153079700000001"/>
    <n v="4.4669248199999997E-2"/>
    <n v="4.4669248199999997E-2"/>
    <n v="0"/>
    <n v="372.56470891999999"/>
    <n v="0.51372873480000003"/>
    <n v="4284.7642260000002"/>
    <x v="0"/>
  </r>
  <r>
    <n v="16302.812562999999"/>
    <n v="15355.449307000001"/>
    <x v="0"/>
    <x v="217"/>
    <x v="40"/>
    <x v="40"/>
    <s v="MD Resident"/>
    <x v="7"/>
    <s v="MD"/>
    <n v="3"/>
    <n v="14.849069558"/>
    <n v="20"/>
    <n v="220938.98"/>
    <n v="24.564152270000001"/>
    <n v="27"/>
    <n v="354341.16"/>
    <n v="7"/>
    <n v="9.7150827119999992"/>
    <n v="133402.18"/>
    <s v="Derwood"/>
    <s v="20855,Derwood"/>
    <x v="0"/>
    <x v="0"/>
    <n v="10.202394698000001"/>
    <n v="0"/>
    <n v="0"/>
    <n v="0"/>
    <n v="0"/>
    <n v="0"/>
    <n v="0"/>
    <n v="0"/>
    <n v="9.7150827119999992"/>
    <n v="81028.831042999998"/>
    <x v="0"/>
  </r>
  <r>
    <n v="16302.812562999999"/>
    <n v="15355.449307000001"/>
    <x v="0"/>
    <x v="120"/>
    <x v="40"/>
    <x v="40"/>
    <s v="MD Resident"/>
    <x v="7"/>
    <s v="MD"/>
    <n v="2"/>
    <n v="14.812934561"/>
    <n v="20"/>
    <n v="253540.6"/>
    <n v="23.538788299"/>
    <n v="25"/>
    <n v="361915.93"/>
    <n v="5"/>
    <n v="8.7258537379999996"/>
    <n v="108375.33"/>
    <s v="Potomac"/>
    <s v="20854,Potomac"/>
    <x v="0"/>
    <x v="0"/>
    <n v="29.149869128999999"/>
    <n v="0"/>
    <n v="0"/>
    <n v="0"/>
    <n v="0"/>
    <n v="0"/>
    <n v="0"/>
    <n v="0"/>
    <n v="8.7258537379999996"/>
    <n v="72778.148082"/>
    <x v="0"/>
  </r>
  <r>
    <n v="16302.812562999999"/>
    <n v="15355.449307000001"/>
    <x v="0"/>
    <x v="122"/>
    <x v="40"/>
    <x v="40"/>
    <s v="MD Resident"/>
    <x v="7"/>
    <s v="MD"/>
    <n v="2"/>
    <n v="14.617288566999999"/>
    <n v="20"/>
    <n v="253985.47"/>
    <n v="19.582098420000001"/>
    <n v="26"/>
    <n v="283479.26"/>
    <n v="6"/>
    <n v="4.9648098530000002"/>
    <n v="29493.79"/>
    <s v="Rockville"/>
    <s v="20851,Rockville"/>
    <x v="0"/>
    <x v="0"/>
    <n v="11.721655653999999"/>
    <n v="0"/>
    <n v="0"/>
    <n v="0"/>
    <n v="0"/>
    <n v="0"/>
    <n v="0"/>
    <n v="0"/>
    <n v="4.9648098530000002"/>
    <n v="41409.090449000003"/>
    <x v="0"/>
  </r>
  <r>
    <n v="16302.812562999999"/>
    <n v="15355.449307000001"/>
    <x v="0"/>
    <x v="125"/>
    <x v="40"/>
    <x v="40"/>
    <s v="MD Resident"/>
    <x v="7"/>
    <s v="MD"/>
    <n v="2"/>
    <n v="63.017469132000002"/>
    <n v="81"/>
    <n v="1005768.94"/>
    <n v="97.581374099000001"/>
    <n v="109"/>
    <n v="1367658.33"/>
    <n v="28"/>
    <n v="34.563904966999999"/>
    <n v="361889.39"/>
    <s v="Rockville"/>
    <s v="20850,Rockville"/>
    <x v="0"/>
    <x v="0"/>
    <n v="41.25427277"/>
    <n v="0"/>
    <n v="0"/>
    <n v="0"/>
    <n v="0"/>
    <n v="0"/>
    <n v="0"/>
    <n v="0"/>
    <n v="34.563904966999999"/>
    <n v="288280.90288000001"/>
    <x v="0"/>
  </r>
  <r>
    <n v="16302.812562999999"/>
    <n v="15355.449307000001"/>
    <x v="0"/>
    <x v="243"/>
    <x v="40"/>
    <x v="40"/>
    <s v="MD Resident"/>
    <x v="7"/>
    <s v="MD"/>
    <n v="2"/>
    <n v="1.9443969430000001"/>
    <n v="3"/>
    <n v="22708.41"/>
    <n v="4.3740588699999998"/>
    <n v="4"/>
    <n v="59642.11"/>
    <n v="1"/>
    <n v="2.4296619270000002"/>
    <n v="36933.699999999997"/>
    <s v="Dickerson"/>
    <s v="20842,Dickerson"/>
    <x v="0"/>
    <x v="0"/>
    <n v="5.0461968490000002"/>
    <n v="0"/>
    <n v="0"/>
    <n v="0"/>
    <n v="0"/>
    <n v="0"/>
    <n v="0"/>
    <n v="0"/>
    <n v="2.4296619270000002"/>
    <n v="20264.641240000001"/>
    <x v="0"/>
  </r>
  <r>
    <n v="16302.812562999999"/>
    <n v="15355.449307000001"/>
    <x v="0"/>
    <x v="53"/>
    <x v="40"/>
    <x v="40"/>
    <s v="MD Resident"/>
    <x v="13"/>
    <s v="MD"/>
    <n v="1"/>
    <n v="0"/>
    <n v="0"/>
    <n v="0"/>
    <n v="0.598206982"/>
    <n v="1"/>
    <n v="12681.7"/>
    <n v="1"/>
    <n v="0.598206982"/>
    <n v="12681.7"/>
    <m/>
    <s v="Saint Marys,"/>
    <x v="0"/>
    <x v="0"/>
    <n v="79.816741620000002"/>
    <n v="0"/>
    <n v="0"/>
    <n v="0"/>
    <n v="0"/>
    <n v="0"/>
    <n v="0"/>
    <n v="0"/>
    <n v="0.598206982"/>
    <n v="4989.3566436999999"/>
    <x v="0"/>
  </r>
  <r>
    <n v="16302.812562999999"/>
    <n v="15355.449307000001"/>
    <x v="0"/>
    <x v="126"/>
    <x v="40"/>
    <x v="40"/>
    <s v="MD Resident"/>
    <x v="7"/>
    <s v="MD"/>
    <n v="2"/>
    <n v="3.922534883"/>
    <n v="5"/>
    <n v="51875.58"/>
    <n v="4.9543058520000001"/>
    <n v="6"/>
    <n v="75832.67"/>
    <n v="1"/>
    <n v="1.0317709690000001"/>
    <n v="23957.09"/>
    <s v="Bethesda"/>
    <s v="20817,Bethesda"/>
    <x v="0"/>
    <x v="0"/>
    <n v="1.9833829409999999"/>
    <n v="0"/>
    <n v="0"/>
    <n v="0"/>
    <n v="0"/>
    <n v="0"/>
    <n v="0"/>
    <n v="0"/>
    <n v="1.0317709690000001"/>
    <n v="8605.5052747000009"/>
    <x v="0"/>
  </r>
  <r>
    <n v="16302.812562999999"/>
    <n v="15355.449307000001"/>
    <x v="0"/>
    <x v="204"/>
    <x v="40"/>
    <x v="40"/>
    <s v="MD Resident"/>
    <x v="3"/>
    <s v="MD"/>
    <n v="1"/>
    <n v="0"/>
    <n v="0"/>
    <n v="0"/>
    <n v="0.75515097799999997"/>
    <n v="1"/>
    <n v="8426.14"/>
    <n v="1"/>
    <n v="0.75515097799999997"/>
    <n v="8426.14"/>
    <s v="Glen Burnie"/>
    <s v="21061,Glen Burnie"/>
    <x v="0"/>
    <x v="0"/>
    <n v="69.344663937999997"/>
    <n v="-2.2170409339999999"/>
    <n v="2.2170409339999999"/>
    <n v="-2.2170409339999999"/>
    <n v="2.4143178899999999E-2"/>
    <n v="2.4143178899999999E-2"/>
    <n v="0"/>
    <n v="201.36664038000001"/>
    <n v="0.73100779910000002"/>
    <n v="6096.9843693000003"/>
    <x v="0"/>
  </r>
  <r>
    <n v="16302.812562999999"/>
    <n v="15355.449307000001"/>
    <x v="0"/>
    <x v="123"/>
    <x v="40"/>
    <x v="40"/>
    <s v="MD Resident"/>
    <x v="7"/>
    <s v="MD"/>
    <n v="2"/>
    <n v="0"/>
    <n v="0"/>
    <n v="0"/>
    <n v="1.729590948"/>
    <n v="2"/>
    <n v="26693.52"/>
    <n v="2"/>
    <n v="1.729590948"/>
    <n v="26693.52"/>
    <s v="Chevy Chase"/>
    <s v="20815,Chevy Chase"/>
    <x v="0"/>
    <x v="0"/>
    <n v="5.2588908439999997"/>
    <n v="0"/>
    <n v="0"/>
    <n v="0"/>
    <n v="0"/>
    <n v="0"/>
    <n v="0"/>
    <n v="0"/>
    <n v="1.729590948"/>
    <n v="14425.686003000001"/>
    <x v="0"/>
  </r>
  <r>
    <n v="16302.812562999999"/>
    <n v="15355.449307000001"/>
    <x v="0"/>
    <x v="150"/>
    <x v="40"/>
    <x v="40"/>
    <s v="MD Resident"/>
    <x v="7"/>
    <s v="MD"/>
    <n v="2"/>
    <n v="1.113176967"/>
    <n v="2"/>
    <n v="24118.1"/>
    <n v="10.571240684999999"/>
    <n v="7"/>
    <n v="171723.71"/>
    <n v="5"/>
    <n v="9.458063718"/>
    <n v="147605.60999999999"/>
    <s v="Bethesda"/>
    <s v="20814,Bethesda"/>
    <x v="0"/>
    <x v="0"/>
    <n v="13.492116598000001"/>
    <n v="0"/>
    <n v="0"/>
    <n v="0"/>
    <n v="0"/>
    <n v="0"/>
    <n v="0"/>
    <n v="0"/>
    <n v="9.458063718"/>
    <n v="78885.159264999995"/>
    <x v="0"/>
  </r>
  <r>
    <n v="16302.812562999999"/>
    <n v="15355.449307000001"/>
    <x v="0"/>
    <x v="90"/>
    <x v="40"/>
    <x v="40"/>
    <s v="MD Resident"/>
    <x v="3"/>
    <s v="MD"/>
    <n v="1"/>
    <n v="0"/>
    <n v="0"/>
    <n v="0"/>
    <n v="0.94474897199999996"/>
    <n v="1"/>
    <n v="20427.599999999999"/>
    <n v="1"/>
    <n v="0.94474897199999996"/>
    <n v="20427.599999999999"/>
    <s v="Glen Burnie"/>
    <s v="21060,Glen Burnie"/>
    <x v="0"/>
    <x v="0"/>
    <n v="48.701901556000003"/>
    <n v="-0.45127198699999999"/>
    <n v="0.45127198699999999"/>
    <n v="-0.45127198699999999"/>
    <n v="8.7540472000000001E-3"/>
    <n v="8.7540472000000001E-3"/>
    <n v="0"/>
    <n v="73.013296331999996"/>
    <n v="0.93599492480000002"/>
    <n v="7806.6833671000004"/>
    <x v="0"/>
  </r>
  <r>
    <n v="16302.812562999999"/>
    <n v="15355.449307000001"/>
    <x v="0"/>
    <x v="119"/>
    <x v="40"/>
    <x v="40"/>
    <s v="MD Resident"/>
    <x v="2"/>
    <s v="MD"/>
    <n v="1"/>
    <n v="0"/>
    <n v="0"/>
    <n v="0"/>
    <n v="0.51374798499999996"/>
    <n v="1"/>
    <n v="5544.22"/>
    <n v="1"/>
    <n v="0.51374798499999996"/>
    <n v="5544.22"/>
    <s v="Laurel"/>
    <s v="20708,Laurel"/>
    <x v="0"/>
    <x v="0"/>
    <n v="40.023148823"/>
    <n v="-23.5664543"/>
    <n v="23.566454299"/>
    <n v="-23.5664543"/>
    <n v="0.30250539409999999"/>
    <n v="0.30250539409999999"/>
    <n v="0"/>
    <n v="2523.0519594000002"/>
    <n v="0.2112425909"/>
    <n v="1761.8728229999999"/>
    <x v="0"/>
  </r>
  <r>
    <n v="16302.812562999999"/>
    <n v="15355.449307000001"/>
    <x v="0"/>
    <x v="52"/>
    <x v="40"/>
    <x v="40"/>
    <s v="MD Resident"/>
    <x v="0"/>
    <s v="MD"/>
    <n v="1"/>
    <n v="0"/>
    <n v="0"/>
    <n v="0"/>
    <n v="2.5524579250000001"/>
    <n v="3"/>
    <n v="68659.66"/>
    <n v="3"/>
    <n v="2.5524579250000001"/>
    <n v="68659.66"/>
    <s v="Thurmont"/>
    <s v="21788,Thurmont"/>
    <x v="0"/>
    <x v="0"/>
    <n v="19.316190429999999"/>
    <n v="0"/>
    <n v="0"/>
    <n v="0"/>
    <n v="0"/>
    <n v="0"/>
    <n v="0"/>
    <n v="0"/>
    <n v="2.5524579250000001"/>
    <n v="21288.823583000001"/>
    <x v="0"/>
  </r>
  <r>
    <n v="16302.812562999999"/>
    <n v="15355.449307000001"/>
    <x v="0"/>
    <x v="35"/>
    <x v="40"/>
    <x v="40"/>
    <s v="MD Resident"/>
    <x v="8"/>
    <s v="MD"/>
    <n v="1"/>
    <n v="0"/>
    <n v="0"/>
    <n v="0"/>
    <n v="0.75515097799999997"/>
    <n v="1"/>
    <n v="16018.74"/>
    <n v="1"/>
    <n v="0.75515097799999997"/>
    <n v="16018.74"/>
    <s v="Taneytown"/>
    <s v="21787,Taneytown"/>
    <x v="0"/>
    <x v="0"/>
    <n v="7.4036147809999999"/>
    <n v="0"/>
    <n v="0"/>
    <n v="0"/>
    <n v="0"/>
    <n v="0"/>
    <n v="0"/>
    <n v="0"/>
    <n v="0.75515097799999997"/>
    <n v="6298.3510096999998"/>
    <x v="0"/>
  </r>
  <r>
    <n v="16302.812562999999"/>
    <n v="15355.449307000001"/>
    <x v="0"/>
    <x v="97"/>
    <x v="40"/>
    <x v="40"/>
    <s v="MD Resident"/>
    <x v="2"/>
    <s v="MD"/>
    <n v="1"/>
    <n v="0"/>
    <n v="0"/>
    <n v="0"/>
    <n v="1.489588956"/>
    <n v="2"/>
    <n v="14104.77"/>
    <n v="2"/>
    <n v="1.489588956"/>
    <n v="14104.77"/>
    <s v="Hyattsville"/>
    <s v="20785,Hyattsville"/>
    <x v="0"/>
    <x v="0"/>
    <n v="74.674001778999994"/>
    <n v="-1.4783719559999999"/>
    <n v="1.4783719559999999"/>
    <n v="-1.4783719559999999"/>
    <n v="2.9490404800000002E-2"/>
    <n v="2.9490404800000002E-2"/>
    <n v="0"/>
    <n v="245.96527859"/>
    <n v="1.4600985512"/>
    <n v="12177.979573000001"/>
    <x v="0"/>
  </r>
  <r>
    <n v="16302.812562999999"/>
    <n v="15355.449307000001"/>
    <x v="0"/>
    <x v="13"/>
    <x v="40"/>
    <x v="40"/>
    <s v="MD Resident"/>
    <x v="0"/>
    <s v="MD"/>
    <n v="1"/>
    <n v="0"/>
    <n v="0"/>
    <n v="0"/>
    <n v="1.306200961"/>
    <n v="2"/>
    <n v="14669.31"/>
    <n v="2"/>
    <n v="1.306200961"/>
    <n v="14669.31"/>
    <s v="New Market"/>
    <s v="21774,New Market"/>
    <x v="0"/>
    <x v="0"/>
    <n v="16.674236505"/>
    <n v="0"/>
    <n v="0"/>
    <n v="0"/>
    <n v="0"/>
    <n v="0"/>
    <n v="0"/>
    <n v="0"/>
    <n v="1.306200961"/>
    <n v="10894.393812"/>
    <x v="0"/>
  </r>
  <r>
    <n v="16302.812562999999"/>
    <n v="15355.449307000001"/>
    <x v="0"/>
    <x v="9"/>
    <x v="40"/>
    <x v="40"/>
    <s v="MD Resident"/>
    <x v="0"/>
    <s v="MD"/>
    <n v="1"/>
    <n v="0.58304598299999999"/>
    <n v="1"/>
    <n v="9253.2900000000009"/>
    <n v="1.6053829529999999"/>
    <n v="2"/>
    <n v="28076.05"/>
    <n v="1"/>
    <n v="1.02233697"/>
    <n v="18822.759999999998"/>
    <s v="Middletown"/>
    <s v="21769,Middletown"/>
    <x v="0"/>
    <x v="0"/>
    <n v="7.8975327660000003"/>
    <n v="0"/>
    <n v="0"/>
    <n v="0"/>
    <n v="0"/>
    <n v="0"/>
    <n v="0"/>
    <n v="0"/>
    <n v="1.02233697"/>
    <n v="8526.8208276999994"/>
    <x v="0"/>
  </r>
  <r>
    <n v="16302.812562999999"/>
    <n v="15355.449307000001"/>
    <x v="0"/>
    <x v="134"/>
    <x v="40"/>
    <x v="40"/>
    <s v="MD Resident"/>
    <x v="9"/>
    <s v="MD"/>
    <n v="1"/>
    <n v="0.45127198699999999"/>
    <n v="1"/>
    <n v="3849.64"/>
    <n v="0.77830497700000001"/>
    <n v="1"/>
    <n v="9646.5499999999993"/>
    <n v="0"/>
    <n v="0.32703299000000002"/>
    <n v="5796.91"/>
    <s v="Columbia"/>
    <s v="21044,Columbia"/>
    <x v="0"/>
    <x v="0"/>
    <n v="23.927222292"/>
    <n v="0"/>
    <n v="0"/>
    <n v="0"/>
    <n v="0"/>
    <n v="0"/>
    <n v="0"/>
    <n v="0"/>
    <n v="0.32703299000000002"/>
    <n v="2727.6248363"/>
    <x v="0"/>
  </r>
  <r>
    <n v="16302.812562999999"/>
    <n v="15355.449307000001"/>
    <x v="0"/>
    <x v="224"/>
    <x v="40"/>
    <x v="40"/>
    <s v="MD Resident"/>
    <x v="2"/>
    <s v="MD"/>
    <n v="1"/>
    <n v="3.0166489099999998"/>
    <n v="3"/>
    <n v="50939.62"/>
    <n v="3.1455789059999999"/>
    <n v="4"/>
    <n v="84176.35"/>
    <n v="1"/>
    <n v="0.12892999599999999"/>
    <n v="33236.730000000003"/>
    <s v="Hyattsville"/>
    <s v="20784,Hyattsville"/>
    <x v="0"/>
    <x v="0"/>
    <n v="19.070501434000001"/>
    <n v="0"/>
    <n v="0"/>
    <n v="0"/>
    <n v="0"/>
    <n v="0"/>
    <n v="0"/>
    <n v="0"/>
    <n v="0.12892999599999999"/>
    <n v="1075.3430693"/>
    <x v="0"/>
  </r>
  <r>
    <n v="16302.812562999999"/>
    <n v="15355.449307000001"/>
    <x v="0"/>
    <x v="4"/>
    <x v="40"/>
    <x v="40"/>
    <s v="MD Resident"/>
    <x v="0"/>
    <s v="MD"/>
    <n v="1"/>
    <n v="0.45774698600000002"/>
    <n v="1"/>
    <n v="16057.47"/>
    <n v="0.96191797099999998"/>
    <n v="1"/>
    <n v="4767.1000000000004"/>
    <n v="0"/>
    <n v="0.50417098500000002"/>
    <n v="-11290.37"/>
    <s v="Emmitsburg"/>
    <s v="21727,Emmitsburg"/>
    <x v="0"/>
    <x v="0"/>
    <n v="6.9904337969999997"/>
    <n v="0"/>
    <n v="0"/>
    <n v="0"/>
    <n v="0"/>
    <n v="0"/>
    <n v="0"/>
    <n v="0"/>
    <n v="0.50417098500000002"/>
    <n v="4205.0476328000004"/>
    <x v="0"/>
  </r>
  <r>
    <n v="16302.812562999999"/>
    <n v="15355.449307000001"/>
    <x v="0"/>
    <x v="234"/>
    <x v="40"/>
    <x v="40"/>
    <s v="MD Resident"/>
    <x v="0"/>
    <s v="MD"/>
    <n v="1"/>
    <n v="0"/>
    <n v="0"/>
    <n v="0"/>
    <n v="0.65922897999999996"/>
    <n v="1"/>
    <n v="6391.68"/>
    <n v="1"/>
    <n v="0.65922897999999996"/>
    <n v="6391.68"/>
    <s v="Adamstown"/>
    <s v="21710,Adamstown"/>
    <x v="0"/>
    <x v="0"/>
    <n v="2.9406179130000001"/>
    <n v="0"/>
    <n v="0"/>
    <n v="0"/>
    <n v="0"/>
    <n v="0"/>
    <n v="0"/>
    <n v="0"/>
    <n v="0.65922897999999996"/>
    <n v="5498.3117718000003"/>
    <x v="0"/>
  </r>
  <r>
    <n v="16302.812562999999"/>
    <n v="15355.449307000001"/>
    <x v="0"/>
    <x v="146"/>
    <x v="40"/>
    <x v="40"/>
    <s v="MD Resident"/>
    <x v="0"/>
    <s v="MD"/>
    <n v="1"/>
    <n v="1.8801329440000001"/>
    <n v="2"/>
    <n v="35866.74"/>
    <n v="6.8815857950000003"/>
    <n v="5"/>
    <n v="97596.67"/>
    <n v="3"/>
    <n v="5.0014528509999998"/>
    <n v="61729.93"/>
    <s v="Frederick"/>
    <s v="21704,Frederick"/>
    <x v="0"/>
    <x v="0"/>
    <n v="24.874968255999999"/>
    <n v="0"/>
    <n v="0"/>
    <n v="0"/>
    <n v="0"/>
    <n v="0"/>
    <n v="0"/>
    <n v="0"/>
    <n v="5.0014528509999998"/>
    <n v="41714.712067"/>
    <x v="0"/>
  </r>
  <r>
    <n v="16302.812562999999"/>
    <n v="15355.449307000001"/>
    <x v="0"/>
    <x v="5"/>
    <x v="40"/>
    <x v="40"/>
    <s v="MD Resident"/>
    <x v="0"/>
    <s v="MD"/>
    <n v="2"/>
    <n v="2.5282809249999998"/>
    <n v="3"/>
    <n v="37269.339999999997"/>
    <n v="5.6827368309999997"/>
    <n v="5"/>
    <n v="70510.83"/>
    <n v="2"/>
    <n v="3.1544559059999999"/>
    <n v="33241.49"/>
    <s v="Frederick"/>
    <s v="21703,Frederick"/>
    <x v="0"/>
    <x v="0"/>
    <n v="10.681537682"/>
    <n v="0"/>
    <n v="0"/>
    <n v="0"/>
    <n v="0"/>
    <n v="0"/>
    <n v="0"/>
    <n v="0"/>
    <n v="3.1544559059999999"/>
    <n v="26309.799126000002"/>
    <x v="0"/>
  </r>
  <r>
    <n v="16302.812562999999"/>
    <n v="15355.449307000001"/>
    <x v="0"/>
    <x v="27"/>
    <x v="40"/>
    <x v="40"/>
    <s v="MD Resident"/>
    <x v="3"/>
    <s v="MD"/>
    <n v="2"/>
    <n v="0"/>
    <n v="0"/>
    <n v="0"/>
    <n v="1.871768944"/>
    <n v="2"/>
    <n v="41896.050000000003"/>
    <n v="2"/>
    <n v="1.871768944"/>
    <n v="41896.050000000003"/>
    <s v="Laurel"/>
    <s v="20724,Laurel"/>
    <x v="0"/>
    <x v="0"/>
    <n v="26.043432222"/>
    <n v="-4.9557798540000002"/>
    <n v="4.9557798540000002"/>
    <n v="-4.9557798540000002"/>
    <n v="0.35617712540000002"/>
    <n v="0.35617712540000002"/>
    <n v="0"/>
    <n v="2970.7020486000001"/>
    <n v="1.5155918185999999"/>
    <n v="12640.822219"/>
    <x v="0"/>
  </r>
  <r>
    <n v="16302.812562999999"/>
    <n v="15355.449307000001"/>
    <x v="0"/>
    <x v="40"/>
    <x v="40"/>
    <x v="40"/>
    <s v="MD Resident"/>
    <x v="0"/>
    <s v="MD"/>
    <n v="2"/>
    <n v="1.0422079689999999"/>
    <n v="1"/>
    <n v="13096.97"/>
    <n v="3.6299988939999999"/>
    <n v="6"/>
    <n v="70345.679999999993"/>
    <n v="5"/>
    <n v="2.5877909250000002"/>
    <n v="57248.71"/>
    <s v="Frederick"/>
    <s v="21702,Frederick"/>
    <x v="0"/>
    <x v="0"/>
    <n v="20.920102375999999"/>
    <n v="0"/>
    <n v="0"/>
    <n v="0"/>
    <n v="0"/>
    <n v="0"/>
    <n v="0"/>
    <n v="0"/>
    <n v="2.5877909250000002"/>
    <n v="21583.519138"/>
    <x v="0"/>
  </r>
  <r>
    <n v="16302.812562999999"/>
    <n v="15355.449307000001"/>
    <x v="0"/>
    <x v="0"/>
    <x v="40"/>
    <x v="40"/>
    <s v="MD Resident"/>
    <x v="0"/>
    <s v="MD"/>
    <n v="2"/>
    <n v="0.57127498300000001"/>
    <n v="1"/>
    <n v="14442.48"/>
    <n v="1.3225029610000001"/>
    <n v="3"/>
    <n v="18847.54"/>
    <n v="2"/>
    <n v="0.75122797799999996"/>
    <n v="4405.0600000000004"/>
    <s v="Frederick"/>
    <s v="21701,Frederick"/>
    <x v="0"/>
    <x v="0"/>
    <n v="22.047877341"/>
    <n v="0"/>
    <n v="0"/>
    <n v="0"/>
    <n v="0"/>
    <n v="0"/>
    <n v="0"/>
    <n v="0"/>
    <n v="0.75122797799999996"/>
    <n v="6265.6311540999995"/>
    <x v="0"/>
  </r>
  <r>
    <n v="16302.812562999999"/>
    <n v="15355.449307000001"/>
    <x v="0"/>
    <x v="105"/>
    <x v="40"/>
    <x v="40"/>
    <s v="MD Resident"/>
    <x v="2"/>
    <s v="MD"/>
    <n v="1"/>
    <n v="0"/>
    <n v="0"/>
    <n v="0"/>
    <n v="0.49260398500000002"/>
    <n v="1"/>
    <n v="7104.7"/>
    <n v="1"/>
    <n v="0.49260398500000002"/>
    <n v="7104.7"/>
    <s v="Hyattsville"/>
    <s v="20781,Hyattsville"/>
    <x v="0"/>
    <x v="0"/>
    <n v="11.918254646999999"/>
    <n v="0"/>
    <n v="0"/>
    <n v="0"/>
    <n v="0"/>
    <n v="0"/>
    <n v="0"/>
    <n v="0"/>
    <n v="0.49260398500000002"/>
    <n v="4108.5728505999996"/>
    <x v="0"/>
  </r>
  <r>
    <n v="16302.812562999999"/>
    <n v="15355.449307000001"/>
    <x v="0"/>
    <x v="69"/>
    <x v="40"/>
    <x v="40"/>
    <s v="MD Resident"/>
    <x v="1"/>
    <s v="MD"/>
    <n v="1"/>
    <n v="0"/>
    <n v="0"/>
    <n v="0"/>
    <n v="0.75515097799999997"/>
    <n v="1"/>
    <n v="10572.13"/>
    <n v="1"/>
    <n v="0.75515097799999997"/>
    <n v="10572.13"/>
    <s v="Rosedale"/>
    <s v="21237,Rosedale"/>
    <x v="0"/>
    <x v="0"/>
    <n v="26.448463212"/>
    <n v="0"/>
    <n v="0"/>
    <n v="0"/>
    <n v="0"/>
    <n v="0"/>
    <n v="0"/>
    <n v="0"/>
    <n v="0.75515097799999997"/>
    <n v="6298.3510096999998"/>
    <x v="0"/>
  </r>
  <r>
    <n v="16302.812562999999"/>
    <n v="15355.449307000001"/>
    <x v="0"/>
    <x v="100"/>
    <x v="40"/>
    <x v="40"/>
    <s v="MD Resident"/>
    <x v="6"/>
    <s v="MD"/>
    <n v="1"/>
    <n v="0"/>
    <n v="0"/>
    <n v="0"/>
    <n v="0.92701997199999997"/>
    <n v="1"/>
    <n v="17086.12"/>
    <n v="1"/>
    <n v="0.92701997199999997"/>
    <n v="17086.12"/>
    <s v="Baltimore"/>
    <s v="21223,Baltimore"/>
    <x v="0"/>
    <x v="0"/>
    <n v="10.45718269"/>
    <n v="0"/>
    <n v="0"/>
    <n v="0"/>
    <n v="0"/>
    <n v="0"/>
    <n v="0"/>
    <n v="0"/>
    <n v="0.92701997199999997"/>
    <n v="7731.8276036999996"/>
    <x v="0"/>
  </r>
  <r>
    <n v="16302.812562999999"/>
    <n v="15355.449307000001"/>
    <x v="0"/>
    <x v="186"/>
    <x v="40"/>
    <x v="40"/>
    <s v="MD Resident"/>
    <x v="2"/>
    <s v="MD"/>
    <n v="2"/>
    <n v="0"/>
    <n v="0"/>
    <n v="0"/>
    <n v="5.5300028360000004"/>
    <n v="4"/>
    <n v="56171.01"/>
    <n v="4"/>
    <n v="5.5300028360000004"/>
    <n v="56171.01"/>
    <s v="Upper Marlboro"/>
    <s v="20772,Upper Marlboro"/>
    <x v="0"/>
    <x v="0"/>
    <n v="11.802640653999999"/>
    <n v="-0.54848798399999998"/>
    <n v="0.54848798399999998"/>
    <n v="-0.54848798399999998"/>
    <n v="0.25698826190000001"/>
    <n v="0.25698826190000001"/>
    <n v="0"/>
    <n v="2143.4154569000002"/>
    <n v="5.2730145741000003"/>
    <n v="43979.677753000004"/>
    <x v="0"/>
  </r>
  <r>
    <n v="16302.812562999999"/>
    <n v="15355.449307000001"/>
    <x v="0"/>
    <x v="89"/>
    <x v="40"/>
    <x v="40"/>
    <s v="MD Resident"/>
    <x v="7"/>
    <s v="MD"/>
    <n v="2"/>
    <n v="3.4576438980000002"/>
    <n v="4"/>
    <n v="42781.7"/>
    <n v="4.933119853"/>
    <n v="5"/>
    <n v="85459.87"/>
    <n v="1"/>
    <n v="1.4754759550000001"/>
    <n v="42678.17"/>
    <s v="Silver Spring"/>
    <s v="20910,Silver Spring"/>
    <x v="0"/>
    <x v="0"/>
    <n v="60.467595203999998"/>
    <n v="0"/>
    <n v="0"/>
    <n v="0"/>
    <n v="0"/>
    <n v="0"/>
    <n v="0"/>
    <n v="0"/>
    <n v="1.4754759550000001"/>
    <n v="12306.2351"/>
    <x v="0"/>
  </r>
  <r>
    <n v="12562.776048"/>
    <n v="14845.935484"/>
    <x v="0"/>
    <x v="91"/>
    <x v="41"/>
    <x v="41"/>
    <s v="MD Resident"/>
    <x v="2"/>
    <s v="MD"/>
    <n v="2"/>
    <n v="1.5388279549999999"/>
    <n v="3"/>
    <n v="12168.94"/>
    <n v="2.393109929"/>
    <n v="4"/>
    <n v="47606.09"/>
    <n v="1"/>
    <n v="0.85428197400000006"/>
    <n v="35437.15"/>
    <s v="Brandywine"/>
    <s v="20613,Brandywine"/>
    <x v="0"/>
    <x v="0"/>
    <n v="20.767023382000001"/>
    <n v="0"/>
    <n v="0"/>
    <n v="0"/>
    <n v="0"/>
    <n v="0"/>
    <n v="0"/>
    <n v="0"/>
    <n v="0.85428197400000006"/>
    <n v="5490.5695370000003"/>
    <x v="0"/>
  </r>
  <r>
    <n v="12562.776048"/>
    <n v="14845.935484"/>
    <x v="0"/>
    <x v="128"/>
    <x v="41"/>
    <x v="41"/>
    <s v="MD Resident"/>
    <x v="2"/>
    <s v="MD"/>
    <n v="2"/>
    <n v="11.223216667000001"/>
    <n v="17"/>
    <n v="153554.01999999999"/>
    <n v="12.101801644"/>
    <n v="21"/>
    <n v="166473.1"/>
    <n v="4"/>
    <n v="0.87858497700000004"/>
    <n v="12919.08"/>
    <s v="Temple Hills"/>
    <s v="20748,Temple Hills"/>
    <x v="0"/>
    <x v="0"/>
    <n v="18.144722469000001"/>
    <n v="-0.86452397400000003"/>
    <n v="0.86452397400000003"/>
    <n v="-0.86452397400000003"/>
    <n v="4.1861085300000003E-2"/>
    <n v="4.1861085300000003E-2"/>
    <n v="0"/>
    <n v="269.04606086000001"/>
    <n v="0.83672389170000006"/>
    <n v="5377.7217010000004"/>
    <x v="0"/>
  </r>
  <r>
    <n v="12562.776048"/>
    <n v="14845.935484"/>
    <x v="0"/>
    <x v="58"/>
    <x v="41"/>
    <x v="41"/>
    <s v="MD Resident"/>
    <x v="2"/>
    <s v="MD"/>
    <n v="2"/>
    <n v="1.953160942"/>
    <n v="4"/>
    <n v="19709.150000000001"/>
    <n v="3.1406099080000001"/>
    <n v="3"/>
    <n v="64039.67"/>
    <n v="-1"/>
    <n v="1.1874489660000001"/>
    <n v="44330.52"/>
    <s v="District Heights"/>
    <s v="20747,District Heights"/>
    <x v="0"/>
    <x v="0"/>
    <n v="41.760802755"/>
    <n v="-4.3534428700000003"/>
    <n v="4.3534428700000003"/>
    <n v="-4.3534428700000003"/>
    <n v="0.1237881193"/>
    <n v="0.1237881193"/>
    <n v="0"/>
    <n v="795.60063033999995"/>
    <n v="1.0636608466999999"/>
    <n v="6836.2718869999999"/>
    <x v="0"/>
  </r>
  <r>
    <n v="12562.776048"/>
    <n v="14845.935484"/>
    <x v="0"/>
    <x v="233"/>
    <x v="41"/>
    <x v="41"/>
    <s v="MD Resident"/>
    <x v="2"/>
    <s v="MD"/>
    <n v="1"/>
    <n v="0"/>
    <n v="0"/>
    <n v="0"/>
    <n v="0.867460974"/>
    <n v="1"/>
    <n v="6871.94"/>
    <n v="1"/>
    <n v="0.867460974"/>
    <n v="6871.94"/>
    <s v="Aquasco"/>
    <s v="20608,Aquasco"/>
    <x v="0"/>
    <x v="0"/>
    <n v="6.8568037950000003"/>
    <n v="0"/>
    <n v="0"/>
    <n v="0"/>
    <n v="0"/>
    <n v="0"/>
    <n v="0"/>
    <n v="0"/>
    <n v="0.867460974"/>
    <n v="5575.2725017000002"/>
    <x v="0"/>
  </r>
  <r>
    <n v="12562.776048"/>
    <n v="14845.935484"/>
    <x v="0"/>
    <x v="8"/>
    <x v="41"/>
    <x v="41"/>
    <s v="MD Resident"/>
    <x v="3"/>
    <s v="MD"/>
    <n v="1"/>
    <n v="0"/>
    <n v="0"/>
    <n v="0"/>
    <n v="0.45127198699999999"/>
    <n v="1"/>
    <n v="6059.58"/>
    <n v="1"/>
    <n v="0.45127198699999999"/>
    <n v="6059.58"/>
    <s v="Pasadena"/>
    <s v="21122,Pasadena"/>
    <x v="0"/>
    <x v="0"/>
    <n v="25.593557239999999"/>
    <n v="0"/>
    <n v="0"/>
    <n v="0"/>
    <n v="0"/>
    <n v="0"/>
    <n v="0"/>
    <n v="0"/>
    <n v="0.45127198699999999"/>
    <n v="2900.3775101000001"/>
    <x v="0"/>
  </r>
  <r>
    <n v="12562.776048"/>
    <n v="14845.935484"/>
    <x v="0"/>
    <x v="38"/>
    <x v="41"/>
    <x v="41"/>
    <s v="MD Resident"/>
    <x v="3"/>
    <s v="MD"/>
    <n v="1"/>
    <n v="0"/>
    <n v="0"/>
    <n v="0"/>
    <n v="0.52161998499999995"/>
    <n v="1"/>
    <n v="5900.96"/>
    <n v="1"/>
    <n v="0.52161998499999995"/>
    <n v="5900.96"/>
    <s v="Lothian"/>
    <s v="20711,Lothian"/>
    <x v="0"/>
    <x v="0"/>
    <n v="16.958676498999999"/>
    <n v="0"/>
    <n v="0"/>
    <n v="0"/>
    <n v="0"/>
    <n v="0"/>
    <n v="0"/>
    <n v="0"/>
    <n v="0.52161998499999995"/>
    <n v="3352.5122695999999"/>
    <x v="0"/>
  </r>
  <r>
    <n v="12562.776048"/>
    <n v="14845.935484"/>
    <x v="0"/>
    <x v="53"/>
    <x v="41"/>
    <x v="41"/>
    <s v="MD Resident"/>
    <x v="13"/>
    <s v="MD"/>
    <n v="1"/>
    <n v="0.45732198600000001"/>
    <n v="1"/>
    <n v="5628.66"/>
    <n v="0.802908976"/>
    <n v="1"/>
    <n v="11042.41"/>
    <n v="0"/>
    <n v="0.34558698999999998"/>
    <n v="5413.75"/>
    <m/>
    <s v="Saint Marys,"/>
    <x v="0"/>
    <x v="0"/>
    <n v="79.816741620000002"/>
    <n v="0"/>
    <n v="0"/>
    <n v="0"/>
    <n v="0"/>
    <n v="0"/>
    <n v="0"/>
    <n v="0"/>
    <n v="0.34558698999999998"/>
    <n v="2221.127751"/>
    <x v="0"/>
  </r>
  <r>
    <n v="12562.776048"/>
    <n v="14845.935484"/>
    <x v="0"/>
    <x v="20"/>
    <x v="41"/>
    <x v="41"/>
    <s v="MD Resident"/>
    <x v="2"/>
    <s v="MD"/>
    <n v="2"/>
    <n v="0"/>
    <n v="0"/>
    <n v="0"/>
    <n v="1.6099369530000001"/>
    <n v="3"/>
    <n v="21411.09"/>
    <n v="3"/>
    <n v="1.6099369530000001"/>
    <n v="21411.09"/>
    <s v="Upper Marlboro"/>
    <s v="20774,Upper Marlboro"/>
    <x v="0"/>
    <x v="0"/>
    <n v="31.525031062"/>
    <n v="-6.9979998000000002E-2"/>
    <n v="6.9979998000000002E-2"/>
    <n v="-6.9979998000000002E-2"/>
    <n v="3.5737755000000001E-3"/>
    <n v="3.5737755000000001E-3"/>
    <n v="0"/>
    <n v="22.969070730999999"/>
    <n v="1.6063631775"/>
    <n v="10324.282843000001"/>
    <x v="0"/>
  </r>
  <r>
    <n v="12562.776048"/>
    <n v="14845.935484"/>
    <x v="0"/>
    <x v="186"/>
    <x v="41"/>
    <x v="41"/>
    <s v="MD Resident"/>
    <x v="2"/>
    <s v="MD"/>
    <n v="2"/>
    <n v="0.79348897600000001"/>
    <n v="1"/>
    <n v="9516.7199999999993"/>
    <n v="1.4934949559999999"/>
    <n v="3"/>
    <n v="17726.02"/>
    <n v="2"/>
    <n v="0.70000598000000003"/>
    <n v="8209.2999999999993"/>
    <s v="Upper Marlboro"/>
    <s v="20772,Upper Marlboro"/>
    <x v="0"/>
    <x v="0"/>
    <n v="11.802640653999999"/>
    <n v="-0.54848798399999998"/>
    <n v="0.54848798399999998"/>
    <n v="-0.54848798399999998"/>
    <n v="3.2530420900000002E-2"/>
    <n v="3.2530420900000002E-2"/>
    <n v="0"/>
    <n v="209.07679632"/>
    <n v="0.6674755591"/>
    <n v="4289.9429963000002"/>
    <x v="0"/>
  </r>
  <r>
    <n v="0"/>
    <n v="8174.0898350999996"/>
    <x v="0"/>
    <x v="76"/>
    <x v="42"/>
    <x v="42"/>
    <s v="MD Resident"/>
    <x v="1"/>
    <s v="MD"/>
    <n v="1"/>
    <n v="0"/>
    <n v="0"/>
    <n v="0"/>
    <n v="0.58304598299999999"/>
    <n v="1"/>
    <n v="5793.71"/>
    <n v="1"/>
    <n v="0.58304598299999999"/>
    <n v="5793.71"/>
    <s v="Upperco"/>
    <s v="21155,Upperco"/>
    <x v="0"/>
    <x v="0"/>
    <n v="2.242934934"/>
    <n v="-0.51374798499999996"/>
    <n v="0.51374798499999996"/>
    <n v="-0.51374798499999996"/>
    <n v="0.1335476542"/>
    <n v="0.1335476542"/>
    <n v="0"/>
    <n v="545.81526128999997"/>
    <n v="0.44949832880000001"/>
    <n v="0"/>
    <x v="0"/>
  </r>
  <r>
    <n v="0"/>
    <n v="8174.0898350999996"/>
    <x v="0"/>
    <x v="55"/>
    <x v="42"/>
    <x v="42"/>
    <s v="MD Resident"/>
    <x v="14"/>
    <s v="MD"/>
    <n v="2"/>
    <n v="0"/>
    <n v="0"/>
    <n v="0"/>
    <n v="3.1514869069999998"/>
    <n v="3"/>
    <n v="24934.81"/>
    <n v="3"/>
    <n v="3.1514869069999998"/>
    <n v="24934.81"/>
    <m/>
    <s v="Somerset,"/>
    <x v="0"/>
    <x v="0"/>
    <n v="6.6892858029999998"/>
    <n v="0"/>
    <n v="0"/>
    <n v="0"/>
    <n v="0"/>
    <n v="0"/>
    <n v="0"/>
    <n v="0"/>
    <n v="3.1514869069999998"/>
    <n v="0"/>
    <x v="0"/>
  </r>
  <r>
    <n v="0"/>
    <n v="8174.0898350999996"/>
    <x v="0"/>
    <x v="0"/>
    <x v="42"/>
    <x v="42"/>
    <s v="MD Resident"/>
    <x v="0"/>
    <s v="MD"/>
    <n v="1"/>
    <n v="0"/>
    <n v="0"/>
    <n v="0"/>
    <n v="1.6570899509999999"/>
    <n v="1"/>
    <n v="15286.1"/>
    <n v="1"/>
    <n v="1.6570899509999999"/>
    <n v="15286.1"/>
    <s v="Frederick"/>
    <s v="21701,Frederick"/>
    <x v="0"/>
    <x v="0"/>
    <n v="22.047877341"/>
    <n v="0"/>
    <n v="0"/>
    <n v="0"/>
    <n v="0"/>
    <n v="0"/>
    <n v="0"/>
    <n v="0"/>
    <n v="1.6570899509999999"/>
    <n v="0"/>
    <x v="0"/>
  </r>
  <r>
    <n v="0"/>
    <n v="8174.0898350999996"/>
    <x v="0"/>
    <x v="83"/>
    <x v="42"/>
    <x v="42"/>
    <s v="MD Resident"/>
    <x v="2"/>
    <s v="MD"/>
    <n v="1"/>
    <n v="0"/>
    <n v="0"/>
    <n v="0"/>
    <n v="1.0422079689999999"/>
    <n v="1"/>
    <n v="5597.79"/>
    <n v="1"/>
    <n v="1.0422079689999999"/>
    <n v="5597.79"/>
    <s v="Hyattsville"/>
    <s v="20782,Hyattsville"/>
    <x v="0"/>
    <x v="0"/>
    <n v="29.171647134000001"/>
    <n v="-0.53075898399999999"/>
    <n v="0.53075898399999999"/>
    <n v="-0.53075898399999999"/>
    <n v="1.89622903E-2"/>
    <n v="1.89622903E-2"/>
    <n v="0"/>
    <n v="77.499732371999997"/>
    <n v="1.0232456786999999"/>
    <n v="0"/>
    <x v="0"/>
  </r>
  <r>
    <n v="0"/>
    <n v="8174.0898350999996"/>
    <x v="0"/>
    <x v="115"/>
    <x v="42"/>
    <x v="42"/>
    <s v="MD Resident"/>
    <x v="6"/>
    <s v="MD"/>
    <n v="1"/>
    <n v="0"/>
    <n v="0"/>
    <n v="0"/>
    <n v="0.49757698500000003"/>
    <n v="1"/>
    <n v="5045.54"/>
    <n v="1"/>
    <n v="0.49757698500000003"/>
    <n v="5045.54"/>
    <s v="Baltimore"/>
    <s v="21230,Baltimore"/>
    <x v="0"/>
    <x v="0"/>
    <n v="35.304581947000003"/>
    <n v="0"/>
    <n v="0"/>
    <n v="0"/>
    <n v="0"/>
    <n v="0"/>
    <n v="0"/>
    <n v="0"/>
    <n v="0.49757698500000003"/>
    <n v="0"/>
    <x v="0"/>
  </r>
  <r>
    <n v="18529.158103999998"/>
    <n v="17260.854636"/>
    <x v="0"/>
    <x v="26"/>
    <x v="43"/>
    <x v="43"/>
    <s v="MD Resident"/>
    <x v="7"/>
    <s v="MD"/>
    <n v="1"/>
    <n v="0"/>
    <n v="0"/>
    <n v="0"/>
    <n v="0.94474897199999996"/>
    <n v="1"/>
    <n v="10051.92"/>
    <n v="1"/>
    <n v="0.94474897199999996"/>
    <n v="10051.92"/>
    <s v="Silver Spring"/>
    <s v="20906,Silver Spring"/>
    <x v="0"/>
    <x v="0"/>
    <n v="38.928270840000003"/>
    <n v="-0.94474897199999996"/>
    <n v="0.94474897199999996"/>
    <n v="-0.94474897199999996"/>
    <n v="2.2928082900000001E-2"/>
    <n v="2.2928082900000001E-2"/>
    <n v="0"/>
    <n v="217.34715797000001"/>
    <n v="0.92182088910000004"/>
    <n v="8738.4170527999995"/>
    <x v="0"/>
  </r>
  <r>
    <n v="18529.158103999998"/>
    <n v="17260.854636"/>
    <x v="0"/>
    <x v="14"/>
    <x v="43"/>
    <x v="43"/>
    <s v="MD Resident"/>
    <x v="6"/>
    <s v="MD"/>
    <n v="1"/>
    <n v="0"/>
    <n v="0"/>
    <n v="0"/>
    <n v="0.79348897600000001"/>
    <n v="1"/>
    <n v="8431.09"/>
    <n v="1"/>
    <n v="0.79348897600000001"/>
    <n v="8431.09"/>
    <s v="Baltimore"/>
    <s v="21206,Baltimore"/>
    <x v="0"/>
    <x v="0"/>
    <n v="61.924566151999997"/>
    <n v="0"/>
    <n v="0"/>
    <n v="0"/>
    <n v="0"/>
    <n v="0"/>
    <n v="0"/>
    <n v="0"/>
    <n v="0.79348897600000001"/>
    <n v="7521.8924641000003"/>
    <x v="0"/>
  </r>
  <r>
    <n v="18529.158103999998"/>
    <n v="17260.854636"/>
    <x v="0"/>
    <x v="106"/>
    <x v="43"/>
    <x v="43"/>
    <s v="MD Resident"/>
    <x v="2"/>
    <s v="MD"/>
    <n v="1"/>
    <n v="1.936403943"/>
    <n v="3"/>
    <n v="17917.580000000002"/>
    <n v="2.0359439400000001"/>
    <n v="1"/>
    <n v="14783.46"/>
    <n v="-2"/>
    <n v="9.9539997000000005E-2"/>
    <n v="-3134.12"/>
    <s v="Bowie"/>
    <s v="20715,Bowie"/>
    <x v="0"/>
    <x v="0"/>
    <n v="27.292978184999999"/>
    <n v="-3.578858893"/>
    <n v="3.578858893"/>
    <n v="-3.578858893"/>
    <n v="1.3052426900000001E-2"/>
    <n v="1.3052426900000001E-2"/>
    <n v="0"/>
    <n v="123.73070671000001"/>
    <n v="8.6487570099999994E-2"/>
    <n v="819.86041548000003"/>
    <x v="0"/>
  </r>
  <r>
    <n v="18529.158103999998"/>
    <n v="17260.854636"/>
    <x v="0"/>
    <x v="45"/>
    <x v="43"/>
    <x v="43"/>
    <s v="MD Resident"/>
    <x v="6"/>
    <s v="MD"/>
    <n v="1"/>
    <n v="0"/>
    <n v="0"/>
    <n v="0"/>
    <n v="2.6224499219999999"/>
    <n v="3"/>
    <n v="39931.06"/>
    <n v="3"/>
    <n v="2.6224499219999999"/>
    <n v="39931.06"/>
    <s v="Baltimore"/>
    <s v="21201,Baltimore"/>
    <x v="0"/>
    <x v="0"/>
    <n v="26.981518201"/>
    <n v="0"/>
    <n v="0"/>
    <n v="0"/>
    <n v="0"/>
    <n v="0"/>
    <n v="0"/>
    <n v="0"/>
    <n v="2.6224499219999999"/>
    <n v="24859.559367000002"/>
    <x v="0"/>
  </r>
  <r>
    <n v="18529.158103999998"/>
    <n v="17260.854636"/>
    <x v="0"/>
    <x v="58"/>
    <x v="43"/>
    <x v="43"/>
    <s v="MD Resident"/>
    <x v="2"/>
    <s v="MD"/>
    <n v="2"/>
    <n v="41.478092771"/>
    <n v="52"/>
    <n v="840461.82"/>
    <n v="59.403791236000004"/>
    <n v="70"/>
    <n v="1026357.99"/>
    <n v="18"/>
    <n v="17.925698465"/>
    <n v="185896.17"/>
    <s v="District Heights"/>
    <s v="20747,District Heights"/>
    <x v="0"/>
    <x v="0"/>
    <n v="41.760802755"/>
    <n v="-4.3534428700000003"/>
    <n v="4.3534428700000003"/>
    <n v="-4.3534428700000003"/>
    <n v="1.8687022045999999"/>
    <n v="1.8687022045999999"/>
    <n v="0"/>
    <n v="17714.394850000001"/>
    <n v="16.056996259999998"/>
    <n v="152212.57360999999"/>
    <x v="0"/>
  </r>
  <r>
    <n v="18529.158103999998"/>
    <n v="17260.854636"/>
    <x v="0"/>
    <x v="117"/>
    <x v="43"/>
    <x v="43"/>
    <s v="MD Resident"/>
    <x v="7"/>
    <s v="MD"/>
    <n v="1"/>
    <n v="0"/>
    <n v="0"/>
    <n v="0"/>
    <n v="0.75515097799999997"/>
    <n v="1"/>
    <n v="6076.34"/>
    <n v="1"/>
    <n v="0.75515097799999997"/>
    <n v="6076.34"/>
    <s v="Germantown"/>
    <s v="20876,Germantown"/>
    <x v="0"/>
    <x v="0"/>
    <n v="10.254830696000001"/>
    <n v="0"/>
    <n v="0"/>
    <n v="0"/>
    <n v="0"/>
    <n v="0"/>
    <n v="0"/>
    <n v="0"/>
    <n v="0.75515097799999997"/>
    <n v="7158.4667492999997"/>
    <x v="0"/>
  </r>
  <r>
    <n v="18529.158103999998"/>
    <n v="17260.854636"/>
    <x v="0"/>
    <x v="23"/>
    <x v="43"/>
    <x v="43"/>
    <s v="MD Resident"/>
    <x v="2"/>
    <s v="MD"/>
    <n v="1"/>
    <n v="0"/>
    <n v="0"/>
    <n v="0"/>
    <n v="0.94474897199999996"/>
    <n v="1"/>
    <n v="13795.38"/>
    <n v="1"/>
    <n v="0.94474897199999996"/>
    <n v="13795.38"/>
    <s v="Lanham"/>
    <s v="20706,Lanham"/>
    <x v="0"/>
    <x v="0"/>
    <n v="10.506750688"/>
    <n v="-4.0617658800000003"/>
    <n v="4.0617658800000003"/>
    <n v="-4.0617658800000003"/>
    <n v="0.36522701010000003"/>
    <n v="0.36522701010000003"/>
    <n v="0"/>
    <n v="3462.1757554999999"/>
    <n v="0.57952196190000005"/>
    <n v="5493.5884552999996"/>
    <x v="0"/>
  </r>
  <r>
    <n v="18529.158103999998"/>
    <n v="17260.854636"/>
    <x v="0"/>
    <x v="38"/>
    <x v="43"/>
    <x v="43"/>
    <s v="MD Resident"/>
    <x v="3"/>
    <s v="MD"/>
    <n v="2"/>
    <n v="0.58304598299999999"/>
    <n v="1"/>
    <n v="8099.54"/>
    <n v="2.5676369239999999"/>
    <n v="3"/>
    <n v="66071.69"/>
    <n v="2"/>
    <n v="1.984590941"/>
    <n v="57972.15"/>
    <s v="Lothian"/>
    <s v="20711,Lothian"/>
    <x v="0"/>
    <x v="0"/>
    <n v="16.958676498999999"/>
    <n v="0"/>
    <n v="0"/>
    <n v="0"/>
    <n v="0"/>
    <n v="0"/>
    <n v="0"/>
    <n v="0"/>
    <n v="1.984590941"/>
    <n v="18812.96413"/>
    <x v="0"/>
  </r>
  <r>
    <n v="18529.158103999998"/>
    <n v="17260.854636"/>
    <x v="0"/>
    <x v="2"/>
    <x v="43"/>
    <x v="43"/>
    <s v="MD Resident"/>
    <x v="2"/>
    <s v="MD"/>
    <n v="2"/>
    <n v="36.718021913000001"/>
    <n v="48"/>
    <n v="612672.11"/>
    <n v="57.813049286000002"/>
    <n v="53"/>
    <n v="1104211.7"/>
    <n v="5"/>
    <n v="21.095027373000001"/>
    <n v="491539.59"/>
    <s v="Fort Washington"/>
    <s v="20744,Fort Washington"/>
    <x v="0"/>
    <x v="0"/>
    <n v="30.063246106000001"/>
    <n v="0"/>
    <n v="0"/>
    <n v="0"/>
    <n v="0"/>
    <n v="0"/>
    <n v="0"/>
    <n v="0"/>
    <n v="21.095027373000001"/>
    <n v="199970.67663"/>
    <x v="0"/>
  </r>
  <r>
    <n v="18529.158103999998"/>
    <n v="17260.854636"/>
    <x v="0"/>
    <x v="195"/>
    <x v="43"/>
    <x v="43"/>
    <s v="MD Resident"/>
    <x v="2"/>
    <s v="MD"/>
    <n v="2"/>
    <n v="17.639931476000001"/>
    <n v="24"/>
    <n v="389651.73"/>
    <n v="18.300310457999998"/>
    <n v="27"/>
    <n v="276563.8"/>
    <n v="3"/>
    <n v="0.660378982"/>
    <n v="-113087.93"/>
    <s v="Capitol Heights"/>
    <s v="20743,Capitol Heights"/>
    <x v="0"/>
    <x v="0"/>
    <n v="23.294676317"/>
    <n v="-4.3101108720000001"/>
    <n v="4.3101108720000001"/>
    <n v="-4.3101108720000001"/>
    <n v="0.1221870006"/>
    <n v="0.1221870006"/>
    <n v="0"/>
    <n v="1158.2737846"/>
    <n v="0.53819198140000002"/>
    <n v="5101.8001904000002"/>
    <x v="0"/>
  </r>
  <r>
    <n v="18529.158103999998"/>
    <n v="17260.854636"/>
    <x v="0"/>
    <x v="15"/>
    <x v="43"/>
    <x v="43"/>
    <s v="MD Resident"/>
    <x v="2"/>
    <s v="MD"/>
    <n v="1"/>
    <n v="0"/>
    <n v="0"/>
    <n v="0"/>
    <n v="0.830605975"/>
    <n v="1"/>
    <n v="19650.060000000001"/>
    <n v="1"/>
    <n v="0.830605975"/>
    <n v="19650.060000000001"/>
    <s v="Bladensburg"/>
    <s v="20710,Bladensburg"/>
    <x v="0"/>
    <x v="0"/>
    <n v="9.117452729"/>
    <n v="-0.94474897199999996"/>
    <n v="0.94474897199999996"/>
    <n v="-0.94474897199999996"/>
    <n v="8.6067256300000006E-2"/>
    <n v="8.6067256300000006E-2"/>
    <n v="0"/>
    <n v="815.87604403"/>
    <n v="0.74453871869999999"/>
    <n v="7057.8676536000003"/>
    <x v="0"/>
  </r>
  <r>
    <n v="18529.158103999998"/>
    <n v="17260.854636"/>
    <x v="0"/>
    <x v="10"/>
    <x v="43"/>
    <x v="43"/>
    <s v="MD Resident"/>
    <x v="4"/>
    <s v="MD"/>
    <n v="1"/>
    <n v="0.47289798599999999"/>
    <n v="1"/>
    <n v="8613.64"/>
    <n v="0.52161998499999995"/>
    <n v="1"/>
    <n v="3953.84"/>
    <n v="0"/>
    <n v="4.8721999000000002E-2"/>
    <n v="-4659.8"/>
    <m/>
    <s v="Washington,"/>
    <x v="0"/>
    <x v="0"/>
    <n v="47.749687577000003"/>
    <n v="0"/>
    <n v="0"/>
    <n v="0"/>
    <n v="0"/>
    <n v="0"/>
    <n v="0"/>
    <n v="0"/>
    <n v="4.8721999000000002E-2"/>
    <n v="461.86103172000003"/>
    <x v="0"/>
  </r>
  <r>
    <n v="18529.158103999998"/>
    <n v="17260.854636"/>
    <x v="0"/>
    <x v="43"/>
    <x v="43"/>
    <x v="43"/>
    <s v="MD Resident"/>
    <x v="10"/>
    <s v="MD"/>
    <n v="1"/>
    <n v="0"/>
    <n v="0"/>
    <n v="0"/>
    <n v="0.732951978"/>
    <n v="1"/>
    <n v="18630.88"/>
    <n v="1"/>
    <n v="0.732951978"/>
    <n v="18630.88"/>
    <s v="Joppa"/>
    <s v="21085,Joppa"/>
    <x v="0"/>
    <x v="0"/>
    <n v="24.52139927"/>
    <n v="0"/>
    <n v="0"/>
    <n v="0"/>
    <n v="0"/>
    <n v="0"/>
    <n v="0"/>
    <n v="0"/>
    <n v="0.732951978"/>
    <n v="6948.0309451000003"/>
    <x v="0"/>
  </r>
  <r>
    <n v="18529.158103999998"/>
    <n v="17260.854636"/>
    <x v="0"/>
    <x v="94"/>
    <x v="43"/>
    <x v="43"/>
    <s v="MD Resident"/>
    <x v="7"/>
    <s v="MD"/>
    <n v="1"/>
    <n v="0"/>
    <n v="0"/>
    <n v="0"/>
    <n v="0.94474897199999996"/>
    <n v="1"/>
    <n v="52317.24"/>
    <n v="1"/>
    <n v="0.94474897199999996"/>
    <n v="52317.24"/>
    <m/>
    <s v="Montgomery,"/>
    <x v="0"/>
    <x v="0"/>
    <n v="10.017883703000001"/>
    <n v="0"/>
    <n v="0"/>
    <n v="0"/>
    <n v="0"/>
    <n v="0"/>
    <n v="0"/>
    <n v="0"/>
    <n v="0.94474897199999996"/>
    <n v="8955.7642108"/>
    <x v="0"/>
  </r>
  <r>
    <n v="18529.158103999998"/>
    <n v="17260.854636"/>
    <x v="0"/>
    <x v="198"/>
    <x v="43"/>
    <x v="43"/>
    <s v="MD Resident"/>
    <x v="2"/>
    <s v="MD"/>
    <n v="2"/>
    <n v="4.5091158680000003"/>
    <n v="7"/>
    <n v="75558.3"/>
    <n v="8.9820287329999999"/>
    <n v="11"/>
    <n v="139785.29"/>
    <n v="4"/>
    <n v="4.4729128649999996"/>
    <n v="64226.99"/>
    <s v="Accokeek"/>
    <s v="20607,Accokeek"/>
    <x v="0"/>
    <x v="0"/>
    <n v="15.484935541"/>
    <n v="0"/>
    <n v="0"/>
    <n v="0"/>
    <n v="0"/>
    <n v="0"/>
    <n v="0"/>
    <n v="0"/>
    <n v="4.4729128649999996"/>
    <n v="42401.054821999998"/>
    <x v="0"/>
  </r>
  <r>
    <n v="18529.158103999998"/>
    <n v="17260.854636"/>
    <x v="0"/>
    <x v="99"/>
    <x v="43"/>
    <x v="43"/>
    <s v="MD Resident"/>
    <x v="17"/>
    <s v="MD"/>
    <n v="17"/>
    <n v="45.881803640999998"/>
    <n v="53"/>
    <n v="776633.77"/>
    <n v="48.184247571"/>
    <n v="59"/>
    <n v="747216.09"/>
    <n v="6"/>
    <n v="2.3024439299999999"/>
    <n v="-29417.68"/>
    <m/>
    <s v="Charles,"/>
    <x v="0"/>
    <x v="0"/>
    <n v="39.011670836999997"/>
    <n v="-2.688213921"/>
    <n v="2.688213921"/>
    <n v="-2.688213921"/>
    <n v="0.158656671"/>
    <n v="0.158656671"/>
    <n v="0"/>
    <n v="1503.9886552"/>
    <n v="2.1437872589999998"/>
    <n v="20322.068379"/>
    <x v="0"/>
  </r>
  <r>
    <n v="18529.158103999998"/>
    <n v="17260.854636"/>
    <x v="0"/>
    <x v="119"/>
    <x v="43"/>
    <x v="43"/>
    <s v="MD Resident"/>
    <x v="2"/>
    <s v="MD"/>
    <n v="2"/>
    <n v="0"/>
    <n v="0"/>
    <n v="0"/>
    <n v="1.857860944"/>
    <n v="3"/>
    <n v="30667.46"/>
    <n v="3"/>
    <n v="1.857860944"/>
    <n v="30667.46"/>
    <s v="Laurel"/>
    <s v="20708,Laurel"/>
    <x v="0"/>
    <x v="0"/>
    <n v="40.023148823"/>
    <n v="-23.5664543"/>
    <n v="23.566454299"/>
    <n v="-23.5664543"/>
    <n v="1.0939467863000001"/>
    <n v="1.0939467863000001"/>
    <n v="0"/>
    <n v="10370.08747"/>
    <n v="0.76391415770000004"/>
    <n v="7241.5374632000003"/>
    <x v="0"/>
  </r>
  <r>
    <n v="18529.158103999998"/>
    <n v="17260.854636"/>
    <x v="0"/>
    <x v="97"/>
    <x v="43"/>
    <x v="43"/>
    <s v="MD Resident"/>
    <x v="2"/>
    <s v="MD"/>
    <n v="2"/>
    <n v="1.304229962"/>
    <n v="3"/>
    <n v="50093.01"/>
    <n v="4.4767738680000004"/>
    <n v="6"/>
    <n v="105426.23"/>
    <n v="3"/>
    <n v="3.172543906"/>
    <n v="55333.22"/>
    <s v="Hyattsville"/>
    <s v="20785,Hyattsville"/>
    <x v="0"/>
    <x v="0"/>
    <n v="74.674001778999994"/>
    <n v="-1.4783719559999999"/>
    <n v="1.4783719559999999"/>
    <n v="-1.4783719559999999"/>
    <n v="6.28090075E-2"/>
    <n v="6.28090075E-2"/>
    <n v="0"/>
    <n v="595.39907255000003"/>
    <n v="3.1097348985000002"/>
    <n v="29478.785724000001"/>
    <x v="0"/>
  </r>
  <r>
    <n v="18529.158103999998"/>
    <n v="17260.854636"/>
    <x v="0"/>
    <x v="193"/>
    <x v="43"/>
    <x v="43"/>
    <s v="MD Resident"/>
    <x v="9"/>
    <s v="MD"/>
    <n v="1"/>
    <n v="0"/>
    <n v="0"/>
    <n v="0"/>
    <n v="0.732951978"/>
    <n v="1"/>
    <n v="10455.11"/>
    <n v="1"/>
    <n v="0.732951978"/>
    <n v="10455.11"/>
    <s v="Ellicott City"/>
    <s v="21043,Ellicott City"/>
    <x v="0"/>
    <x v="0"/>
    <n v="20.624334387000001"/>
    <n v="0"/>
    <n v="0"/>
    <n v="0"/>
    <n v="0"/>
    <n v="0"/>
    <n v="0"/>
    <n v="0"/>
    <n v="0.732951978"/>
    <n v="6948.0309451000003"/>
    <x v="0"/>
  </r>
  <r>
    <n v="18529.158103999998"/>
    <n v="17260.854636"/>
    <x v="0"/>
    <x v="83"/>
    <x v="43"/>
    <x v="43"/>
    <s v="MD Resident"/>
    <x v="2"/>
    <s v="MD"/>
    <n v="1"/>
    <n v="0"/>
    <n v="0"/>
    <n v="0"/>
    <n v="0.49757698500000003"/>
    <n v="1"/>
    <n v="10024.69"/>
    <n v="1"/>
    <n v="0.49757698500000003"/>
    <n v="10024.69"/>
    <s v="Hyattsville"/>
    <s v="20782,Hyattsville"/>
    <x v="0"/>
    <x v="0"/>
    <n v="29.171647134000001"/>
    <n v="-0.53075898399999999"/>
    <n v="0.53075898399999999"/>
    <n v="-0.53075898399999999"/>
    <n v="9.0530868000000004E-3"/>
    <n v="9.0530868000000004E-3"/>
    <n v="0"/>
    <n v="85.818893270999993"/>
    <n v="0.48852389819999997"/>
    <n v="4630.9707369999996"/>
    <x v="0"/>
  </r>
  <r>
    <n v="18529.158103999998"/>
    <n v="17260.854636"/>
    <x v="0"/>
    <x v="132"/>
    <x v="43"/>
    <x v="43"/>
    <s v="MD Resident"/>
    <x v="3"/>
    <s v="MD"/>
    <n v="1"/>
    <n v="0"/>
    <n v="0"/>
    <n v="0"/>
    <n v="8.2743227539999999"/>
    <n v="1"/>
    <n v="86366.43"/>
    <n v="1"/>
    <n v="8.2743227539999999"/>
    <n v="86366.43"/>
    <s v="Annapolis"/>
    <s v="21401,Annapolis"/>
    <x v="0"/>
    <x v="0"/>
    <n v="40.125025815000001"/>
    <n v="-0.732951978"/>
    <n v="0.732951978"/>
    <n v="-0.732951978"/>
    <n v="0.15114460630000001"/>
    <n v="0.15114460630000001"/>
    <n v="0"/>
    <n v="1432.777908"/>
    <n v="8.1231781476999991"/>
    <n v="77003.807667000001"/>
    <x v="0"/>
  </r>
  <r>
    <n v="18529.158103999998"/>
    <n v="17260.854636"/>
    <x v="0"/>
    <x v="20"/>
    <x v="43"/>
    <x v="43"/>
    <s v="MD Resident"/>
    <x v="2"/>
    <s v="MD"/>
    <n v="2"/>
    <n v="2.780170917"/>
    <n v="3"/>
    <n v="73639.89"/>
    <n v="6.1883098160000003"/>
    <n v="9"/>
    <n v="99502.09"/>
    <n v="6"/>
    <n v="3.4081388989999999"/>
    <n v="25862.2"/>
    <s v="Upper Marlboro"/>
    <s v="20774,Upper Marlboro"/>
    <x v="0"/>
    <x v="0"/>
    <n v="31.525031062"/>
    <n v="-6.9979998000000002E-2"/>
    <n v="6.9979998000000002E-2"/>
    <n v="-6.9979998000000002E-2"/>
    <n v="7.5654661000000003E-3"/>
    <n v="7.5654661000000003E-3"/>
    <n v="0"/>
    <n v="71.716966529999993"/>
    <n v="3.4005734328999999"/>
    <n v="32235.794639"/>
    <x v="0"/>
  </r>
  <r>
    <n v="18529.158103999998"/>
    <n v="17260.854636"/>
    <x v="0"/>
    <x v="235"/>
    <x v="43"/>
    <x v="43"/>
    <s v="MD Resident"/>
    <x v="2"/>
    <s v="MD"/>
    <n v="2"/>
    <n v="1.760094947"/>
    <n v="3"/>
    <n v="26077.14"/>
    <n v="2.0053549400000001"/>
    <n v="3"/>
    <n v="45435.199999999997"/>
    <n v="0"/>
    <n v="0.24525999300000001"/>
    <n v="19358.060000000001"/>
    <s v="Cheltenham"/>
    <s v="20623,Cheltenham"/>
    <x v="0"/>
    <x v="0"/>
    <n v="1.287467962"/>
    <n v="0"/>
    <n v="0"/>
    <n v="0"/>
    <n v="0"/>
    <n v="0"/>
    <n v="0"/>
    <n v="0"/>
    <n v="0.24525999300000001"/>
    <n v="2324.9463431999998"/>
    <x v="0"/>
  </r>
  <r>
    <n v="18529.158103999998"/>
    <n v="17260.854636"/>
    <x v="0"/>
    <x v="91"/>
    <x v="43"/>
    <x v="43"/>
    <s v="MD Resident"/>
    <x v="2"/>
    <s v="MD"/>
    <n v="2"/>
    <n v="18.506142450999999"/>
    <n v="21"/>
    <n v="336686.55"/>
    <n v="21.864356351000001"/>
    <n v="31"/>
    <n v="418777.59"/>
    <n v="10"/>
    <n v="3.3582139"/>
    <n v="82091.039999999994"/>
    <s v="Brandywine"/>
    <s v="20613,Brandywine"/>
    <x v="0"/>
    <x v="0"/>
    <n v="20.767023382000001"/>
    <n v="0"/>
    <n v="0"/>
    <n v="0"/>
    <n v="0"/>
    <n v="0"/>
    <n v="0"/>
    <n v="0"/>
    <n v="3.3582139"/>
    <n v="31834.246714000001"/>
    <x v="0"/>
  </r>
  <r>
    <n v="13601.313944"/>
    <n v="15830.78628"/>
    <x v="0"/>
    <x v="173"/>
    <x v="44"/>
    <x v="44"/>
    <s v="MD Resident"/>
    <x v="6"/>
    <s v="MD"/>
    <n v="2"/>
    <n v="8.4221007500000002"/>
    <n v="11"/>
    <n v="149277.15"/>
    <n v="11.846754647999999"/>
    <n v="9"/>
    <n v="168679.25"/>
    <n v="-2"/>
    <n v="3.4246538979999999"/>
    <n v="19402.099999999999"/>
    <s v="Baltimore"/>
    <s v="21215,Baltimore"/>
    <x v="0"/>
    <x v="0"/>
    <n v="30.346923103000002"/>
    <n v="0"/>
    <n v="0"/>
    <n v="0"/>
    <n v="0"/>
    <n v="0"/>
    <n v="0"/>
    <n v="0"/>
    <n v="3.4246538979999999"/>
    <n v="23830.222005"/>
    <x v="0"/>
  </r>
  <r>
    <n v="13601.313944"/>
    <n v="15830.78628"/>
    <x v="0"/>
    <x v="67"/>
    <x v="44"/>
    <x v="44"/>
    <s v="MD Resident"/>
    <x v="6"/>
    <s v="MD"/>
    <n v="3"/>
    <n v="1.506970956"/>
    <n v="2"/>
    <n v="19294.060000000001"/>
    <n v="4.8847288549999996"/>
    <n v="7"/>
    <n v="82319"/>
    <n v="5"/>
    <n v="3.3777578990000001"/>
    <n v="63024.94"/>
    <s v="Baltimore"/>
    <s v="21213,Baltimore"/>
    <x v="0"/>
    <x v="0"/>
    <n v="23.208944313"/>
    <n v="0"/>
    <n v="0"/>
    <n v="0"/>
    <n v="0"/>
    <n v="0"/>
    <n v="0"/>
    <n v="0"/>
    <n v="3.3777578990000001"/>
    <n v="23503.899374000001"/>
    <x v="0"/>
  </r>
  <r>
    <n v="13601.313944"/>
    <n v="15830.78628"/>
    <x v="0"/>
    <x v="31"/>
    <x v="44"/>
    <x v="44"/>
    <s v="MD Resident"/>
    <x v="6"/>
    <s v="MD"/>
    <n v="2"/>
    <n v="18.040194466999999"/>
    <n v="23"/>
    <n v="275150.82"/>
    <n v="18.116645461000001"/>
    <n v="27"/>
    <n v="237708.6"/>
    <n v="4"/>
    <n v="7.6450993999999994E-2"/>
    <n v="-37442.22"/>
    <s v="Baltimore"/>
    <s v="21212,Baltimore"/>
    <x v="0"/>
    <x v="0"/>
    <n v="38.086620861"/>
    <n v="0"/>
    <n v="0"/>
    <n v="0"/>
    <n v="0"/>
    <n v="0"/>
    <n v="0"/>
    <n v="0"/>
    <n v="7.6450993999999994E-2"/>
    <n v="531.97905942"/>
    <x v="0"/>
  </r>
  <r>
    <n v="13601.313944"/>
    <n v="15830.78628"/>
    <x v="0"/>
    <x v="203"/>
    <x v="44"/>
    <x v="44"/>
    <s v="MD Resident"/>
    <x v="6"/>
    <s v="MD"/>
    <n v="2"/>
    <n v="1.9416809420000001"/>
    <n v="3"/>
    <n v="46682.52"/>
    <n v="7.7696677699999999"/>
    <n v="8"/>
    <n v="108824.88"/>
    <n v="5"/>
    <n v="5.8279868280000002"/>
    <n v="62142.36"/>
    <s v="Baltimore"/>
    <s v="21210,Baltimore"/>
    <x v="0"/>
    <x v="0"/>
    <n v="8.7631987410000001"/>
    <n v="0"/>
    <n v="0"/>
    <n v="0"/>
    <n v="0"/>
    <n v="0"/>
    <n v="0"/>
    <n v="0"/>
    <n v="5.8279868280000002"/>
    <n v="40553.651285"/>
    <x v="0"/>
  </r>
  <r>
    <n v="13601.313944"/>
    <n v="15830.78628"/>
    <x v="0"/>
    <x v="19"/>
    <x v="44"/>
    <x v="44"/>
    <s v="MD Resident"/>
    <x v="6"/>
    <s v="MD"/>
    <n v="2"/>
    <n v="2.5288559249999998"/>
    <n v="4"/>
    <n v="20499.310000000001"/>
    <n v="12.569422628"/>
    <n v="12"/>
    <n v="183278.37"/>
    <n v="8"/>
    <n v="10.040566703"/>
    <n v="162779.06"/>
    <s v="Baltimore"/>
    <s v="21209,Baltimore"/>
    <x v="0"/>
    <x v="0"/>
    <n v="21.234421371"/>
    <n v="0"/>
    <n v="0"/>
    <n v="0"/>
    <n v="0"/>
    <n v="0"/>
    <n v="0"/>
    <n v="0"/>
    <n v="10.040566703"/>
    <n v="69866.602790000004"/>
    <x v="0"/>
  </r>
  <r>
    <n v="13601.313944"/>
    <n v="15830.78628"/>
    <x v="0"/>
    <x v="34"/>
    <x v="44"/>
    <x v="44"/>
    <s v="MD Resident"/>
    <x v="1"/>
    <s v="MD"/>
    <n v="2"/>
    <n v="4.9821318530000003"/>
    <n v="5"/>
    <n v="63820.07"/>
    <n v="6.0184758199999999"/>
    <n v="10"/>
    <n v="91098.96"/>
    <n v="5"/>
    <n v="1.0363439670000001"/>
    <n v="27278.89"/>
    <s v="Gwynn Oak"/>
    <s v="21207,Gwynn Oak"/>
    <x v="0"/>
    <x v="0"/>
    <n v="21.251114361999999"/>
    <n v="0"/>
    <n v="0"/>
    <n v="0"/>
    <n v="0"/>
    <n v="0"/>
    <n v="0"/>
    <n v="0"/>
    <n v="1.0363439670000001"/>
    <n v="7211.3292443999999"/>
    <x v="0"/>
  </r>
  <r>
    <n v="13601.313944"/>
    <n v="15830.78628"/>
    <x v="0"/>
    <x v="14"/>
    <x v="44"/>
    <x v="44"/>
    <s v="MD Resident"/>
    <x v="6"/>
    <s v="MD"/>
    <n v="2"/>
    <n v="9.8802707069999993"/>
    <n v="13"/>
    <n v="118159.25"/>
    <n v="17.152663490999998"/>
    <n v="19"/>
    <n v="261029"/>
    <n v="6"/>
    <n v="7.272392784"/>
    <n v="142869.75"/>
    <s v="Baltimore"/>
    <s v="21206,Baltimore"/>
    <x v="0"/>
    <x v="0"/>
    <n v="61.924566151999997"/>
    <n v="0"/>
    <n v="0"/>
    <n v="0"/>
    <n v="0"/>
    <n v="0"/>
    <n v="0"/>
    <n v="0"/>
    <n v="7.272392784"/>
    <n v="50604.452218999999"/>
    <x v="0"/>
  </r>
  <r>
    <n v="13601.313944"/>
    <n v="15830.78628"/>
    <x v="0"/>
    <x v="44"/>
    <x v="44"/>
    <x v="44"/>
    <s v="MD Resident"/>
    <x v="1"/>
    <s v="MD"/>
    <n v="3"/>
    <n v="33.562181007"/>
    <n v="39"/>
    <n v="415455.13"/>
    <n v="45.930722635000002"/>
    <n v="46"/>
    <n v="739666.33"/>
    <n v="7"/>
    <n v="12.368541627999999"/>
    <n v="324211.20000000001"/>
    <s v="Towson"/>
    <s v="21204,Towson"/>
    <x v="0"/>
    <x v="0"/>
    <n v="47.898755571999999"/>
    <n v="0"/>
    <n v="0"/>
    <n v="0"/>
    <n v="0"/>
    <n v="0"/>
    <n v="0"/>
    <n v="0"/>
    <n v="12.368541627999999"/>
    <n v="86065.658500999998"/>
    <x v="0"/>
  </r>
  <r>
    <n v="13601.313944"/>
    <n v="15830.78628"/>
    <x v="0"/>
    <x v="194"/>
    <x v="44"/>
    <x v="44"/>
    <s v="MD Resident"/>
    <x v="6"/>
    <s v="MD"/>
    <n v="2"/>
    <n v="1.0163059699999999"/>
    <n v="1"/>
    <n v="22873.64"/>
    <n v="2.3799069300000002"/>
    <n v="3"/>
    <n v="29583.74"/>
    <n v="2"/>
    <n v="1.3636009600000001"/>
    <n v="6710.1"/>
    <s v="Baltimore"/>
    <s v="21202,Baltimore"/>
    <x v="0"/>
    <x v="0"/>
    <n v="36.293227919000003"/>
    <n v="0"/>
    <n v="0"/>
    <n v="0"/>
    <n v="0"/>
    <n v="0"/>
    <n v="0"/>
    <n v="0"/>
    <n v="1.3636009600000001"/>
    <n v="9488.5248467000001"/>
    <x v="0"/>
  </r>
  <r>
    <n v="13601.313944"/>
    <n v="15830.78628"/>
    <x v="0"/>
    <x v="210"/>
    <x v="44"/>
    <x v="44"/>
    <s v="MD Resident"/>
    <x v="1"/>
    <s v="MD"/>
    <n v="2"/>
    <n v="1.3302719599999999"/>
    <n v="2"/>
    <n v="13742.93"/>
    <n v="3.4076558989999999"/>
    <n v="5"/>
    <n v="44510.23"/>
    <n v="3"/>
    <n v="2.0773839390000002"/>
    <n v="30767.3"/>
    <s v="White Marsh"/>
    <s v="21162,White Marsh"/>
    <x v="0"/>
    <x v="0"/>
    <n v="19.494065423999999"/>
    <n v="0"/>
    <n v="0"/>
    <n v="0"/>
    <n v="0"/>
    <n v="0"/>
    <n v="0"/>
    <n v="0"/>
    <n v="2.0773839390000002"/>
    <n v="14455.335321"/>
    <x v="0"/>
  </r>
  <r>
    <n v="13601.313944"/>
    <n v="15830.78628"/>
    <x v="0"/>
    <x v="141"/>
    <x v="44"/>
    <x v="44"/>
    <s v="MD Resident"/>
    <x v="8"/>
    <s v="MD"/>
    <n v="2"/>
    <n v="0"/>
    <n v="0"/>
    <n v="0"/>
    <n v="2.7902529180000002"/>
    <n v="2"/>
    <n v="40370.39"/>
    <n v="2"/>
    <n v="2.7902529180000002"/>
    <n v="40370.39"/>
    <s v="Westminster"/>
    <s v="21158,Westminster"/>
    <x v="0"/>
    <x v="0"/>
    <n v="5.6552328330000003"/>
    <n v="0"/>
    <n v="0"/>
    <n v="0"/>
    <n v="0"/>
    <n v="0"/>
    <n v="0"/>
    <n v="0"/>
    <n v="2.7902529180000002"/>
    <n v="19415.785789000001"/>
    <x v="0"/>
  </r>
  <r>
    <n v="13601.313944"/>
    <n v="15830.78628"/>
    <x v="0"/>
    <x v="205"/>
    <x v="44"/>
    <x v="44"/>
    <s v="MD Resident"/>
    <x v="8"/>
    <s v="MD"/>
    <n v="2"/>
    <n v="5.8285728260000003"/>
    <n v="5"/>
    <n v="125695.65"/>
    <n v="9.8343307079999995"/>
    <n v="5"/>
    <n v="105676.2"/>
    <n v="0"/>
    <n v="4.0057578820000002"/>
    <n v="-20019.45"/>
    <s v="Westminster"/>
    <s v="21157,Westminster"/>
    <x v="0"/>
    <x v="0"/>
    <n v="15.124978553"/>
    <n v="0"/>
    <n v="0"/>
    <n v="0"/>
    <n v="0"/>
    <n v="0"/>
    <n v="0"/>
    <n v="0"/>
    <n v="4.0057578820000002"/>
    <n v="27873.794686000001"/>
    <x v="0"/>
  </r>
  <r>
    <n v="13601.313944"/>
    <n v="15830.78628"/>
    <x v="0"/>
    <x v="76"/>
    <x v="44"/>
    <x v="44"/>
    <s v="MD Resident"/>
    <x v="1"/>
    <s v="MD"/>
    <n v="1"/>
    <n v="0.45732198600000001"/>
    <n v="1"/>
    <n v="6150.88"/>
    <n v="0.50790098500000003"/>
    <n v="1"/>
    <n v="18758.310000000001"/>
    <n v="0"/>
    <n v="5.0578998999999999E-2"/>
    <n v="12607.43"/>
    <s v="Upperco"/>
    <s v="21155,Upperco"/>
    <x v="0"/>
    <x v="0"/>
    <n v="2.242934934"/>
    <n v="-0.51374798499999996"/>
    <n v="0.51374798499999996"/>
    <n v="-0.51374798499999996"/>
    <n v="1.1585204E-2"/>
    <n v="1.1585204E-2"/>
    <n v="0"/>
    <n v="80.614856872000004"/>
    <n v="3.8993794999999998E-2"/>
    <n v="271.33567911"/>
    <x v="0"/>
  </r>
  <r>
    <n v="13601.313944"/>
    <n v="15830.78628"/>
    <x v="0"/>
    <x v="80"/>
    <x v="44"/>
    <x v="44"/>
    <s v="MD Resident"/>
    <x v="1"/>
    <s v="MD"/>
    <n v="2"/>
    <n v="8.7862327400000009"/>
    <n v="8"/>
    <n v="91275.72"/>
    <n v="12.752755621"/>
    <n v="17"/>
    <n v="229668.2"/>
    <n v="9"/>
    <n v="3.9665228809999999"/>
    <n v="138392.48000000001"/>
    <s v="Reisterstown"/>
    <s v="21136,Reisterstown"/>
    <x v="0"/>
    <x v="0"/>
    <n v="40.397958799999998"/>
    <n v="0"/>
    <n v="0"/>
    <n v="0"/>
    <n v="0"/>
    <n v="0"/>
    <n v="0"/>
    <n v="0"/>
    <n v="3.9665228809999999"/>
    <n v="27600.780590999999"/>
    <x v="0"/>
  </r>
  <r>
    <n v="13601.313944"/>
    <n v="15830.78628"/>
    <x v="0"/>
    <x v="139"/>
    <x v="44"/>
    <x v="44"/>
    <s v="MD Resident"/>
    <x v="1"/>
    <s v="MD"/>
    <n v="2"/>
    <n v="11.635965656"/>
    <n v="14"/>
    <n v="157073.5"/>
    <n v="20.3704684"/>
    <n v="13"/>
    <n v="351258.03"/>
    <n v="-1"/>
    <n v="8.7345027440000003"/>
    <n v="194184.53"/>
    <s v="Owings Mills"/>
    <s v="21117,Owings Mills"/>
    <x v="0"/>
    <x v="0"/>
    <n v="23.071398314"/>
    <n v="0"/>
    <n v="0"/>
    <n v="0"/>
    <n v="0"/>
    <n v="0"/>
    <n v="0"/>
    <n v="0"/>
    <n v="8.7345027440000003"/>
    <n v="60778.445264000002"/>
    <x v="0"/>
  </r>
  <r>
    <n v="13601.313944"/>
    <n v="15830.78628"/>
    <x v="0"/>
    <x v="244"/>
    <x v="44"/>
    <x v="44"/>
    <s v="MD Resident"/>
    <x v="1"/>
    <s v="MD"/>
    <n v="2"/>
    <n v="4.4849968679999996"/>
    <n v="4"/>
    <n v="36639.050000000003"/>
    <n v="5.9862798230000003"/>
    <n v="10"/>
    <n v="91985.29"/>
    <n v="6"/>
    <n v="1.501282955"/>
    <n v="55346.239999999998"/>
    <s v="Monkton"/>
    <s v="21111,Monkton"/>
    <x v="0"/>
    <x v="0"/>
    <n v="1.501282955"/>
    <n v="0"/>
    <n v="0"/>
    <n v="0"/>
    <n v="0"/>
    <n v="0"/>
    <n v="0"/>
    <n v="0"/>
    <n v="1.501282955"/>
    <n v="10446.575676"/>
    <x v="0"/>
  </r>
  <r>
    <n v="13601.313944"/>
    <n v="15830.78628"/>
    <x v="0"/>
    <x v="21"/>
    <x v="44"/>
    <x v="44"/>
    <s v="MD Resident"/>
    <x v="8"/>
    <s v="MD"/>
    <n v="2"/>
    <n v="6.6499528029999997"/>
    <n v="5"/>
    <n v="81142.509999999995"/>
    <n v="8.6219677440000009"/>
    <n v="9"/>
    <n v="142685.81"/>
    <n v="4"/>
    <n v="1.9720149410000001"/>
    <n v="61543.3"/>
    <s v="Manchester"/>
    <s v="21102,Manchester"/>
    <x v="0"/>
    <x v="0"/>
    <n v="7.9633797639999999"/>
    <n v="0"/>
    <n v="0"/>
    <n v="0"/>
    <n v="0"/>
    <n v="0"/>
    <n v="0"/>
    <n v="0"/>
    <n v="1.9720149410000001"/>
    <n v="13722.132291"/>
    <x v="0"/>
  </r>
  <r>
    <n v="13601.313944"/>
    <n v="15830.78628"/>
    <x v="0"/>
    <x v="51"/>
    <x v="44"/>
    <x v="44"/>
    <s v="MD Resident"/>
    <x v="3"/>
    <s v="MD"/>
    <n v="1"/>
    <n v="0"/>
    <n v="0"/>
    <n v="0"/>
    <n v="0.49260398500000002"/>
    <n v="1"/>
    <n v="6182.62"/>
    <n v="1"/>
    <n v="0.49260398500000002"/>
    <n v="6182.62"/>
    <s v="Linthicum Heights"/>
    <s v="21090,Linthicum Heights"/>
    <x v="0"/>
    <x v="0"/>
    <n v="9.5463107189999992"/>
    <n v="0"/>
    <n v="0"/>
    <n v="0"/>
    <n v="0"/>
    <n v="0"/>
    <n v="0"/>
    <n v="0"/>
    <n v="0.49260398500000002"/>
    <n v="3427.7514378000001"/>
    <x v="0"/>
  </r>
  <r>
    <n v="13601.313944"/>
    <n v="15830.78628"/>
    <x v="0"/>
    <x v="191"/>
    <x v="44"/>
    <x v="44"/>
    <s v="MD Resident"/>
    <x v="22"/>
    <s v="MD"/>
    <n v="1"/>
    <n v="0"/>
    <n v="0"/>
    <n v="0"/>
    <n v="0.75515097799999997"/>
    <n v="1"/>
    <n v="11008.63"/>
    <n v="1"/>
    <n v="0.75515097799999997"/>
    <n v="11008.63"/>
    <m/>
    <s v="Wicomico,"/>
    <x v="0"/>
    <x v="0"/>
    <n v="23.014154316999999"/>
    <n v="0"/>
    <n v="0"/>
    <n v="0"/>
    <n v="0"/>
    <n v="0"/>
    <n v="0"/>
    <n v="0"/>
    <n v="0.75515097799999997"/>
    <n v="5254.6668915"/>
    <x v="0"/>
  </r>
  <r>
    <n v="13601.313944"/>
    <n v="15830.78628"/>
    <x v="0"/>
    <x v="167"/>
    <x v="44"/>
    <x v="44"/>
    <s v="MD Resident"/>
    <x v="1"/>
    <s v="MD"/>
    <n v="1"/>
    <n v="1.514089955"/>
    <n v="2"/>
    <n v="33900.46"/>
    <n v="1.8059529459999999"/>
    <n v="2"/>
    <n v="21033.24"/>
    <n v="0"/>
    <n v="0.29186299100000002"/>
    <n v="-12867.22"/>
    <s v="Kingsville"/>
    <s v="21087,Kingsville"/>
    <x v="0"/>
    <x v="0"/>
    <n v="5.2690278429999999"/>
    <n v="0"/>
    <n v="0"/>
    <n v="0"/>
    <n v="0"/>
    <n v="0"/>
    <n v="0"/>
    <n v="0"/>
    <n v="0.29186299100000002"/>
    <n v="2030.9088386000001"/>
    <x v="0"/>
  </r>
  <r>
    <n v="13601.313944"/>
    <n v="15830.78628"/>
    <x v="0"/>
    <x v="10"/>
    <x v="44"/>
    <x v="44"/>
    <s v="MD Resident"/>
    <x v="4"/>
    <s v="MD"/>
    <n v="1"/>
    <n v="0"/>
    <n v="0"/>
    <n v="0"/>
    <n v="1.771004947"/>
    <n v="1"/>
    <n v="23543.96"/>
    <n v="1"/>
    <n v="1.771004947"/>
    <n v="23543.96"/>
    <m/>
    <s v="Washington,"/>
    <x v="0"/>
    <x v="0"/>
    <n v="47.749687577000003"/>
    <n v="0"/>
    <n v="0"/>
    <n v="0"/>
    <n v="0"/>
    <n v="0"/>
    <n v="0"/>
    <n v="0"/>
    <n v="1.771004947"/>
    <n v="12323.417874000001"/>
    <x v="0"/>
  </r>
  <r>
    <n v="13601.313944"/>
    <n v="15830.78628"/>
    <x v="0"/>
    <x v="160"/>
    <x v="44"/>
    <x v="44"/>
    <s v="MD Resident"/>
    <x v="20"/>
    <s v="MD"/>
    <n v="2"/>
    <n v="0"/>
    <n v="0"/>
    <n v="0"/>
    <n v="7.3017657829999996"/>
    <n v="3"/>
    <n v="89261.27"/>
    <n v="3"/>
    <n v="7.3017657829999996"/>
    <n v="89261.27"/>
    <m/>
    <s v="Talbot,"/>
    <x v="0"/>
    <x v="0"/>
    <n v="16.478207513000001"/>
    <n v="0"/>
    <n v="0"/>
    <n v="0"/>
    <n v="0"/>
    <n v="0"/>
    <n v="0"/>
    <n v="0"/>
    <n v="7.3017657829999996"/>
    <n v="50808.842240999998"/>
    <x v="0"/>
  </r>
  <r>
    <n v="13601.313944"/>
    <n v="15830.78628"/>
    <x v="0"/>
    <x v="176"/>
    <x v="44"/>
    <x v="44"/>
    <s v="MD Resident"/>
    <x v="10"/>
    <s v="MD"/>
    <n v="1"/>
    <n v="0.43226198700000001"/>
    <n v="1"/>
    <n v="4017.6"/>
    <n v="2.0718339380000002"/>
    <n v="3"/>
    <n v="42410.54"/>
    <n v="2"/>
    <n v="1.639571951"/>
    <n v="38392.94"/>
    <s v="Jarrettsville"/>
    <s v="21084,Jarrettsville"/>
    <x v="0"/>
    <x v="0"/>
    <n v="10.433676692000001"/>
    <n v="0"/>
    <n v="0"/>
    <n v="0"/>
    <n v="0"/>
    <n v="0"/>
    <n v="0"/>
    <n v="0"/>
    <n v="1.639571951"/>
    <n v="11408.850280000001"/>
    <x v="0"/>
  </r>
  <r>
    <n v="13601.313944"/>
    <n v="15830.78628"/>
    <x v="0"/>
    <x v="240"/>
    <x v="44"/>
    <x v="44"/>
    <s v="MD Resident"/>
    <x v="1"/>
    <s v="MD"/>
    <n v="1"/>
    <n v="0.70905997899999995"/>
    <n v="1"/>
    <n v="5065.1000000000004"/>
    <n v="1.510065955"/>
    <n v="2"/>
    <n v="15976.1"/>
    <n v="1"/>
    <n v="0.80100597600000001"/>
    <n v="10911"/>
    <s v="Hydes"/>
    <s v="21082,Hydes"/>
    <x v="0"/>
    <x v="0"/>
    <n v="1.728025948"/>
    <n v="0"/>
    <n v="0"/>
    <n v="0"/>
    <n v="0"/>
    <n v="0"/>
    <n v="0"/>
    <n v="0"/>
    <n v="0.80100597600000001"/>
    <n v="5573.7457868000001"/>
    <x v="0"/>
  </r>
  <r>
    <n v="13601.313944"/>
    <n v="15830.78628"/>
    <x v="0"/>
    <x v="180"/>
    <x v="44"/>
    <x v="44"/>
    <s v="MD Resident"/>
    <x v="3"/>
    <s v="MD"/>
    <n v="1"/>
    <n v="0"/>
    <n v="0"/>
    <n v="0"/>
    <n v="1.977238941"/>
    <n v="3"/>
    <n v="11188.14"/>
    <n v="3"/>
    <n v="1.977238941"/>
    <n v="11188.14"/>
    <s v="Hanover"/>
    <s v="21076,Hanover"/>
    <x v="0"/>
    <x v="0"/>
    <n v="20.774001380000001"/>
    <n v="0"/>
    <n v="0"/>
    <n v="0"/>
    <n v="0"/>
    <n v="0"/>
    <n v="0"/>
    <n v="0"/>
    <n v="1.977238941"/>
    <n v="13758.483141000001"/>
    <x v="0"/>
  </r>
  <r>
    <n v="13601.313944"/>
    <n v="15830.78628"/>
    <x v="0"/>
    <x v="41"/>
    <x v="44"/>
    <x v="44"/>
    <s v="MD Resident"/>
    <x v="11"/>
    <s v="MD"/>
    <n v="2"/>
    <n v="0"/>
    <n v="0"/>
    <n v="0"/>
    <n v="2.2185839340000002"/>
    <n v="2"/>
    <n v="33863.660000000003"/>
    <n v="2"/>
    <n v="2.2185839340000002"/>
    <n v="33863.660000000003"/>
    <m/>
    <s v="Dorchester,"/>
    <x v="0"/>
    <x v="0"/>
    <n v="24.258977285"/>
    <n v="0"/>
    <n v="0"/>
    <n v="0"/>
    <n v="0"/>
    <n v="0"/>
    <n v="0"/>
    <n v="0"/>
    <n v="2.2185839340000002"/>
    <n v="15437.865915"/>
    <x v="0"/>
  </r>
  <r>
    <n v="13601.313944"/>
    <n v="15830.78628"/>
    <x v="0"/>
    <x v="12"/>
    <x v="44"/>
    <x v="44"/>
    <s v="MD Resident"/>
    <x v="5"/>
    <s v="MD"/>
    <n v="2"/>
    <n v="0.49757698500000003"/>
    <n v="1"/>
    <n v="3295.73"/>
    <n v="2.282649932"/>
    <n v="2"/>
    <n v="26619.51"/>
    <n v="1"/>
    <n v="1.785072947"/>
    <n v="23323.78"/>
    <m/>
    <s v="Cecil,"/>
    <x v="0"/>
    <x v="0"/>
    <n v="18.604644454999999"/>
    <n v="0"/>
    <n v="0"/>
    <n v="0"/>
    <n v="0"/>
    <n v="0"/>
    <n v="0"/>
    <n v="0"/>
    <n v="1.785072947"/>
    <n v="12421.309098"/>
    <x v="0"/>
  </r>
  <r>
    <n v="13601.313944"/>
    <n v="15830.78628"/>
    <x v="0"/>
    <x v="242"/>
    <x v="44"/>
    <x v="44"/>
    <s v="MD Resident"/>
    <x v="1"/>
    <s v="MD"/>
    <n v="2"/>
    <n v="2.9526129129999998"/>
    <n v="3"/>
    <n v="79520.789999999994"/>
    <n v="5.5182838370000002"/>
    <n v="10"/>
    <n v="100435.95"/>
    <n v="7"/>
    <n v="2.565670924"/>
    <n v="20915.16"/>
    <s v="Glen Arm"/>
    <s v="21057,Glen Arm"/>
    <x v="0"/>
    <x v="0"/>
    <n v="3.2179409049999999"/>
    <n v="0"/>
    <n v="0"/>
    <n v="0"/>
    <n v="0"/>
    <n v="0"/>
    <n v="0"/>
    <n v="0"/>
    <n v="2.565670924"/>
    <n v="17853.047207"/>
    <x v="0"/>
  </r>
  <r>
    <n v="13601.313944"/>
    <n v="15830.78628"/>
    <x v="0"/>
    <x v="88"/>
    <x v="44"/>
    <x v="44"/>
    <s v="MD Resident"/>
    <x v="9"/>
    <s v="MD"/>
    <n v="1"/>
    <n v="0"/>
    <n v="0"/>
    <n v="0"/>
    <n v="0.52161998499999995"/>
    <n v="1"/>
    <n v="6235.94"/>
    <n v="1"/>
    <n v="0.52161998499999995"/>
    <n v="6235.94"/>
    <s v="Woodbine"/>
    <s v="21797,Woodbine"/>
    <x v="0"/>
    <x v="0"/>
    <n v="5.8912848259999997"/>
    <n v="0"/>
    <n v="0"/>
    <n v="0"/>
    <n v="0"/>
    <n v="0"/>
    <n v="0"/>
    <n v="0"/>
    <n v="0.52161998499999995"/>
    <n v="3629.6573069000001"/>
    <x v="0"/>
  </r>
  <r>
    <n v="13601.313944"/>
    <n v="15830.78628"/>
    <x v="0"/>
    <x v="35"/>
    <x v="44"/>
    <x v="44"/>
    <s v="MD Resident"/>
    <x v="8"/>
    <s v="MD"/>
    <n v="1"/>
    <n v="0"/>
    <n v="0"/>
    <n v="0"/>
    <n v="3.536890895"/>
    <n v="1"/>
    <n v="39637.910000000003"/>
    <n v="1"/>
    <n v="3.536890895"/>
    <n v="39637.910000000003"/>
    <s v="Taneytown"/>
    <s v="21787,Taneytown"/>
    <x v="0"/>
    <x v="0"/>
    <n v="7.4036147809999999"/>
    <n v="0"/>
    <n v="0"/>
    <n v="0"/>
    <n v="0"/>
    <n v="0"/>
    <n v="0"/>
    <n v="0"/>
    <n v="3.536890895"/>
    <n v="24611.215540000001"/>
    <x v="0"/>
  </r>
  <r>
    <n v="13601.313944"/>
    <n v="15830.78628"/>
    <x v="0"/>
    <x v="193"/>
    <x v="44"/>
    <x v="44"/>
    <s v="MD Resident"/>
    <x v="9"/>
    <s v="MD"/>
    <n v="2"/>
    <n v="1.838188945"/>
    <n v="3"/>
    <n v="23636.99"/>
    <n v="3.6790428909999999"/>
    <n v="3"/>
    <n v="116327.58"/>
    <n v="0"/>
    <n v="1.840853946"/>
    <n v="92690.59"/>
    <s v="Ellicott City"/>
    <s v="21043,Ellicott City"/>
    <x v="0"/>
    <x v="0"/>
    <n v="20.624334387000001"/>
    <n v="0"/>
    <n v="0"/>
    <n v="0"/>
    <n v="0"/>
    <n v="0"/>
    <n v="0"/>
    <n v="0"/>
    <n v="1.840853946"/>
    <n v="12809.457399000001"/>
    <x v="0"/>
  </r>
  <r>
    <n v="13601.313944"/>
    <n v="15830.78628"/>
    <x v="0"/>
    <x v="40"/>
    <x v="44"/>
    <x v="44"/>
    <s v="MD Resident"/>
    <x v="0"/>
    <s v="MD"/>
    <n v="1"/>
    <n v="0"/>
    <n v="0"/>
    <n v="0"/>
    <n v="0.73492597800000004"/>
    <n v="1"/>
    <n v="7741.36"/>
    <n v="1"/>
    <n v="0.73492597800000004"/>
    <n v="7741.36"/>
    <s v="Frederick"/>
    <s v="21702,Frederick"/>
    <x v="0"/>
    <x v="0"/>
    <n v="20.920102375999999"/>
    <n v="0"/>
    <n v="0"/>
    <n v="0"/>
    <n v="0"/>
    <n v="0"/>
    <n v="0"/>
    <n v="0"/>
    <n v="0.73492597800000004"/>
    <n v="5113.9326000000001"/>
    <x v="0"/>
  </r>
  <r>
    <n v="13601.313944"/>
    <n v="15830.78628"/>
    <x v="0"/>
    <x v="70"/>
    <x v="44"/>
    <x v="44"/>
    <s v="MD Resident"/>
    <x v="9"/>
    <s v="MD"/>
    <n v="1"/>
    <n v="0"/>
    <n v="0"/>
    <n v="0"/>
    <n v="0.76945997700000002"/>
    <n v="1"/>
    <n v="6113.34"/>
    <n v="1"/>
    <n v="0.76945997700000002"/>
    <n v="6113.34"/>
    <s v="Ellicott City"/>
    <s v="21042,Ellicott City"/>
    <x v="0"/>
    <x v="0"/>
    <n v="14.275399576"/>
    <n v="0"/>
    <n v="0"/>
    <n v="0"/>
    <n v="0"/>
    <n v="0"/>
    <n v="0"/>
    <n v="0"/>
    <n v="0.76945997700000002"/>
    <n v="5354.2350911000003"/>
    <x v="0"/>
  </r>
  <r>
    <n v="13601.313944"/>
    <n v="15830.78628"/>
    <x v="0"/>
    <x v="159"/>
    <x v="44"/>
    <x v="44"/>
    <s v="MD Resident"/>
    <x v="10"/>
    <s v="MD"/>
    <n v="2"/>
    <n v="0.51374798499999996"/>
    <n v="1"/>
    <n v="8478.61"/>
    <n v="3.3981688989999999"/>
    <n v="4"/>
    <n v="55008.38"/>
    <n v="3"/>
    <n v="2.8844209140000001"/>
    <n v="46529.77"/>
    <s v="Edgewood"/>
    <s v="21040,Edgewood"/>
    <x v="0"/>
    <x v="0"/>
    <n v="23.845651294"/>
    <n v="0"/>
    <n v="0"/>
    <n v="0"/>
    <n v="0"/>
    <n v="0"/>
    <n v="0"/>
    <n v="0"/>
    <n v="2.8844209140000001"/>
    <n v="20071.047406000002"/>
    <x v="0"/>
  </r>
  <r>
    <n v="13601.313944"/>
    <n v="15830.78628"/>
    <x v="0"/>
    <x v="111"/>
    <x v="44"/>
    <x v="44"/>
    <s v="MD Resident"/>
    <x v="1"/>
    <s v="MD"/>
    <n v="2"/>
    <n v="34.283746983"/>
    <n v="40"/>
    <n v="488494.52"/>
    <n v="40.259414804999999"/>
    <n v="42"/>
    <n v="565246.99"/>
    <n v="2"/>
    <n v="5.9756678220000001"/>
    <n v="76752.47"/>
    <s v="Towson"/>
    <s v="21286,Towson"/>
    <x v="0"/>
    <x v="0"/>
    <n v="21.012808373999999"/>
    <n v="0"/>
    <n v="0"/>
    <n v="0"/>
    <n v="0"/>
    <n v="0"/>
    <n v="0"/>
    <n v="0"/>
    <n v="5.9756678220000001"/>
    <n v="41581.279471000002"/>
    <x v="0"/>
  </r>
  <r>
    <n v="13601.313944"/>
    <n v="15830.78628"/>
    <x v="0"/>
    <x v="82"/>
    <x v="44"/>
    <x v="44"/>
    <s v="MD Resident"/>
    <x v="1"/>
    <s v="MD"/>
    <n v="2"/>
    <n v="2.3112609320000002"/>
    <n v="3"/>
    <n v="31247.78"/>
    <n v="2.558636924"/>
    <n v="4"/>
    <n v="50707.26"/>
    <n v="1"/>
    <n v="0.24737599199999999"/>
    <n v="19459.48"/>
    <s v="Windsor Mill"/>
    <s v="21244,Windsor Mill"/>
    <x v="0"/>
    <x v="0"/>
    <n v="36.897335900999998"/>
    <n v="0"/>
    <n v="0"/>
    <n v="0"/>
    <n v="0"/>
    <n v="0"/>
    <n v="0"/>
    <n v="0"/>
    <n v="0.24737599199999999"/>
    <n v="1721.3490715999999"/>
    <x v="0"/>
  </r>
  <r>
    <n v="13601.313944"/>
    <n v="15830.78628"/>
    <x v="0"/>
    <x v="185"/>
    <x v="44"/>
    <x v="44"/>
    <s v="MD Resident"/>
    <x v="6"/>
    <s v="MD"/>
    <n v="3"/>
    <n v="13.444505602"/>
    <n v="17"/>
    <n v="142572.23000000001"/>
    <n v="14.048460584000001"/>
    <n v="21"/>
    <n v="237115.16"/>
    <n v="4"/>
    <n v="0.60395498199999997"/>
    <n v="94542.93"/>
    <s v="Baltimore"/>
    <s v="21239,Baltimore"/>
    <x v="0"/>
    <x v="0"/>
    <n v="43.234718700000002"/>
    <n v="0"/>
    <n v="0"/>
    <n v="0"/>
    <n v="0"/>
    <n v="0"/>
    <n v="0"/>
    <n v="0"/>
    <n v="0.60395498199999997"/>
    <n v="4202.5798023999996"/>
    <x v="0"/>
  </r>
  <r>
    <n v="13601.313944"/>
    <n v="15830.78628"/>
    <x v="0"/>
    <x v="69"/>
    <x v="44"/>
    <x v="44"/>
    <s v="MD Resident"/>
    <x v="1"/>
    <s v="MD"/>
    <n v="2"/>
    <n v="5.9861698240000001"/>
    <n v="7"/>
    <n v="49101.15"/>
    <n v="11.471424659"/>
    <n v="10"/>
    <n v="230340.91"/>
    <n v="3"/>
    <n v="5.4852548350000001"/>
    <n v="181239.76"/>
    <s v="Rosedale"/>
    <s v="21237,Rosedale"/>
    <x v="0"/>
    <x v="0"/>
    <n v="26.448463212"/>
    <n v="0"/>
    <n v="0"/>
    <n v="0"/>
    <n v="0"/>
    <n v="0"/>
    <n v="0"/>
    <n v="0"/>
    <n v="5.4852548350000001"/>
    <n v="38168.773944"/>
    <x v="0"/>
  </r>
  <r>
    <n v="13601.313944"/>
    <n v="15830.78628"/>
    <x v="0"/>
    <x v="1"/>
    <x v="44"/>
    <x v="44"/>
    <s v="MD Resident"/>
    <x v="1"/>
    <s v="MD"/>
    <n v="2"/>
    <n v="26.376298215999999"/>
    <n v="32"/>
    <n v="334592.38"/>
    <n v="31.050893079000002"/>
    <n v="29"/>
    <n v="540066.46"/>
    <n v="-3"/>
    <n v="4.6745948630000003"/>
    <n v="205474.08"/>
    <s v="Cockeysville"/>
    <s v="21030,Cockeysville"/>
    <x v="0"/>
    <x v="0"/>
    <n v="18.677909447000001"/>
    <n v="-0.92701997199999997"/>
    <n v="0.92701997199999997"/>
    <n v="-0.92701997199999997"/>
    <n v="0.2320089843"/>
    <n v="0.2320089843"/>
    <n v="0"/>
    <n v="1614.4187899999999"/>
    <n v="4.4425858787000001"/>
    <n v="30913.432691000002"/>
    <x v="0"/>
  </r>
  <r>
    <n v="13601.313944"/>
    <n v="15830.78628"/>
    <x v="0"/>
    <x v="202"/>
    <x v="44"/>
    <x v="44"/>
    <s v="MD Resident"/>
    <x v="1"/>
    <s v="MD"/>
    <n v="2"/>
    <n v="9.0199297329999997"/>
    <n v="11"/>
    <n v="175262.13"/>
    <n v="23.499321305999999"/>
    <n v="29"/>
    <n v="349559.56"/>
    <n v="18"/>
    <n v="14.479391572999999"/>
    <n v="174297.43"/>
    <s v="Nottingham"/>
    <s v="21236,Nottingham"/>
    <x v="0"/>
    <x v="0"/>
    <n v="23.887373291999999"/>
    <n v="0"/>
    <n v="0"/>
    <n v="0"/>
    <n v="0"/>
    <n v="0"/>
    <n v="0"/>
    <n v="0"/>
    <n v="14.479391572999999"/>
    <n v="100753.86476"/>
    <x v="0"/>
  </r>
  <r>
    <n v="13601.313944"/>
    <n v="15830.78628"/>
    <x v="0"/>
    <x v="65"/>
    <x v="44"/>
    <x v="44"/>
    <s v="MD Resident"/>
    <x v="1"/>
    <s v="MD"/>
    <n v="2"/>
    <n v="68.259100974000006"/>
    <n v="82"/>
    <n v="834595.72"/>
    <n v="81.553815576999995"/>
    <n v="79"/>
    <n v="1341740.95"/>
    <n v="-3"/>
    <n v="13.294714602999999"/>
    <n v="507145.23"/>
    <s v="Parkville"/>
    <s v="21234,Parkville"/>
    <x v="0"/>
    <x v="0"/>
    <n v="28.136095163"/>
    <n v="0"/>
    <n v="0"/>
    <n v="0"/>
    <n v="0"/>
    <n v="0"/>
    <n v="0"/>
    <n v="0"/>
    <n v="13.294714602999999"/>
    <n v="92510.370364999995"/>
    <x v="0"/>
  </r>
  <r>
    <n v="13601.313944"/>
    <n v="15830.78628"/>
    <x v="0"/>
    <x v="46"/>
    <x v="44"/>
    <x v="44"/>
    <s v="MD Resident"/>
    <x v="1"/>
    <s v="MD"/>
    <n v="1"/>
    <n v="0.66104598000000003"/>
    <n v="1"/>
    <n v="13247.18"/>
    <n v="0.77830497700000001"/>
    <n v="1"/>
    <n v="6681.87"/>
    <n v="0"/>
    <n v="0.117258997"/>
    <n v="-6565.31"/>
    <s v="Halethorpe"/>
    <s v="21227,Halethorpe"/>
    <x v="0"/>
    <x v="0"/>
    <n v="8.8656967370000004"/>
    <n v="0"/>
    <n v="0"/>
    <n v="0"/>
    <n v="0"/>
    <n v="0"/>
    <n v="0"/>
    <n v="0"/>
    <n v="0.117258997"/>
    <n v="815.93878207"/>
    <x v="0"/>
  </r>
  <r>
    <n v="13601.313944"/>
    <n v="15830.78628"/>
    <x v="0"/>
    <x v="74"/>
    <x v="44"/>
    <x v="44"/>
    <s v="MD Resident"/>
    <x v="10"/>
    <s v="MD"/>
    <n v="2"/>
    <n v="2.8470989160000002"/>
    <n v="4"/>
    <n v="60519.8"/>
    <n v="3.893475885"/>
    <n v="3"/>
    <n v="58332.06"/>
    <n v="-1"/>
    <n v="1.046376969"/>
    <n v="-2187.7399999999998"/>
    <s v="Abingdon"/>
    <s v="21009,Abingdon"/>
    <x v="0"/>
    <x v="0"/>
    <n v="20.165558401999998"/>
    <n v="0"/>
    <n v="0"/>
    <n v="0"/>
    <n v="0"/>
    <n v="0"/>
    <n v="0"/>
    <n v="0"/>
    <n v="1.046376969"/>
    <n v="7281.1432087000003"/>
    <x v="0"/>
  </r>
  <r>
    <n v="13601.313944"/>
    <n v="15830.78628"/>
    <x v="0"/>
    <x v="100"/>
    <x v="44"/>
    <x v="44"/>
    <s v="MD Resident"/>
    <x v="6"/>
    <s v="MD"/>
    <n v="1"/>
    <n v="0"/>
    <n v="0"/>
    <n v="0"/>
    <n v="0.49757698500000003"/>
    <n v="1"/>
    <n v="7992.44"/>
    <n v="1"/>
    <n v="0.49757698500000003"/>
    <n v="7992.44"/>
    <s v="Baltimore"/>
    <s v="21223,Baltimore"/>
    <x v="0"/>
    <x v="0"/>
    <n v="10.45718269"/>
    <n v="0"/>
    <n v="0"/>
    <n v="0"/>
    <n v="0"/>
    <n v="0"/>
    <n v="0"/>
    <n v="0"/>
    <n v="0.49757698500000003"/>
    <n v="3462.3557212000001"/>
    <x v="0"/>
  </r>
  <r>
    <n v="13601.313944"/>
    <n v="15830.78628"/>
    <x v="0"/>
    <x v="47"/>
    <x v="44"/>
    <x v="44"/>
    <s v="MD Resident"/>
    <x v="10"/>
    <s v="MD"/>
    <n v="1"/>
    <n v="0"/>
    <n v="0"/>
    <n v="0"/>
    <n v="0.92701997199999997"/>
    <n v="1"/>
    <n v="15652.97"/>
    <n v="1"/>
    <n v="0.92701997199999997"/>
    <n v="15652.97"/>
    <s v="Aberdeen"/>
    <s v="21001,Aberdeen"/>
    <x v="0"/>
    <x v="0"/>
    <n v="36.193890928000002"/>
    <n v="0"/>
    <n v="0"/>
    <n v="0"/>
    <n v="0"/>
    <n v="0"/>
    <n v="0"/>
    <n v="0"/>
    <n v="0.92701997199999997"/>
    <n v="6450.6056359000004"/>
    <x v="0"/>
  </r>
  <r>
    <n v="13601.313944"/>
    <n v="15830.78628"/>
    <x v="0"/>
    <x v="110"/>
    <x v="44"/>
    <x v="44"/>
    <s v="MD Resident"/>
    <x v="1"/>
    <s v="MD"/>
    <n v="2"/>
    <n v="4.4244258690000002"/>
    <n v="7"/>
    <n v="59177.8"/>
    <n v="6.2680218139999999"/>
    <n v="9"/>
    <n v="171263.78"/>
    <n v="2"/>
    <n v="1.8435959449999999"/>
    <n v="112085.98"/>
    <s v="Middle River"/>
    <s v="21220,Middle River"/>
    <x v="0"/>
    <x v="0"/>
    <n v="21.633316354000002"/>
    <n v="0"/>
    <n v="0"/>
    <n v="0"/>
    <n v="0"/>
    <n v="0"/>
    <n v="0"/>
    <n v="0"/>
    <n v="1.8435959449999999"/>
    <n v="12828.537413"/>
    <x v="0"/>
  </r>
  <r>
    <n v="13601.313944"/>
    <n v="15830.78628"/>
    <x v="0"/>
    <x v="116"/>
    <x v="44"/>
    <x v="44"/>
    <s v="MD Resident"/>
    <x v="6"/>
    <s v="MD"/>
    <n v="2"/>
    <n v="4.6019338630000002"/>
    <n v="4"/>
    <n v="114226.35"/>
    <n v="5.9589288229999999"/>
    <n v="9"/>
    <n v="73597.42"/>
    <n v="5"/>
    <n v="1.35699496"/>
    <n v="-40628.93"/>
    <s v="Baltimore"/>
    <s v="21218,Baltimore"/>
    <x v="0"/>
    <x v="0"/>
    <n v="15.060169555"/>
    <n v="0"/>
    <n v="0"/>
    <n v="0"/>
    <n v="0"/>
    <n v="0"/>
    <n v="0"/>
    <n v="0"/>
    <n v="1.35699496"/>
    <n v="9442.5574434999999"/>
    <x v="0"/>
  </r>
  <r>
    <n v="43908.27822"/>
    <n v="41568.212497"/>
    <x v="0"/>
    <x v="34"/>
    <x v="45"/>
    <x v="45"/>
    <s v="MD Resident"/>
    <x v="1"/>
    <s v="MD"/>
    <n v="1"/>
    <n v="2.4951499259999999"/>
    <n v="3"/>
    <n v="86819.63"/>
    <n v="2.9547639120000002"/>
    <n v="2"/>
    <n v="111261.35"/>
    <n v="-1"/>
    <n v="0.45961398599999997"/>
    <n v="24441.72"/>
    <s v="Gwynn Oak"/>
    <s v="21207,Gwynn Oak"/>
    <x v="0"/>
    <x v="0"/>
    <n v="0.45961398599999997"/>
    <n v="0"/>
    <n v="0"/>
    <n v="0"/>
    <n v="0"/>
    <n v="0"/>
    <n v="0"/>
    <n v="0"/>
    <n v="0.45961398599999997"/>
    <n v="10324.527346999999"/>
    <x v="1"/>
  </r>
  <r>
    <n v="43908.27822"/>
    <n v="41568.212497"/>
    <x v="0"/>
    <x v="132"/>
    <x v="45"/>
    <x v="45"/>
    <s v="MD Resident"/>
    <x v="3"/>
    <s v="MD"/>
    <n v="1"/>
    <n v="0"/>
    <n v="0"/>
    <n v="0"/>
    <n v="0.94474897199999996"/>
    <n v="1"/>
    <n v="103894.16"/>
    <n v="1"/>
    <n v="0.94474897199999996"/>
    <n v="103894.16"/>
    <s v="Annapolis"/>
    <s v="21401,Annapolis"/>
    <x v="0"/>
    <x v="0"/>
    <n v="0.94474897199999996"/>
    <n v="0"/>
    <n v="0"/>
    <n v="0"/>
    <n v="0"/>
    <n v="0"/>
    <n v="0"/>
    <n v="0"/>
    <n v="0.94474897199999996"/>
    <n v="21222.345044000002"/>
    <x v="1"/>
  </r>
  <r>
    <n v="43908.27822"/>
    <n v="41568.212497"/>
    <x v="0"/>
    <x v="82"/>
    <x v="45"/>
    <x v="45"/>
    <s v="MD Resident"/>
    <x v="1"/>
    <s v="MD"/>
    <n v="1"/>
    <n v="0"/>
    <n v="0"/>
    <n v="0"/>
    <n v="2.6531139210000001"/>
    <n v="2"/>
    <n v="26364.44"/>
    <n v="2"/>
    <n v="2.6531139210000001"/>
    <n v="26364.44"/>
    <s v="Windsor Mill"/>
    <s v="21244,Windsor Mill"/>
    <x v="0"/>
    <x v="0"/>
    <n v="2.6531139210000001"/>
    <n v="0"/>
    <n v="0"/>
    <n v="0"/>
    <n v="0"/>
    <n v="0"/>
    <n v="0"/>
    <n v="0"/>
    <n v="2.6531139210000001"/>
    <n v="59598.158601000003"/>
    <x v="1"/>
  </r>
  <r>
    <n v="43908.27822"/>
    <n v="41568.212497"/>
    <x v="0"/>
    <x v="169"/>
    <x v="45"/>
    <x v="45"/>
    <s v="MD Resident"/>
    <x v="7"/>
    <s v="MD"/>
    <n v="1"/>
    <n v="0"/>
    <n v="0"/>
    <n v="0"/>
    <n v="0.87893297400000003"/>
    <n v="1"/>
    <n v="60918.96"/>
    <n v="1"/>
    <n v="0.87893297400000003"/>
    <n v="60918.96"/>
    <s v="Rockville"/>
    <s v="20852,Rockville"/>
    <x v="0"/>
    <x v="0"/>
    <n v="0.87893297400000003"/>
    <n v="0"/>
    <n v="0"/>
    <n v="0"/>
    <n v="0"/>
    <n v="0"/>
    <n v="0"/>
    <n v="0"/>
    <n v="0.87893297400000003"/>
    <n v="19743.889008999999"/>
    <x v="1"/>
  </r>
  <r>
    <n v="43908.27822"/>
    <n v="41568.212497"/>
    <x v="0"/>
    <x v="80"/>
    <x v="45"/>
    <x v="45"/>
    <s v="MD Resident"/>
    <x v="1"/>
    <s v="MD"/>
    <n v="1"/>
    <n v="0"/>
    <n v="0"/>
    <n v="0"/>
    <n v="2.4293339280000001"/>
    <n v="3"/>
    <n v="77094.48"/>
    <n v="3"/>
    <n v="2.4293339280000001"/>
    <n v="77094.48"/>
    <s v="Reisterstown"/>
    <s v="21136,Reisterstown"/>
    <x v="0"/>
    <x v="0"/>
    <n v="2.4293339280000001"/>
    <n v="0"/>
    <n v="0"/>
    <n v="0"/>
    <n v="0"/>
    <n v="0"/>
    <n v="0"/>
    <n v="0"/>
    <n v="2.4293339280000001"/>
    <n v="54571.282292000004"/>
    <x v="1"/>
  </r>
  <r>
    <n v="43908.27822"/>
    <n v="41568.212497"/>
    <x v="0"/>
    <x v="65"/>
    <x v="45"/>
    <x v="45"/>
    <s v="MD Resident"/>
    <x v="1"/>
    <s v="MD"/>
    <n v="1"/>
    <n v="0"/>
    <n v="0"/>
    <n v="0"/>
    <n v="1.7578659480000001"/>
    <n v="2"/>
    <n v="59363.519999999997"/>
    <n v="2"/>
    <n v="1.7578659480000001"/>
    <n v="59363.519999999997"/>
    <s v="Parkville"/>
    <s v="21234,Parkville"/>
    <x v="0"/>
    <x v="0"/>
    <n v="1.7578659480000001"/>
    <n v="0"/>
    <n v="0"/>
    <n v="0"/>
    <n v="0"/>
    <n v="0"/>
    <n v="0"/>
    <n v="0"/>
    <n v="1.7578659480000001"/>
    <n v="39487.778017999997"/>
    <x v="1"/>
  </r>
  <r>
    <n v="43908.27822"/>
    <n v="41568.212497"/>
    <x v="0"/>
    <x v="188"/>
    <x v="45"/>
    <x v="45"/>
    <s v="MD Resident"/>
    <x v="1"/>
    <s v="MD"/>
    <n v="1"/>
    <n v="0.87893297400000003"/>
    <n v="1"/>
    <n v="28814.04"/>
    <n v="1.3620409600000001"/>
    <n v="1"/>
    <n v="57860.03"/>
    <n v="0"/>
    <n v="0.48310798599999999"/>
    <n v="29045.99"/>
    <s v="Catonsville"/>
    <s v="21228,Catonsville"/>
    <x v="0"/>
    <x v="0"/>
    <n v="0.48310798599999999"/>
    <n v="0"/>
    <n v="0"/>
    <n v="0"/>
    <n v="0"/>
    <n v="0"/>
    <n v="0"/>
    <n v="0"/>
    <n v="0.48310798599999999"/>
    <n v="10852.284232"/>
    <x v="1"/>
  </r>
  <r>
    <n v="43908.27822"/>
    <n v="41568.212497"/>
    <x v="0"/>
    <x v="70"/>
    <x v="45"/>
    <x v="45"/>
    <s v="MD Resident"/>
    <x v="9"/>
    <s v="MD"/>
    <n v="1"/>
    <n v="0"/>
    <n v="0"/>
    <n v="0"/>
    <n v="0.569424983"/>
    <n v="1"/>
    <n v="40427.440000000002"/>
    <n v="1"/>
    <n v="0.569424983"/>
    <n v="40427.440000000002"/>
    <s v="Ellicott City"/>
    <s v="21042,Ellicott City"/>
    <x v="0"/>
    <x v="0"/>
    <n v="0.569424983"/>
    <n v="0"/>
    <n v="0"/>
    <n v="0"/>
    <n v="0"/>
    <n v="0"/>
    <n v="0"/>
    <n v="0"/>
    <n v="0.569424983"/>
    <n v="12791.263948"/>
    <x v="1"/>
  </r>
  <r>
    <n v="43908.27822"/>
    <n v="41568.212497"/>
    <x v="0"/>
    <x v="162"/>
    <x v="45"/>
    <x v="45"/>
    <s v="MD Resident"/>
    <x v="1"/>
    <s v="MD"/>
    <n v="1"/>
    <n v="0"/>
    <n v="0"/>
    <n v="0"/>
    <n v="1.3620409600000001"/>
    <n v="1"/>
    <n v="93005.45"/>
    <n v="1"/>
    <n v="1.3620409600000001"/>
    <n v="93005.45"/>
    <s v="Essex"/>
    <s v="21221,Essex"/>
    <x v="0"/>
    <x v="0"/>
    <n v="1.3620409600000001"/>
    <n v="0"/>
    <n v="0"/>
    <n v="0"/>
    <n v="0"/>
    <n v="0"/>
    <n v="0"/>
    <n v="0"/>
    <n v="1.3620409600000001"/>
    <n v="30596.173241"/>
    <x v="1"/>
  </r>
  <r>
    <n v="43908.27822"/>
    <n v="41568.212497"/>
    <x v="0"/>
    <x v="116"/>
    <x v="45"/>
    <x v="45"/>
    <s v="MD Resident"/>
    <x v="6"/>
    <s v="MD"/>
    <n v="1"/>
    <n v="0.87893297400000003"/>
    <n v="1"/>
    <n v="77420.160000000003"/>
    <n v="1.823681946"/>
    <n v="2"/>
    <n v="122325.88"/>
    <n v="1"/>
    <n v="0.94474897199999996"/>
    <n v="44905.72"/>
    <s v="Baltimore"/>
    <s v="21218,Baltimore"/>
    <x v="0"/>
    <x v="0"/>
    <n v="0.94474897199999996"/>
    <n v="0"/>
    <n v="0"/>
    <n v="0"/>
    <n v="0"/>
    <n v="0"/>
    <n v="0"/>
    <n v="0"/>
    <n v="0.94474897199999996"/>
    <n v="21222.345044000002"/>
    <x v="1"/>
  </r>
  <r>
    <n v="43908.27822"/>
    <n v="41568.212497"/>
    <x v="0"/>
    <x v="107"/>
    <x v="45"/>
    <x v="45"/>
    <s v="MD Resident"/>
    <x v="2"/>
    <s v="MD"/>
    <n v="1"/>
    <n v="0"/>
    <n v="0"/>
    <n v="0"/>
    <n v="0.60565198200000003"/>
    <n v="1"/>
    <n v="22804.73"/>
    <n v="1"/>
    <n v="0.60565198200000003"/>
    <n v="22804.73"/>
    <s v="Glenn Dale"/>
    <s v="20769,Glenn Dale"/>
    <x v="0"/>
    <x v="0"/>
    <n v="0.60565198200000003"/>
    <n v="0"/>
    <n v="0"/>
    <n v="0"/>
    <n v="0"/>
    <n v="0"/>
    <n v="0"/>
    <n v="0"/>
    <n v="0.60565198200000003"/>
    <n v="13605.04824"/>
    <x v="1"/>
  </r>
  <r>
    <n v="43908.27822"/>
    <n v="41568.212497"/>
    <x v="0"/>
    <x v="83"/>
    <x v="45"/>
    <x v="45"/>
    <s v="MD Resident"/>
    <x v="2"/>
    <s v="MD"/>
    <n v="1"/>
    <n v="0"/>
    <n v="0"/>
    <n v="0"/>
    <n v="0.87893297400000003"/>
    <n v="1"/>
    <n v="36203.67"/>
    <n v="1"/>
    <n v="0.87893297400000003"/>
    <n v="36203.67"/>
    <s v="Hyattsville"/>
    <s v="20782,Hyattsville"/>
    <x v="0"/>
    <x v="0"/>
    <n v="0.87893297400000003"/>
    <n v="0"/>
    <n v="0"/>
    <n v="0"/>
    <n v="0"/>
    <n v="0"/>
    <n v="0"/>
    <n v="0"/>
    <n v="0.87893297400000003"/>
    <n v="19743.889008999999"/>
    <x v="1"/>
  </r>
  <r>
    <n v="43908.27822"/>
    <n v="41568.212497"/>
    <x v="0"/>
    <x v="208"/>
    <x v="45"/>
    <x v="45"/>
    <s v="MD Resident"/>
    <x v="3"/>
    <s v="MD"/>
    <n v="1"/>
    <n v="0.60565198200000003"/>
    <n v="1"/>
    <n v="20281.91"/>
    <n v="1.3620409600000001"/>
    <n v="1"/>
    <n v="15019.63"/>
    <n v="0"/>
    <n v="0.75638897800000005"/>
    <n v="-5262.28"/>
    <s v="Arnold"/>
    <s v="21012,Arnold"/>
    <x v="0"/>
    <x v="0"/>
    <n v="0.75638897800000005"/>
    <n v="0"/>
    <n v="0"/>
    <n v="0"/>
    <n v="0"/>
    <n v="0"/>
    <n v="0"/>
    <n v="0"/>
    <n v="0.75638897800000005"/>
    <n v="16991.125001"/>
    <x v="1"/>
  </r>
  <r>
    <n v="43908.27822"/>
    <n v="41568.212497"/>
    <x v="0"/>
    <x v="67"/>
    <x v="45"/>
    <x v="45"/>
    <s v="MD Resident"/>
    <x v="6"/>
    <s v="MD"/>
    <n v="1"/>
    <n v="0"/>
    <n v="0"/>
    <n v="0"/>
    <n v="0.87893297400000003"/>
    <n v="1"/>
    <n v="34318.86"/>
    <n v="1"/>
    <n v="0.87893297400000003"/>
    <n v="34318.86"/>
    <s v="Baltimore"/>
    <s v="21213,Baltimore"/>
    <x v="0"/>
    <x v="0"/>
    <n v="0.87893297400000003"/>
    <n v="0"/>
    <n v="0"/>
    <n v="0"/>
    <n v="0"/>
    <n v="0"/>
    <n v="0"/>
    <n v="0"/>
    <n v="0.87893297400000003"/>
    <n v="19743.889008999999"/>
    <x v="1"/>
  </r>
  <r>
    <n v="43908.27822"/>
    <n v="41568.212497"/>
    <x v="0"/>
    <x v="88"/>
    <x v="45"/>
    <x v="45"/>
    <s v="MD Resident"/>
    <x v="9"/>
    <s v="MD"/>
    <n v="1"/>
    <n v="0"/>
    <n v="0"/>
    <n v="0"/>
    <n v="0.87893297400000003"/>
    <n v="1"/>
    <n v="26221.360000000001"/>
    <n v="1"/>
    <n v="0.87893297400000003"/>
    <n v="26221.360000000001"/>
    <s v="Woodbine"/>
    <s v="21797,Woodbine"/>
    <x v="0"/>
    <x v="0"/>
    <n v="0.87893297400000003"/>
    <n v="0"/>
    <n v="0"/>
    <n v="0"/>
    <n v="0"/>
    <n v="0"/>
    <n v="0"/>
    <n v="0"/>
    <n v="0.87893297400000003"/>
    <n v="19743.889008999999"/>
    <x v="1"/>
  </r>
  <r>
    <n v="12924.756329"/>
    <n v="12959.530601"/>
    <x v="0"/>
    <x v="96"/>
    <x v="46"/>
    <x v="46"/>
    <s v="MD Resident"/>
    <x v="7"/>
    <s v="MD"/>
    <n v="1"/>
    <n v="0"/>
    <n v="0"/>
    <n v="0"/>
    <n v="1.142549966"/>
    <n v="2"/>
    <n v="13782.85"/>
    <n v="2"/>
    <n v="1.142549966"/>
    <n v="13782.85"/>
    <s v="Silver Spring"/>
    <s v="20903,Silver Spring"/>
    <x v="0"/>
    <x v="0"/>
    <n v="9.6727477099999994"/>
    <n v="0"/>
    <n v="0"/>
    <n v="0"/>
    <n v="0"/>
    <n v="0"/>
    <n v="0"/>
    <n v="0"/>
    <n v="1.142549966"/>
    <n v="7554.8892388000004"/>
    <x v="0"/>
  </r>
  <r>
    <n v="12924.756329"/>
    <n v="12959.530601"/>
    <x v="0"/>
    <x v="128"/>
    <x v="46"/>
    <x v="46"/>
    <s v="MD Resident"/>
    <x v="2"/>
    <s v="MD"/>
    <n v="2"/>
    <n v="0.79348897600000001"/>
    <n v="1"/>
    <n v="10815.9"/>
    <n v="1.5689929540000001"/>
    <n v="2"/>
    <n v="17922.669999999998"/>
    <n v="1"/>
    <n v="0.77550397800000004"/>
    <n v="7106.77"/>
    <s v="Temple Hills"/>
    <s v="20748,Temple Hills"/>
    <x v="0"/>
    <x v="0"/>
    <n v="18.144722469000001"/>
    <n v="-0.86452397400000003"/>
    <n v="0.86452397400000003"/>
    <n v="-0.86452397400000003"/>
    <n v="3.6949685099999997E-2"/>
    <n v="3.6949685099999997E-2"/>
    <n v="0"/>
    <n v="244.32259981999999"/>
    <n v="0.73855429289999996"/>
    <n v="4883.5464933000003"/>
    <x v="0"/>
  </r>
  <r>
    <n v="12924.756329"/>
    <n v="12959.530601"/>
    <x v="0"/>
    <x v="136"/>
    <x v="46"/>
    <x v="46"/>
    <s v="MD Resident"/>
    <x v="7"/>
    <s v="MD"/>
    <n v="2"/>
    <n v="0.79348897600000001"/>
    <n v="1"/>
    <n v="5704.99"/>
    <n v="2.5335209249999999"/>
    <n v="2"/>
    <n v="30739.29"/>
    <n v="1"/>
    <n v="1.740031949"/>
    <n v="25034.3"/>
    <s v="Kensington"/>
    <s v="20895,Kensington"/>
    <x v="0"/>
    <x v="0"/>
    <n v="17.90731847"/>
    <n v="0"/>
    <n v="0"/>
    <n v="0"/>
    <n v="0"/>
    <n v="0"/>
    <n v="0"/>
    <n v="0"/>
    <n v="1.740031949"/>
    <n v="11505.622544"/>
    <x v="0"/>
  </r>
  <r>
    <n v="12924.756329"/>
    <n v="12959.530601"/>
    <x v="0"/>
    <x v="106"/>
    <x v="46"/>
    <x v="46"/>
    <s v="MD Resident"/>
    <x v="2"/>
    <s v="MD"/>
    <n v="2"/>
    <n v="0.58304598299999999"/>
    <n v="1"/>
    <n v="13213.45"/>
    <n v="1.975359941"/>
    <n v="3"/>
    <n v="17749.990000000002"/>
    <n v="2"/>
    <n v="1.3923139579999999"/>
    <n v="4536.54"/>
    <s v="Bowie"/>
    <s v="20715,Bowie"/>
    <x v="0"/>
    <x v="0"/>
    <n v="27.292978184999999"/>
    <n v="-3.578858893"/>
    <n v="3.578858893"/>
    <n v="-3.578858893"/>
    <n v="0.18257059219999999"/>
    <n v="0.18257059219999999"/>
    <n v="0"/>
    <n v="1207.2125014000001"/>
    <n v="1.2097433658000001"/>
    <n v="7999.1925148999999"/>
    <x v="0"/>
  </r>
  <r>
    <n v="12924.756329"/>
    <n v="12959.530601"/>
    <x v="0"/>
    <x v="16"/>
    <x v="46"/>
    <x v="46"/>
    <s v="MD Resident"/>
    <x v="7"/>
    <s v="MD"/>
    <n v="2"/>
    <n v="18.473738452999999"/>
    <n v="19"/>
    <n v="215005.84"/>
    <n v="27.076980199000001"/>
    <n v="36"/>
    <n v="358171.48"/>
    <n v="17"/>
    <n v="8.6032417460000001"/>
    <n v="143165.64000000001"/>
    <s v="Gaithersburg"/>
    <s v="20877,Gaithersburg"/>
    <x v="0"/>
    <x v="0"/>
    <n v="26.497674212"/>
    <n v="0"/>
    <n v="0"/>
    <n v="0"/>
    <n v="0"/>
    <n v="0"/>
    <n v="0"/>
    <n v="0"/>
    <n v="8.6032417460000001"/>
    <n v="56887.261318999997"/>
    <x v="0"/>
  </r>
  <r>
    <n v="12924.756329"/>
    <n v="12959.530601"/>
    <x v="0"/>
    <x v="81"/>
    <x v="46"/>
    <x v="46"/>
    <s v="MD Resident"/>
    <x v="7"/>
    <s v="MD"/>
    <n v="2"/>
    <n v="39.496098828000001"/>
    <n v="56"/>
    <n v="536449.06000000006"/>
    <n v="56.653853319"/>
    <n v="61"/>
    <n v="710090.45"/>
    <n v="5"/>
    <n v="17.157754490999999"/>
    <n v="173641.39"/>
    <s v="Germantown"/>
    <s v="20874,Germantown"/>
    <x v="0"/>
    <x v="0"/>
    <n v="45.174795660999997"/>
    <n v="-2.2124489340000002"/>
    <n v="2.2124489340000002"/>
    <n v="-2.2124489340000002"/>
    <n v="0.84030608389999994"/>
    <n v="0.84030608389999994"/>
    <n v="0"/>
    <n v="5556.360404"/>
    <n v="16.317448407000001"/>
    <n v="107895.9512"/>
    <x v="0"/>
  </r>
  <r>
    <n v="12924.756329"/>
    <n v="12959.530601"/>
    <x v="0"/>
    <x v="23"/>
    <x v="46"/>
    <x v="46"/>
    <s v="MD Resident"/>
    <x v="2"/>
    <s v="MD"/>
    <n v="1"/>
    <n v="0"/>
    <n v="0"/>
    <n v="0"/>
    <n v="0.51374798499999996"/>
    <n v="1"/>
    <n v="4421.5"/>
    <n v="1"/>
    <n v="0.51374798499999996"/>
    <n v="4421.5"/>
    <s v="Lanham"/>
    <s v="20706,Lanham"/>
    <x v="0"/>
    <x v="0"/>
    <n v="10.506750688"/>
    <n v="-4.0617658800000003"/>
    <n v="4.0617658800000003"/>
    <n v="-4.0617658800000003"/>
    <n v="0.19860793299999999"/>
    <n v="0.19860793299999999"/>
    <n v="0"/>
    <n v="1313.2562952999999"/>
    <n v="0.315140052"/>
    <n v="2083.8022482000001"/>
    <x v="0"/>
  </r>
  <r>
    <n v="12924.756329"/>
    <n v="12959.530601"/>
    <x v="0"/>
    <x v="95"/>
    <x v="46"/>
    <x v="46"/>
    <s v="MD Resident"/>
    <x v="2"/>
    <s v="MD"/>
    <n v="2"/>
    <n v="0"/>
    <n v="0"/>
    <n v="0"/>
    <n v="1.270703962"/>
    <n v="2"/>
    <n v="7021.42"/>
    <n v="2"/>
    <n v="1.270703962"/>
    <n v="7021.42"/>
    <s v="Suitland"/>
    <s v="20746,Suitland"/>
    <x v="0"/>
    <x v="0"/>
    <n v="17.886404471999999"/>
    <n v="-0.598206982"/>
    <n v="0.598206982"/>
    <n v="-0.598206982"/>
    <n v="4.2498422899999999E-2"/>
    <n v="4.2498422899999999E-2"/>
    <n v="0"/>
    <n v="281.01254884999997"/>
    <n v="1.2282055391"/>
    <n v="8121.2700418000004"/>
    <x v="0"/>
  </r>
  <r>
    <n v="12924.756329"/>
    <n v="12959.530601"/>
    <x v="0"/>
    <x v="121"/>
    <x v="46"/>
    <x v="46"/>
    <s v="MD Resident"/>
    <x v="7"/>
    <s v="MD"/>
    <n v="2"/>
    <n v="12.476789631000001"/>
    <n v="13"/>
    <n v="153633.63"/>
    <n v="15.73562753"/>
    <n v="15"/>
    <n v="235042.47"/>
    <n v="2"/>
    <n v="3.258837899"/>
    <n v="81408.84"/>
    <s v="Damascus"/>
    <s v="20872,Damascus"/>
    <x v="0"/>
    <x v="0"/>
    <n v="17.861305463000001"/>
    <n v="0"/>
    <n v="0"/>
    <n v="0"/>
    <n v="0"/>
    <n v="0"/>
    <n v="0"/>
    <n v="0"/>
    <n v="3.258837899"/>
    <n v="21548.431234"/>
    <x v="0"/>
  </r>
  <r>
    <n v="12924.756329"/>
    <n v="12959.530601"/>
    <x v="0"/>
    <x v="118"/>
    <x v="46"/>
    <x v="46"/>
    <s v="MD Resident"/>
    <x v="2"/>
    <s v="MD"/>
    <n v="1"/>
    <n v="0"/>
    <n v="0"/>
    <n v="0"/>
    <n v="0.35255998999999999"/>
    <n v="1"/>
    <n v="2087.38"/>
    <n v="1"/>
    <n v="0.35255998999999999"/>
    <n v="2087.38"/>
    <s v="Oxon Hill"/>
    <s v="20745,Oxon Hill"/>
    <x v="0"/>
    <x v="0"/>
    <n v="16.021116525"/>
    <n v="-1.463129957"/>
    <n v="1.463129957"/>
    <n v="-1.463129957"/>
    <n v="3.2197573899999998E-2"/>
    <n v="3.2197573899999998E-2"/>
    <n v="0"/>
    <n v="212.90018964999999"/>
    <n v="0.32036241609999999"/>
    <n v="2118.3341141000001"/>
    <x v="0"/>
  </r>
  <r>
    <n v="12924.756329"/>
    <n v="12959.530601"/>
    <x v="0"/>
    <x v="8"/>
    <x v="46"/>
    <x v="46"/>
    <s v="MD Resident"/>
    <x v="3"/>
    <s v="MD"/>
    <n v="1"/>
    <n v="0"/>
    <n v="0"/>
    <n v="0"/>
    <n v="1.7764099470000001"/>
    <n v="1"/>
    <n v="14490.78"/>
    <n v="1"/>
    <n v="1.7764099470000001"/>
    <n v="14490.78"/>
    <s v="Pasadena"/>
    <s v="21122,Pasadena"/>
    <x v="0"/>
    <x v="0"/>
    <n v="25.593557239999999"/>
    <n v="0"/>
    <n v="0"/>
    <n v="0"/>
    <n v="0"/>
    <n v="0"/>
    <n v="0"/>
    <n v="0"/>
    <n v="1.7764099470000001"/>
    <n v="11746.164975"/>
    <x v="0"/>
  </r>
  <r>
    <n v="12924.756329"/>
    <n v="12959.530601"/>
    <x v="0"/>
    <x v="217"/>
    <x v="46"/>
    <x v="46"/>
    <s v="MD Resident"/>
    <x v="7"/>
    <s v="MD"/>
    <n v="1"/>
    <n v="4.3241438710000004"/>
    <n v="5"/>
    <n v="61375.73"/>
    <n v="4.4122728689999997"/>
    <n v="6"/>
    <n v="54475.92"/>
    <n v="1"/>
    <n v="8.8128998E-2"/>
    <n v="-6899.81"/>
    <s v="Derwood"/>
    <s v="20855,Derwood"/>
    <x v="0"/>
    <x v="0"/>
    <n v="10.202394698000001"/>
    <n v="0"/>
    <n v="0"/>
    <n v="0"/>
    <n v="0"/>
    <n v="0"/>
    <n v="0"/>
    <n v="0"/>
    <n v="8.8128998E-2"/>
    <n v="582.73584387999995"/>
    <x v="0"/>
  </r>
  <r>
    <n v="12924.756329"/>
    <n v="12959.530601"/>
    <x v="0"/>
    <x v="120"/>
    <x v="46"/>
    <x v="46"/>
    <s v="MD Resident"/>
    <x v="7"/>
    <s v="MD"/>
    <n v="2"/>
    <n v="1.67189795"/>
    <n v="3"/>
    <n v="16469.48"/>
    <n v="1.874111944"/>
    <n v="3"/>
    <n v="20143.580000000002"/>
    <n v="0"/>
    <n v="0.20221399400000001"/>
    <n v="3674.1"/>
    <s v="Potomac"/>
    <s v="20854,Potomac"/>
    <x v="0"/>
    <x v="0"/>
    <n v="29.149869128999999"/>
    <n v="0"/>
    <n v="0"/>
    <n v="0"/>
    <n v="0"/>
    <n v="0"/>
    <n v="0"/>
    <n v="0"/>
    <n v="0.20221399400000001"/>
    <n v="1337.1006719"/>
    <x v="0"/>
  </r>
  <r>
    <n v="12924.756329"/>
    <n v="12959.530601"/>
    <x v="0"/>
    <x v="129"/>
    <x v="46"/>
    <x v="46"/>
    <s v="MD Resident"/>
    <x v="7"/>
    <s v="MD"/>
    <n v="2"/>
    <n v="0.569424983"/>
    <n v="1"/>
    <n v="4147.3"/>
    <n v="2.2415169339999998"/>
    <n v="4"/>
    <n v="21577.91"/>
    <n v="3"/>
    <n v="1.6720919510000001"/>
    <n v="17430.61"/>
    <s v="Rockville"/>
    <s v="20853,Rockville"/>
    <x v="0"/>
    <x v="0"/>
    <n v="10.355220696"/>
    <n v="0"/>
    <n v="0"/>
    <n v="0"/>
    <n v="0"/>
    <n v="0"/>
    <n v="0"/>
    <n v="0"/>
    <n v="1.6720919510000001"/>
    <n v="11056.382533"/>
    <x v="0"/>
  </r>
  <r>
    <n v="12924.756329"/>
    <n v="12959.530601"/>
    <x v="0"/>
    <x v="122"/>
    <x v="46"/>
    <x v="46"/>
    <s v="MD Resident"/>
    <x v="7"/>
    <s v="MD"/>
    <n v="1"/>
    <n v="0"/>
    <n v="0"/>
    <n v="0"/>
    <n v="0.49757698500000003"/>
    <n v="1"/>
    <n v="14461.06"/>
    <n v="1"/>
    <n v="0.49757698500000003"/>
    <n v="14461.06"/>
    <s v="Rockville"/>
    <s v="20851,Rockville"/>
    <x v="0"/>
    <x v="0"/>
    <n v="11.721655653999999"/>
    <n v="0"/>
    <n v="0"/>
    <n v="0"/>
    <n v="0"/>
    <n v="0"/>
    <n v="0"/>
    <n v="0"/>
    <n v="0.49757698500000003"/>
    <n v="3290.1309538"/>
    <x v="0"/>
  </r>
  <r>
    <n v="12924.756329"/>
    <n v="12959.530601"/>
    <x v="0"/>
    <x v="243"/>
    <x v="46"/>
    <x v="46"/>
    <s v="MD Resident"/>
    <x v="7"/>
    <s v="MD"/>
    <n v="2"/>
    <n v="3.6031428939999999"/>
    <n v="5"/>
    <n v="43139.23"/>
    <n v="6.2196778159999999"/>
    <n v="6"/>
    <n v="84273.9"/>
    <n v="1"/>
    <n v="2.616534922"/>
    <n v="41134.67"/>
    <s v="Dickerson"/>
    <s v="20842,Dickerson"/>
    <x v="0"/>
    <x v="0"/>
    <n v="5.0461968490000002"/>
    <n v="0"/>
    <n v="0"/>
    <n v="0"/>
    <n v="0"/>
    <n v="0"/>
    <n v="0"/>
    <n v="0"/>
    <n v="2.616534922"/>
    <n v="17301.327830999999"/>
    <x v="0"/>
  </r>
  <r>
    <n v="12924.756329"/>
    <n v="12959.530601"/>
    <x v="0"/>
    <x v="10"/>
    <x v="46"/>
    <x v="46"/>
    <s v="MD Resident"/>
    <x v="4"/>
    <s v="MD"/>
    <n v="2"/>
    <n v="0.51374798499999996"/>
    <n v="1"/>
    <n v="5058.5200000000004"/>
    <n v="2.0462049389999999"/>
    <n v="3"/>
    <n v="19954.919999999998"/>
    <n v="2"/>
    <n v="1.5324569539999999"/>
    <n v="14896.4"/>
    <m/>
    <s v="Washington,"/>
    <x v="0"/>
    <x v="0"/>
    <n v="47.749687577000003"/>
    <n v="0"/>
    <n v="0"/>
    <n v="0"/>
    <n v="0"/>
    <n v="0"/>
    <n v="0"/>
    <n v="0"/>
    <n v="1.5324569539999999"/>
    <n v="10133.073297000001"/>
    <x v="0"/>
  </r>
  <r>
    <n v="12924.756329"/>
    <n v="12959.530601"/>
    <x v="0"/>
    <x v="133"/>
    <x v="46"/>
    <x v="46"/>
    <s v="MD Resident"/>
    <x v="7"/>
    <s v="MD"/>
    <n v="1"/>
    <n v="1.505754955"/>
    <n v="3"/>
    <n v="13572.27"/>
    <n v="2.0319639399999998"/>
    <n v="2"/>
    <n v="63840.87"/>
    <n v="-1"/>
    <n v="0.52620898500000002"/>
    <n v="50268.6"/>
    <s v="Poolesville"/>
    <s v="20837,Poolesville"/>
    <x v="0"/>
    <x v="0"/>
    <n v="3.4840468979999999"/>
    <n v="0"/>
    <n v="0"/>
    <n v="0"/>
    <n v="0"/>
    <n v="0"/>
    <n v="0"/>
    <n v="0"/>
    <n v="0.52620898500000002"/>
    <n v="3479.4544802999999"/>
    <x v="0"/>
  </r>
  <r>
    <n v="12924.756329"/>
    <n v="12959.530601"/>
    <x v="0"/>
    <x v="198"/>
    <x v="46"/>
    <x v="46"/>
    <s v="MD Resident"/>
    <x v="2"/>
    <s v="MD"/>
    <n v="1"/>
    <n v="0.93240197199999997"/>
    <n v="2"/>
    <n v="10021.09"/>
    <n v="2.356571932"/>
    <n v="4"/>
    <n v="17028.37"/>
    <n v="2"/>
    <n v="1.42416996"/>
    <n v="7007.28"/>
    <s v="Accokeek"/>
    <s v="20607,Accokeek"/>
    <x v="0"/>
    <x v="0"/>
    <n v="15.484935541"/>
    <n v="0"/>
    <n v="0"/>
    <n v="0"/>
    <n v="0"/>
    <n v="0"/>
    <n v="0"/>
    <n v="0"/>
    <n v="1.42416996"/>
    <n v="9417.0466283000005"/>
    <x v="0"/>
  </r>
  <r>
    <n v="12924.756329"/>
    <n v="12959.530601"/>
    <x v="0"/>
    <x v="182"/>
    <x v="46"/>
    <x v="46"/>
    <s v="MD Resident"/>
    <x v="7"/>
    <s v="MD"/>
    <n v="1"/>
    <n v="0"/>
    <n v="0"/>
    <n v="0"/>
    <n v="0.79348897600000001"/>
    <n v="1"/>
    <n v="19490.669999999998"/>
    <n v="1"/>
    <n v="0.79348897600000001"/>
    <n v="19490.669999999998"/>
    <s v="Brookeville"/>
    <s v="20833,Brookeville"/>
    <x v="0"/>
    <x v="0"/>
    <n v="2.4826979250000001"/>
    <n v="0"/>
    <n v="0"/>
    <n v="0"/>
    <n v="0"/>
    <n v="0"/>
    <n v="0"/>
    <n v="0"/>
    <n v="0.79348897600000001"/>
    <n v="5246.7913914000001"/>
    <x v="0"/>
  </r>
  <r>
    <n v="12924.756329"/>
    <n v="12959.530601"/>
    <x v="0"/>
    <x v="123"/>
    <x v="46"/>
    <x v="46"/>
    <s v="MD Resident"/>
    <x v="7"/>
    <s v="MD"/>
    <n v="1"/>
    <n v="0.79348897600000001"/>
    <n v="1"/>
    <n v="27852.12"/>
    <n v="1.543351954"/>
    <n v="1"/>
    <n v="26395.72"/>
    <n v="0"/>
    <n v="0.74986297800000001"/>
    <n v="-1456.4"/>
    <s v="Chevy Chase"/>
    <s v="20815,Chevy Chase"/>
    <x v="0"/>
    <x v="0"/>
    <n v="5.2588908439999997"/>
    <n v="0"/>
    <n v="0"/>
    <n v="0"/>
    <n v="0"/>
    <n v="0"/>
    <n v="0"/>
    <n v="0"/>
    <n v="0.74986297800000001"/>
    <n v="4958.3229719999999"/>
    <x v="0"/>
  </r>
  <r>
    <n v="12924.756329"/>
    <n v="12959.530601"/>
    <x v="0"/>
    <x v="29"/>
    <x v="46"/>
    <x v="46"/>
    <s v="MD Resident"/>
    <x v="9"/>
    <s v="MD"/>
    <n v="1"/>
    <n v="0"/>
    <n v="0"/>
    <n v="0"/>
    <n v="1.1910749650000001"/>
    <n v="1"/>
    <n v="5219.21"/>
    <n v="1"/>
    <n v="1.1910749650000001"/>
    <n v="5219.21"/>
    <s v="Jessup"/>
    <s v="20794,Jessup"/>
    <x v="0"/>
    <x v="0"/>
    <n v="18.435196456"/>
    <n v="0"/>
    <n v="0"/>
    <n v="0"/>
    <n v="0"/>
    <n v="0"/>
    <n v="0"/>
    <n v="0"/>
    <n v="1.1910749650000001"/>
    <n v="7875.7513486999997"/>
    <x v="0"/>
  </r>
  <r>
    <n v="12924.756329"/>
    <n v="12959.530601"/>
    <x v="0"/>
    <x v="35"/>
    <x v="46"/>
    <x v="46"/>
    <s v="MD Resident"/>
    <x v="8"/>
    <s v="MD"/>
    <n v="1"/>
    <n v="0"/>
    <n v="0"/>
    <n v="0"/>
    <n v="0.52952198399999995"/>
    <n v="1"/>
    <n v="7406.97"/>
    <n v="1"/>
    <n v="0.52952198399999995"/>
    <n v="7406.97"/>
    <s v="Taneytown"/>
    <s v="21787,Taneytown"/>
    <x v="0"/>
    <x v="0"/>
    <n v="7.4036147809999999"/>
    <n v="0"/>
    <n v="0"/>
    <n v="0"/>
    <n v="0"/>
    <n v="0"/>
    <n v="0"/>
    <n v="0"/>
    <n v="0.52952198399999995"/>
    <n v="3501.3610413000001"/>
    <x v="0"/>
  </r>
  <r>
    <n v="12924.756329"/>
    <n v="12959.530601"/>
    <x v="0"/>
    <x v="13"/>
    <x v="46"/>
    <x v="46"/>
    <s v="MD Resident"/>
    <x v="0"/>
    <s v="MD"/>
    <n v="1"/>
    <n v="0"/>
    <n v="0"/>
    <n v="0"/>
    <n v="0.46813298599999997"/>
    <n v="1"/>
    <n v="2752.31"/>
    <n v="1"/>
    <n v="0.46813298599999997"/>
    <n v="2752.31"/>
    <s v="New Market"/>
    <s v="21774,New Market"/>
    <x v="0"/>
    <x v="0"/>
    <n v="16.674236505"/>
    <n v="0"/>
    <n v="0"/>
    <n v="0"/>
    <n v="0"/>
    <n v="0"/>
    <n v="0"/>
    <n v="0"/>
    <n v="0.46813298599999997"/>
    <n v="3095.4382421"/>
    <x v="0"/>
  </r>
  <r>
    <n v="12924.756329"/>
    <n v="12959.530601"/>
    <x v="0"/>
    <x v="7"/>
    <x v="46"/>
    <x v="46"/>
    <s v="MD Resident"/>
    <x v="0"/>
    <s v="MD"/>
    <n v="1"/>
    <n v="0"/>
    <n v="0"/>
    <n v="0"/>
    <n v="1.1125679669999999"/>
    <n v="2"/>
    <n v="7725.7"/>
    <n v="2"/>
    <n v="1.1125679669999999"/>
    <n v="7725.7"/>
    <s v="Mount Airy"/>
    <s v="21771,Mount Airy"/>
    <x v="0"/>
    <x v="0"/>
    <n v="40.826264780000002"/>
    <n v="0"/>
    <n v="0"/>
    <n v="0"/>
    <n v="0"/>
    <n v="0"/>
    <n v="0"/>
    <n v="0"/>
    <n v="1.1125679669999999"/>
    <n v="7356.6391068000003"/>
    <x v="0"/>
  </r>
  <r>
    <n v="12924.756329"/>
    <n v="12959.530601"/>
    <x v="0"/>
    <x v="224"/>
    <x v="46"/>
    <x v="46"/>
    <s v="MD Resident"/>
    <x v="2"/>
    <s v="MD"/>
    <n v="1"/>
    <n v="0"/>
    <n v="0"/>
    <n v="0"/>
    <n v="0.60669198199999996"/>
    <n v="1"/>
    <n v="16705.169999999998"/>
    <n v="1"/>
    <n v="0.60669198199999996"/>
    <n v="16705.169999999998"/>
    <s v="Hyattsville"/>
    <s v="20784,Hyattsville"/>
    <x v="0"/>
    <x v="0"/>
    <n v="19.070501434000001"/>
    <n v="0"/>
    <n v="0"/>
    <n v="0"/>
    <n v="0"/>
    <n v="0"/>
    <n v="0"/>
    <n v="0"/>
    <n v="0.60669198199999996"/>
    <n v="4011.6326309000001"/>
    <x v="0"/>
  </r>
  <r>
    <n v="12924.756329"/>
    <n v="12959.530601"/>
    <x v="0"/>
    <x v="193"/>
    <x v="46"/>
    <x v="46"/>
    <s v="MD Resident"/>
    <x v="9"/>
    <s v="MD"/>
    <n v="1"/>
    <n v="0"/>
    <n v="0"/>
    <n v="0"/>
    <n v="0.38231798900000002"/>
    <n v="1"/>
    <n v="3539.14"/>
    <n v="1"/>
    <n v="0.38231798900000002"/>
    <n v="3539.14"/>
    <s v="Ellicott City"/>
    <s v="21043,Ellicott City"/>
    <x v="0"/>
    <x v="0"/>
    <n v="20.624334387000001"/>
    <n v="0"/>
    <n v="0"/>
    <n v="0"/>
    <n v="0"/>
    <n v="0"/>
    <n v="0"/>
    <n v="0"/>
    <n v="0.38231798900000002"/>
    <n v="2528.0032793999999"/>
    <x v="0"/>
  </r>
  <r>
    <n v="12924.756329"/>
    <n v="12959.530601"/>
    <x v="0"/>
    <x v="234"/>
    <x v="46"/>
    <x v="46"/>
    <s v="MD Resident"/>
    <x v="0"/>
    <s v="MD"/>
    <n v="1"/>
    <n v="0"/>
    <n v="0"/>
    <n v="0"/>
    <n v="0.58304598299999999"/>
    <n v="1"/>
    <n v="3053.75"/>
    <n v="1"/>
    <n v="0.58304598299999999"/>
    <n v="3053.75"/>
    <s v="Adamstown"/>
    <s v="21710,Adamstown"/>
    <x v="0"/>
    <x v="0"/>
    <n v="2.9406179130000001"/>
    <n v="0"/>
    <n v="0"/>
    <n v="0"/>
    <n v="0"/>
    <n v="0"/>
    <n v="0"/>
    <n v="0"/>
    <n v="0.58304598299999999"/>
    <n v="3855.2780655000001"/>
    <x v="0"/>
  </r>
  <r>
    <n v="12924.756329"/>
    <n v="12959.530601"/>
    <x v="0"/>
    <x v="40"/>
    <x v="46"/>
    <x v="46"/>
    <s v="MD Resident"/>
    <x v="0"/>
    <s v="MD"/>
    <n v="2"/>
    <n v="1.283756962"/>
    <n v="1"/>
    <n v="15331.35"/>
    <n v="3.704806891"/>
    <n v="4"/>
    <n v="69904.09"/>
    <n v="3"/>
    <n v="2.421049929"/>
    <n v="54572.74"/>
    <s v="Frederick"/>
    <s v="21702,Frederick"/>
    <x v="0"/>
    <x v="0"/>
    <n v="20.920102375999999"/>
    <n v="0"/>
    <n v="0"/>
    <n v="0"/>
    <n v="0"/>
    <n v="0"/>
    <n v="0"/>
    <n v="0"/>
    <n v="2.421049929"/>
    <n v="16008.721368"/>
    <x v="0"/>
  </r>
  <r>
    <n v="12924.756329"/>
    <n v="12959.530601"/>
    <x v="0"/>
    <x v="108"/>
    <x v="46"/>
    <x v="46"/>
    <s v="MD Resident"/>
    <x v="9"/>
    <s v="MD"/>
    <n v="1"/>
    <n v="0"/>
    <n v="0"/>
    <n v="0"/>
    <n v="0.58304598299999999"/>
    <n v="1"/>
    <n v="3050.06"/>
    <n v="1"/>
    <n v="0.58304598299999999"/>
    <n v="3050.06"/>
    <s v="Clarksville"/>
    <s v="21029,Clarksville"/>
    <x v="0"/>
    <x v="0"/>
    <n v="9.4790947190000008"/>
    <n v="0"/>
    <n v="0"/>
    <n v="0"/>
    <n v="0"/>
    <n v="0"/>
    <n v="0"/>
    <n v="0"/>
    <n v="0.58304598299999999"/>
    <n v="3855.2780655000001"/>
    <x v="0"/>
  </r>
  <r>
    <n v="12924.756329"/>
    <n v="12959.530601"/>
    <x v="0"/>
    <x v="153"/>
    <x v="46"/>
    <x v="46"/>
    <s v="MD Resident"/>
    <x v="6"/>
    <s v="MD"/>
    <n v="1"/>
    <n v="0"/>
    <n v="0"/>
    <n v="0"/>
    <n v="0.51374798499999996"/>
    <n v="1"/>
    <n v="2801.41"/>
    <n v="1"/>
    <n v="0.51374798499999996"/>
    <n v="2801.41"/>
    <s v="Baltimore"/>
    <s v="21229,Baltimore"/>
    <x v="0"/>
    <x v="0"/>
    <n v="31.055755079000001"/>
    <n v="0"/>
    <n v="0"/>
    <n v="0"/>
    <n v="0"/>
    <n v="0"/>
    <n v="0"/>
    <n v="0"/>
    <n v="0.51374798499999996"/>
    <n v="3397.0585434999998"/>
    <x v="0"/>
  </r>
  <r>
    <n v="12924.756329"/>
    <n v="12959.530601"/>
    <x v="0"/>
    <x v="20"/>
    <x v="46"/>
    <x v="46"/>
    <s v="MD Resident"/>
    <x v="2"/>
    <s v="MD"/>
    <n v="1"/>
    <n v="0"/>
    <n v="0"/>
    <n v="0"/>
    <n v="0.99765497000000003"/>
    <n v="2"/>
    <n v="15270.53"/>
    <n v="2"/>
    <n v="0.99765497000000003"/>
    <n v="15270.53"/>
    <s v="Upper Marlboro"/>
    <s v="20774,Upper Marlboro"/>
    <x v="0"/>
    <x v="0"/>
    <n v="31.525031062"/>
    <n v="-6.9979998000000002E-2"/>
    <n v="6.9979998000000002E-2"/>
    <n v="-6.9979998000000002E-2"/>
    <n v="2.2146177000000001E-3"/>
    <n v="2.2146177000000001E-3"/>
    <n v="0"/>
    <n v="14.643728653"/>
    <n v="0.99544035230000005"/>
    <n v="6582.1555546999998"/>
    <x v="0"/>
  </r>
  <r>
    <n v="12924.756329"/>
    <n v="12959.530601"/>
    <x v="0"/>
    <x v="57"/>
    <x v="46"/>
    <x v="46"/>
    <s v="MD Resident"/>
    <x v="2"/>
    <s v="MD"/>
    <n v="1"/>
    <n v="0"/>
    <n v="0"/>
    <n v="0"/>
    <n v="0.39626098799999998"/>
    <n v="1"/>
    <n v="4067.88"/>
    <n v="1"/>
    <n v="0.39626098799999998"/>
    <n v="4067.88"/>
    <s v="Laurel"/>
    <s v="20707,Laurel"/>
    <x v="0"/>
    <x v="0"/>
    <n v="66.165554032000003"/>
    <n v="-28.04331217"/>
    <n v="28.043312172"/>
    <n v="-28.04331217"/>
    <n v="0.1679494829"/>
    <n v="0.1679494829"/>
    <n v="0"/>
    <n v="1110.5332625000001"/>
    <n v="0.22831150510000001"/>
    <n v="1509.6653836"/>
    <x v="0"/>
  </r>
  <r>
    <n v="12924.756329"/>
    <n v="12959.530601"/>
    <x v="0"/>
    <x v="89"/>
    <x v="46"/>
    <x v="46"/>
    <s v="MD Resident"/>
    <x v="7"/>
    <s v="MD"/>
    <n v="1"/>
    <n v="1.324096961"/>
    <n v="2"/>
    <n v="20303.54"/>
    <n v="1.4007079579999999"/>
    <n v="2"/>
    <n v="11514.18"/>
    <n v="0"/>
    <n v="7.6610997E-2"/>
    <n v="-8789.36"/>
    <s v="Silver Spring"/>
    <s v="20910,Silver Spring"/>
    <x v="0"/>
    <x v="0"/>
    <n v="60.467595203999998"/>
    <n v="0"/>
    <n v="0"/>
    <n v="0"/>
    <n v="0"/>
    <n v="0"/>
    <n v="0"/>
    <n v="0"/>
    <n v="7.6610997E-2"/>
    <n v="506.57530438999999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89">
  <r>
    <n v="11506.173758000001"/>
    <n v="13340.267417999999"/>
    <x v="0"/>
    <x v="0"/>
    <x v="0"/>
    <x v="0"/>
    <s v="MD Resident"/>
    <x v="0"/>
    <s v="MD"/>
    <n v="1"/>
    <n v="0"/>
    <n v="0"/>
    <n v="0"/>
    <n v="0.57957498299999999"/>
    <n v="1"/>
    <n v="4482.22"/>
    <n v="1"/>
    <n v="0.57957498299999999"/>
    <n v="4482.22"/>
    <x v="0"/>
    <s v="21030,Cockeysville"/>
    <x v="0"/>
    <x v="0"/>
    <n v="40.373505799"/>
    <n v="-0.92701997199999997"/>
    <n v="0.92701997199999997"/>
    <n v="-0.92701997199999997"/>
    <n v="1.33076772E-2"/>
    <n v="1.33076772E-2"/>
    <n v="0"/>
    <n v="78.336420540999995"/>
    <n v="0.56626730579999995"/>
    <n v="3333.3656188"/>
    <x v="0"/>
  </r>
  <r>
    <n v="11506.173758000001"/>
    <n v="13340.267417999999"/>
    <x v="0"/>
    <x v="1"/>
    <x v="0"/>
    <x v="0"/>
    <s v="MD Resident"/>
    <x v="1"/>
    <s v="MD"/>
    <n v="1"/>
    <n v="0"/>
    <n v="0"/>
    <n v="0"/>
    <n v="0.75430897799999996"/>
    <n v="1"/>
    <n v="11685.05"/>
    <n v="1"/>
    <n v="0.75430897799999996"/>
    <n v="11685.05"/>
    <x v="1"/>
    <s v="20744,Fort Washington"/>
    <x v="0"/>
    <x v="0"/>
    <n v="69.501414928000003"/>
    <n v="-9.1640427280000001"/>
    <n v="9.1640427280000001"/>
    <n v="-9.1640427280000001"/>
    <n v="9.9458690299999999E-2"/>
    <n v="9.9458690299999999E-2"/>
    <n v="0"/>
    <n v="585.46939838000003"/>
    <n v="0.65485028769999998"/>
    <n v="3854.8145235000002"/>
    <x v="0"/>
  </r>
  <r>
    <n v="11506.173758000001"/>
    <n v="13340.267417999999"/>
    <x v="0"/>
    <x v="2"/>
    <x v="0"/>
    <x v="0"/>
    <s v="MD Resident"/>
    <x v="2"/>
    <s v="MD"/>
    <n v="2"/>
    <n v="0"/>
    <n v="0"/>
    <n v="0"/>
    <n v="1.130932966"/>
    <n v="2"/>
    <n v="8054.77"/>
    <n v="2"/>
    <n v="1.130932966"/>
    <n v="8054.77"/>
    <x v="2"/>
    <s v="Cecil,"/>
    <x v="0"/>
    <x v="0"/>
    <n v="53.578863411999997"/>
    <n v="0"/>
    <n v="0"/>
    <n v="0"/>
    <n v="0"/>
    <n v="0"/>
    <n v="0"/>
    <n v="0"/>
    <n v="1.130932966"/>
    <n v="6657.3030577"/>
    <x v="0"/>
  </r>
  <r>
    <n v="11506.173758000001"/>
    <n v="13340.267417999999"/>
    <x v="0"/>
    <x v="3"/>
    <x v="0"/>
    <x v="0"/>
    <s v="MD Resident"/>
    <x v="3"/>
    <s v="MD"/>
    <n v="1"/>
    <n v="0"/>
    <n v="0"/>
    <n v="0"/>
    <n v="1.35921596"/>
    <n v="2"/>
    <n v="17357.740000000002"/>
    <n v="2"/>
    <n v="1.35921596"/>
    <n v="17357.740000000002"/>
    <x v="3"/>
    <s v="20878,Gaithersburg"/>
    <x v="0"/>
    <x v="0"/>
    <n v="25.688626236000001"/>
    <n v="0"/>
    <n v="0"/>
    <n v="0"/>
    <n v="0"/>
    <n v="0"/>
    <n v="0"/>
    <n v="0"/>
    <n v="1.35921596"/>
    <n v="8001.1042551"/>
    <x v="0"/>
  </r>
  <r>
    <n v="11506.173758000001"/>
    <n v="13340.267417999999"/>
    <x v="0"/>
    <x v="4"/>
    <x v="0"/>
    <x v="0"/>
    <s v="MD Resident"/>
    <x v="1"/>
    <s v="MD"/>
    <n v="1"/>
    <n v="0"/>
    <n v="0"/>
    <n v="0"/>
    <n v="0.802908976"/>
    <n v="1"/>
    <n v="10422.92"/>
    <n v="1"/>
    <n v="0.802908976"/>
    <n v="10422.92"/>
    <x v="4"/>
    <s v="20783,Hyattsville"/>
    <x v="0"/>
    <x v="0"/>
    <n v="68.266653980000001"/>
    <n v="-6.2719928149999999"/>
    <n v="6.2719928149999999"/>
    <n v="-6.2719928149999999"/>
    <n v="7.3767191400000001E-2"/>
    <n v="7.3767191400000001E-2"/>
    <n v="0"/>
    <n v="434.23488699000001"/>
    <n v="0.72914178460000001"/>
    <n v="4292.1357660000003"/>
    <x v="0"/>
  </r>
  <r>
    <n v="11506.173758000001"/>
    <n v="13340.267417999999"/>
    <x v="0"/>
    <x v="5"/>
    <x v="0"/>
    <x v="0"/>
    <s v="MD Resident"/>
    <x v="0"/>
    <s v="MD"/>
    <n v="1"/>
    <n v="0"/>
    <n v="0"/>
    <n v="0"/>
    <n v="0.51374798499999996"/>
    <n v="1"/>
    <n v="6519.73"/>
    <n v="1"/>
    <n v="0.51374798499999996"/>
    <n v="6519.73"/>
    <x v="5"/>
    <s v="21111,Monkton"/>
    <x v="0"/>
    <x v="0"/>
    <n v="5.9131378259999998"/>
    <n v="0"/>
    <n v="0"/>
    <n v="0"/>
    <n v="0"/>
    <n v="0"/>
    <n v="0"/>
    <n v="0"/>
    <n v="0.51374798499999996"/>
    <n v="3024.2075651"/>
    <x v="0"/>
  </r>
  <r>
    <n v="11506.173758000001"/>
    <n v="13340.267417999999"/>
    <x v="0"/>
    <x v="6"/>
    <x v="0"/>
    <x v="0"/>
    <s v="MD Resident"/>
    <x v="4"/>
    <s v="MD"/>
    <n v="1"/>
    <n v="0"/>
    <n v="0"/>
    <n v="0"/>
    <n v="0.45127198699999999"/>
    <n v="1"/>
    <n v="6209.66"/>
    <n v="1"/>
    <n v="0.45127198699999999"/>
    <n v="6209.66"/>
    <x v="2"/>
    <s v="Saint Marys,"/>
    <x v="0"/>
    <x v="0"/>
    <n v="136.66112992000001"/>
    <n v="0"/>
    <n v="0"/>
    <n v="0"/>
    <n v="0"/>
    <n v="0"/>
    <n v="0"/>
    <n v="0"/>
    <n v="0.45127198699999999"/>
    <n v="2656.4389483999998"/>
    <x v="0"/>
  </r>
  <r>
    <n v="11506.173758000001"/>
    <n v="13340.267417999999"/>
    <x v="0"/>
    <x v="7"/>
    <x v="0"/>
    <x v="0"/>
    <s v="MD Resident"/>
    <x v="5"/>
    <s v="MD"/>
    <n v="2"/>
    <n v="0"/>
    <n v="0"/>
    <n v="0"/>
    <n v="2.7085339199999998"/>
    <n v="4"/>
    <n v="36438.160000000003"/>
    <n v="4"/>
    <n v="2.7085339199999998"/>
    <n v="36438.160000000003"/>
    <x v="6"/>
    <s v="21727,Emmitsburg"/>
    <x v="0"/>
    <x v="0"/>
    <n v="38.168950872000003"/>
    <n v="0"/>
    <n v="0"/>
    <n v="0"/>
    <n v="0"/>
    <n v="0"/>
    <n v="0"/>
    <n v="0"/>
    <n v="2.7085339199999998"/>
    <n v="15943.943354000001"/>
    <x v="0"/>
  </r>
  <r>
    <n v="11506.173758000001"/>
    <n v="13340.267417999999"/>
    <x v="0"/>
    <x v="8"/>
    <x v="0"/>
    <x v="0"/>
    <s v="MD Resident"/>
    <x v="5"/>
    <s v="MD"/>
    <n v="1"/>
    <n v="0"/>
    <n v="0"/>
    <n v="0"/>
    <n v="0.55839798299999999"/>
    <n v="1"/>
    <n v="6546"/>
    <n v="1"/>
    <n v="0.55839798299999999"/>
    <n v="6546"/>
    <x v="7"/>
    <s v="21798,Woodsboro"/>
    <x v="0"/>
    <x v="0"/>
    <n v="20.018276405000002"/>
    <n v="0"/>
    <n v="0"/>
    <n v="0"/>
    <n v="0"/>
    <n v="0"/>
    <n v="0"/>
    <n v="0"/>
    <n v="0.55839798299999999"/>
    <n v="3287.0423900999999"/>
    <x v="0"/>
  </r>
  <r>
    <n v="11506.173758000001"/>
    <n v="13340.267417999999"/>
    <x v="0"/>
    <x v="9"/>
    <x v="0"/>
    <x v="0"/>
    <s v="MD Resident"/>
    <x v="5"/>
    <s v="MD"/>
    <n v="1"/>
    <n v="0.45127198699999999"/>
    <n v="1"/>
    <n v="3653.44"/>
    <n v="0.75430897799999996"/>
    <n v="1"/>
    <n v="6979.47"/>
    <n v="0"/>
    <n v="0.30303699099999998"/>
    <n v="3326.03"/>
    <x v="8"/>
    <s v="21710,Adamstown"/>
    <x v="0"/>
    <x v="0"/>
    <n v="4.1955198759999996"/>
    <n v="0"/>
    <n v="0"/>
    <n v="0"/>
    <n v="0"/>
    <n v="0"/>
    <n v="0"/>
    <n v="0"/>
    <n v="0.30303699099999998"/>
    <n v="1783.8449734999999"/>
    <x v="0"/>
  </r>
  <r>
    <n v="11506.173758000001"/>
    <n v="13340.267417999999"/>
    <x v="0"/>
    <x v="10"/>
    <x v="0"/>
    <x v="0"/>
    <s v="MD Resident"/>
    <x v="6"/>
    <s v="MD"/>
    <n v="1"/>
    <n v="0"/>
    <n v="0"/>
    <n v="0"/>
    <n v="0.75515097799999997"/>
    <n v="1"/>
    <n v="5289.56"/>
    <n v="1"/>
    <n v="0.75515097799999997"/>
    <n v="5289.56"/>
    <x v="2"/>
    <s v="Charles,"/>
    <x v="0"/>
    <x v="0"/>
    <n v="145.88484364999999"/>
    <n v="-9.3912267220000007"/>
    <n v="9.3912267220000007"/>
    <n v="-9.3912267220000007"/>
    <n v="4.8612274400000002E-2"/>
    <n v="4.8612274400000002E-2"/>
    <n v="0"/>
    <n v="286.15899653999998"/>
    <n v="0.70653870360000004"/>
    <n v="4159.0814075999997"/>
    <x v="0"/>
  </r>
  <r>
    <n v="11506.173758000001"/>
    <n v="13340.267417999999"/>
    <x v="0"/>
    <x v="11"/>
    <x v="0"/>
    <x v="0"/>
    <s v="MD Resident"/>
    <x v="7"/>
    <s v="MD"/>
    <n v="1"/>
    <n v="1.3533579600000001"/>
    <n v="2"/>
    <n v="7315.67"/>
    <n v="1.5151059549999999"/>
    <n v="2"/>
    <n v="18048.64"/>
    <n v="0"/>
    <n v="0.16174799500000001"/>
    <n v="10732.97"/>
    <x v="9"/>
    <s v="21122,Pasadena"/>
    <x v="0"/>
    <x v="0"/>
    <n v="126.90784524"/>
    <n v="0"/>
    <n v="0"/>
    <n v="0"/>
    <n v="0"/>
    <n v="0"/>
    <n v="0"/>
    <n v="0"/>
    <n v="0.16174799500000001"/>
    <n v="952.13903392999998"/>
    <x v="0"/>
  </r>
  <r>
    <n v="11506.173758000001"/>
    <n v="13340.267417999999"/>
    <x v="0"/>
    <x v="12"/>
    <x v="0"/>
    <x v="0"/>
    <s v="MD Resident"/>
    <x v="0"/>
    <s v="MD"/>
    <n v="2"/>
    <n v="0"/>
    <n v="0"/>
    <n v="0"/>
    <n v="2.5961959220000002"/>
    <n v="2"/>
    <n v="14863.21"/>
    <n v="2"/>
    <n v="2.5961959220000002"/>
    <n v="14863.21"/>
    <x v="10"/>
    <s v="21133,Randallstown"/>
    <x v="0"/>
    <x v="0"/>
    <n v="65.825927037"/>
    <n v="0"/>
    <n v="0"/>
    <n v="0"/>
    <n v="0"/>
    <n v="0"/>
    <n v="0"/>
    <n v="0"/>
    <n v="2.5961959220000002"/>
    <n v="15282.659158"/>
    <x v="0"/>
  </r>
  <r>
    <n v="11506.173758000001"/>
    <n v="13340.267417999999"/>
    <x v="0"/>
    <x v="13"/>
    <x v="0"/>
    <x v="0"/>
    <s v="MD Resident"/>
    <x v="5"/>
    <s v="MD"/>
    <n v="2"/>
    <n v="1.851517944"/>
    <n v="3"/>
    <n v="41633.699999999997"/>
    <n v="5.1134408489999998"/>
    <n v="7"/>
    <n v="85300.92"/>
    <n v="4"/>
    <n v="3.261922905"/>
    <n v="43667.22"/>
    <x v="11"/>
    <s v="21758,Knoxville"/>
    <x v="0"/>
    <x v="0"/>
    <n v="7.552172777"/>
    <n v="0"/>
    <n v="0"/>
    <n v="0"/>
    <n v="0"/>
    <n v="0"/>
    <n v="0"/>
    <n v="0"/>
    <n v="3.261922905"/>
    <n v="19201.499984999999"/>
    <x v="0"/>
  </r>
  <r>
    <n v="11506.173758000001"/>
    <n v="13340.267417999999"/>
    <x v="0"/>
    <x v="14"/>
    <x v="0"/>
    <x v="0"/>
    <s v="MD Resident"/>
    <x v="0"/>
    <s v="MD"/>
    <n v="1"/>
    <n v="0"/>
    <n v="0"/>
    <n v="0"/>
    <n v="0.42078298800000002"/>
    <n v="1"/>
    <n v="10420.94"/>
    <n v="1"/>
    <n v="0.42078298800000002"/>
    <n v="10420.94"/>
    <x v="2"/>
    <s v="Baltimore,"/>
    <x v="0"/>
    <x v="0"/>
    <n v="20.733157383000002"/>
    <n v="-0.732951978"/>
    <n v="0.732951978"/>
    <n v="-0.732951978"/>
    <n v="1.48753862E-2"/>
    <n v="1.48753862E-2"/>
    <n v="0"/>
    <n v="87.564831034999997"/>
    <n v="0.40590760180000002"/>
    <n v="2389.3988413000002"/>
    <x v="0"/>
  </r>
  <r>
    <n v="11506.173758000001"/>
    <n v="13340.267417999999"/>
    <x v="0"/>
    <x v="15"/>
    <x v="0"/>
    <x v="0"/>
    <s v="MD Resident"/>
    <x v="5"/>
    <s v="MD"/>
    <n v="1"/>
    <n v="0"/>
    <n v="0"/>
    <n v="0"/>
    <n v="0.41563398800000001"/>
    <n v="1"/>
    <n v="7473.74"/>
    <n v="1"/>
    <n v="0.41563398800000001"/>
    <n v="7473.74"/>
    <x v="12"/>
    <s v="21790,Tuscarora"/>
    <x v="0"/>
    <x v="0"/>
    <n v="1.5588229549999999"/>
    <n v="0"/>
    <n v="0"/>
    <n v="0"/>
    <n v="0"/>
    <n v="0"/>
    <n v="0"/>
    <n v="0"/>
    <n v="0.41563398800000001"/>
    <n v="2446.6537825999999"/>
    <x v="0"/>
  </r>
  <r>
    <n v="11506.173758000001"/>
    <n v="13340.267417999999"/>
    <x v="0"/>
    <x v="16"/>
    <x v="0"/>
    <x v="0"/>
    <s v="MD Resident"/>
    <x v="3"/>
    <s v="MD"/>
    <n v="1"/>
    <n v="0"/>
    <n v="0"/>
    <n v="0"/>
    <n v="1.0590439679999999"/>
    <n v="2"/>
    <n v="16167.77"/>
    <n v="2"/>
    <n v="1.0590439679999999"/>
    <n v="16167.77"/>
    <x v="13"/>
    <s v="20876,Germantown"/>
    <x v="0"/>
    <x v="0"/>
    <n v="56.860298307000001"/>
    <n v="0"/>
    <n v="0"/>
    <n v="0"/>
    <n v="0"/>
    <n v="0"/>
    <n v="0"/>
    <n v="0"/>
    <n v="1.0590439679999999"/>
    <n v="6234.1242658000001"/>
    <x v="0"/>
  </r>
  <r>
    <n v="11506.173758000001"/>
    <n v="13340.267417999999"/>
    <x v="0"/>
    <x v="17"/>
    <x v="0"/>
    <x v="0"/>
    <s v="MD Resident"/>
    <x v="5"/>
    <s v="MD"/>
    <n v="2"/>
    <n v="3.7430878889999999"/>
    <n v="6"/>
    <n v="35040.47"/>
    <n v="8.3300567520000008"/>
    <n v="12"/>
    <n v="176708.85"/>
    <n v="6"/>
    <n v="4.5869688630000001"/>
    <n v="141668.38"/>
    <x v="14"/>
    <s v="21701,Frederick"/>
    <x v="0"/>
    <x v="0"/>
    <n v="32.620666036000003"/>
    <n v="0"/>
    <n v="0"/>
    <n v="0"/>
    <n v="0"/>
    <n v="0"/>
    <n v="0"/>
    <n v="0"/>
    <n v="4.5869688630000001"/>
    <n v="27001.460523999998"/>
    <x v="0"/>
  </r>
  <r>
    <n v="11506.173758000001"/>
    <n v="13340.267417999999"/>
    <x v="0"/>
    <x v="18"/>
    <x v="0"/>
    <x v="0"/>
    <s v="MD Resident"/>
    <x v="5"/>
    <s v="MD"/>
    <n v="2"/>
    <n v="0.598206982"/>
    <n v="1"/>
    <n v="8295.2999999999993"/>
    <n v="3.823940887"/>
    <n v="3"/>
    <n v="71477.17"/>
    <n v="2"/>
    <n v="3.2257339049999998"/>
    <n v="63181.87"/>
    <x v="15"/>
    <s v="21771,Mount Airy"/>
    <x v="0"/>
    <x v="0"/>
    <n v="50.771912489999998"/>
    <n v="0"/>
    <n v="0"/>
    <n v="0"/>
    <n v="0"/>
    <n v="0"/>
    <n v="0"/>
    <n v="0"/>
    <n v="3.2257339049999998"/>
    <n v="18988.471319"/>
    <x v="0"/>
  </r>
  <r>
    <n v="11506.173758000001"/>
    <n v="13340.267417999999"/>
    <x v="0"/>
    <x v="19"/>
    <x v="0"/>
    <x v="0"/>
    <s v="MD Resident"/>
    <x v="8"/>
    <s v="MD"/>
    <n v="1"/>
    <n v="0"/>
    <n v="0"/>
    <n v="0"/>
    <n v="0.79348897600000001"/>
    <n v="1"/>
    <n v="11004.48"/>
    <n v="1"/>
    <n v="0.79348897600000001"/>
    <n v="11004.48"/>
    <x v="16"/>
    <s v="21044,Columbia"/>
    <x v="0"/>
    <x v="0"/>
    <n v="69.840390935000002"/>
    <n v="-1.0225469700000001"/>
    <n v="1.0225469700000001"/>
    <n v="-1.0225469700000001"/>
    <n v="1.1617629000000001E-2"/>
    <n v="1.1617629000000001E-2"/>
    <n v="0"/>
    <n v="68.387852425999995"/>
    <n v="0.78187134700000005"/>
    <n v="4602.5314195000001"/>
    <x v="0"/>
  </r>
  <r>
    <n v="11506.173758000001"/>
    <n v="13340.267417999999"/>
    <x v="0"/>
    <x v="20"/>
    <x v="0"/>
    <x v="0"/>
    <s v="MD Resident"/>
    <x v="5"/>
    <s v="MD"/>
    <n v="2"/>
    <n v="5.6256728349999996"/>
    <n v="9"/>
    <n v="72434.100000000006"/>
    <n v="12.652981624000001"/>
    <n v="8"/>
    <n v="152825.56"/>
    <n v="-1"/>
    <n v="7.0273087890000001"/>
    <n v="80391.460000000006"/>
    <x v="17"/>
    <s v="21780,Sabillasville"/>
    <x v="0"/>
    <x v="0"/>
    <n v="10.273126693"/>
    <n v="0"/>
    <n v="0"/>
    <n v="0"/>
    <n v="0"/>
    <n v="0"/>
    <n v="0"/>
    <n v="0"/>
    <n v="7.0273087890000001"/>
    <n v="41366.664245"/>
    <x v="0"/>
  </r>
  <r>
    <n v="11506.173758000001"/>
    <n v="13340.267417999999"/>
    <x v="0"/>
    <x v="21"/>
    <x v="0"/>
    <x v="0"/>
    <s v="MD Resident"/>
    <x v="5"/>
    <s v="MD"/>
    <n v="1"/>
    <n v="0.98664597099999995"/>
    <n v="2"/>
    <n v="10948.01"/>
    <n v="2.0577009390000001"/>
    <n v="2"/>
    <n v="11641.76"/>
    <n v="0"/>
    <n v="1.0710549680000001"/>
    <n v="693.75"/>
    <x v="18"/>
    <s v="21716,Brunswick"/>
    <x v="0"/>
    <x v="0"/>
    <n v="5.9205998260000001"/>
    <n v="0"/>
    <n v="0"/>
    <n v="0"/>
    <n v="0"/>
    <n v="0"/>
    <n v="0"/>
    <n v="0"/>
    <n v="1.0710549680000001"/>
    <n v="6304.8277199000004"/>
    <x v="0"/>
  </r>
  <r>
    <n v="11506.173758000001"/>
    <n v="13340.267417999999"/>
    <x v="0"/>
    <x v="22"/>
    <x v="0"/>
    <x v="0"/>
    <s v="MD Resident"/>
    <x v="9"/>
    <s v="MD"/>
    <n v="1"/>
    <n v="0"/>
    <n v="0"/>
    <n v="0"/>
    <n v="2.087063938"/>
    <n v="1"/>
    <n v="8245.65"/>
    <n v="1"/>
    <n v="2.087063938"/>
    <n v="8245.65"/>
    <x v="19"/>
    <s v="21229,Baltimore"/>
    <x v="0"/>
    <x v="0"/>
    <n v="142.46583278"/>
    <n v="-0.598206982"/>
    <n v="0.598206982"/>
    <n v="-0.598206982"/>
    <n v="8.7634782000000008E-3"/>
    <n v="8.7634782000000008E-3"/>
    <n v="0"/>
    <n v="51.586727031000002"/>
    <n v="2.0783004597999999"/>
    <n v="12234.037226"/>
    <x v="0"/>
  </r>
  <r>
    <n v="11506.173758000001"/>
    <n v="13340.267417999999"/>
    <x v="0"/>
    <x v="23"/>
    <x v="0"/>
    <x v="0"/>
    <s v="MD Resident"/>
    <x v="0"/>
    <s v="MD"/>
    <n v="1"/>
    <n v="0"/>
    <n v="0"/>
    <n v="0"/>
    <n v="0.55839798299999999"/>
    <n v="1"/>
    <n v="7217.04"/>
    <n v="1"/>
    <n v="0.55839798299999999"/>
    <n v="7217.04"/>
    <x v="20"/>
    <s v="21117,Owings Mills"/>
    <x v="0"/>
    <x v="0"/>
    <n v="60.638130193999999"/>
    <n v="0"/>
    <n v="0"/>
    <n v="0"/>
    <n v="0"/>
    <n v="0"/>
    <n v="0"/>
    <n v="0"/>
    <n v="0.55839798299999999"/>
    <n v="3287.0423900999999"/>
    <x v="0"/>
  </r>
  <r>
    <n v="11506.173758000001"/>
    <n v="13340.267417999999"/>
    <x v="0"/>
    <x v="24"/>
    <x v="0"/>
    <x v="0"/>
    <s v="MD Resident"/>
    <x v="5"/>
    <s v="MD"/>
    <n v="1"/>
    <n v="0.35536598899999999"/>
    <n v="1"/>
    <n v="2345.64"/>
    <n v="1.8540399439999999"/>
    <n v="2"/>
    <n v="24521.22"/>
    <n v="1"/>
    <n v="1.4986739549999999"/>
    <n v="22175.58"/>
    <x v="21"/>
    <s v="21755,Jefferson"/>
    <x v="0"/>
    <x v="0"/>
    <n v="17.577469484000002"/>
    <n v="0"/>
    <n v="0"/>
    <n v="0"/>
    <n v="0"/>
    <n v="0"/>
    <n v="0"/>
    <n v="0"/>
    <n v="1.4986739549999999"/>
    <n v="8822.0319001999997"/>
    <x v="0"/>
  </r>
  <r>
    <n v="11506.173758000001"/>
    <n v="13340.267417999999"/>
    <x v="0"/>
    <x v="25"/>
    <x v="0"/>
    <x v="0"/>
    <s v="MD Resident"/>
    <x v="5"/>
    <s v="MD"/>
    <n v="3"/>
    <n v="4.6457278630000003"/>
    <n v="5"/>
    <n v="43979.58"/>
    <n v="5.113727849"/>
    <n v="7"/>
    <n v="50997.63"/>
    <n v="2"/>
    <n v="0.46799998599999998"/>
    <n v="7018.05"/>
    <x v="14"/>
    <s v="21702,Frederick"/>
    <x v="0"/>
    <x v="0"/>
    <n v="33.656547998000001"/>
    <n v="0"/>
    <n v="0"/>
    <n v="0"/>
    <n v="0"/>
    <n v="0"/>
    <n v="0"/>
    <n v="0"/>
    <n v="0.46799998599999998"/>
    <n v="2754.9092930000002"/>
    <x v="0"/>
  </r>
  <r>
    <n v="11506.173758000001"/>
    <n v="13340.267417999999"/>
    <x v="0"/>
    <x v="26"/>
    <x v="0"/>
    <x v="0"/>
    <s v="MD Resident"/>
    <x v="3"/>
    <s v="MD"/>
    <n v="1"/>
    <n v="0"/>
    <n v="0"/>
    <n v="0"/>
    <n v="0.52161998499999995"/>
    <n v="1"/>
    <n v="3932.22"/>
    <n v="1"/>
    <n v="0.52161998499999995"/>
    <n v="3932.22"/>
    <x v="22"/>
    <s v="20886,Montgomery Village"/>
    <x v="0"/>
    <x v="0"/>
    <n v="32.268526053000002"/>
    <n v="-0.61168998200000002"/>
    <n v="0.61168998200000002"/>
    <n v="-0.61168998200000002"/>
    <n v="9.8879546000000002E-3"/>
    <n v="9.8879546000000002E-3"/>
    <n v="0"/>
    <n v="58.206022891000003"/>
    <n v="0.51173203040000004"/>
    <n v="3012.3405306999998"/>
    <x v="0"/>
  </r>
  <r>
    <n v="22660.389476"/>
    <n v="24625.721656000002"/>
    <x v="0"/>
    <x v="27"/>
    <x v="1"/>
    <x v="1"/>
    <s v="MD Resident"/>
    <x v="8"/>
    <s v="MD"/>
    <n v="1"/>
    <n v="0"/>
    <n v="0"/>
    <n v="0"/>
    <n v="0.797997976"/>
    <n v="1"/>
    <n v="22532.52"/>
    <n v="1"/>
    <n v="0.797997976"/>
    <n v="22532.52"/>
    <x v="23"/>
    <s v="21036,Dayton"/>
    <x v="0"/>
    <x v="0"/>
    <n v="14.76700456"/>
    <n v="0"/>
    <n v="0"/>
    <n v="0"/>
    <n v="0"/>
    <n v="0"/>
    <n v="0"/>
    <n v="0"/>
    <n v="0.797997976"/>
    <n v="9251.2346299000001"/>
    <x v="0"/>
  </r>
  <r>
    <n v="22660.389476"/>
    <n v="24625.721656000002"/>
    <x v="0"/>
    <x v="28"/>
    <x v="1"/>
    <x v="1"/>
    <s v="MD Resident"/>
    <x v="3"/>
    <s v="MD"/>
    <n v="2"/>
    <n v="2.2748289330000002"/>
    <n v="4"/>
    <n v="38203.03"/>
    <n v="5.4927738359999996"/>
    <n v="7"/>
    <n v="82246.210000000006"/>
    <n v="3"/>
    <n v="3.2179449029999998"/>
    <n v="44043.18"/>
    <x v="24"/>
    <s v="20906,Silver Spring"/>
    <x v="0"/>
    <x v="0"/>
    <n v="117.35899250999999"/>
    <n v="-1.7898299470000001"/>
    <n v="1.7898299470000001"/>
    <n v="-1.7898299470000001"/>
    <n v="4.9076547399999997E-2"/>
    <n v="4.9076547399999997E-2"/>
    <n v="0"/>
    <n v="568.94712544000004"/>
    <n v="3.1688683555999999"/>
    <n v="36736.865945999998"/>
    <x v="0"/>
  </r>
  <r>
    <n v="22660.389476"/>
    <n v="24625.721656000002"/>
    <x v="0"/>
    <x v="29"/>
    <x v="1"/>
    <x v="1"/>
    <s v="MD Resident"/>
    <x v="7"/>
    <s v="MD"/>
    <n v="1"/>
    <n v="0"/>
    <n v="0"/>
    <n v="0"/>
    <n v="0.49261498500000001"/>
    <n v="1"/>
    <n v="3662.18"/>
    <n v="1"/>
    <n v="0.49261498500000001"/>
    <n v="3662.18"/>
    <x v="25"/>
    <s v="20755,Fort George G Meade"/>
    <x v="0"/>
    <x v="0"/>
    <n v="7.3537457829999999"/>
    <n v="0"/>
    <n v="0"/>
    <n v="0"/>
    <n v="0"/>
    <n v="0"/>
    <n v="0"/>
    <n v="0"/>
    <n v="0.49261498500000001"/>
    <n v="5710.9127410000001"/>
    <x v="0"/>
  </r>
  <r>
    <n v="22660.389476"/>
    <n v="24625.721656000002"/>
    <x v="0"/>
    <x v="30"/>
    <x v="1"/>
    <x v="1"/>
    <s v="MD Resident"/>
    <x v="5"/>
    <s v="MD"/>
    <n v="1"/>
    <n v="0.99895796999999997"/>
    <n v="1"/>
    <n v="26822.02"/>
    <n v="10.559133686999999"/>
    <n v="3"/>
    <n v="276374.21999999997"/>
    <n v="2"/>
    <n v="9.5601757169999999"/>
    <n v="249552.2"/>
    <x v="26"/>
    <s v="21793,Walkersville"/>
    <x v="0"/>
    <x v="0"/>
    <n v="50.084308516999997"/>
    <n v="0"/>
    <n v="0"/>
    <n v="0"/>
    <n v="0"/>
    <n v="0"/>
    <n v="0"/>
    <n v="0"/>
    <n v="9.5601757169999999"/>
    <n v="110831.64534"/>
    <x v="0"/>
  </r>
  <r>
    <n v="22660.389476"/>
    <n v="24625.721656000002"/>
    <x v="0"/>
    <x v="31"/>
    <x v="1"/>
    <x v="1"/>
    <s v="MD Resident"/>
    <x v="7"/>
    <s v="MD"/>
    <n v="2"/>
    <n v="2.393271929"/>
    <n v="1"/>
    <n v="48067.21"/>
    <n v="5.7694698280000001"/>
    <n v="5"/>
    <n v="178345.35"/>
    <n v="4"/>
    <n v="3.3761978990000001"/>
    <n v="130278.14"/>
    <x v="27"/>
    <s v="21409,Annapolis"/>
    <x v="0"/>
    <x v="0"/>
    <n v="23.385939306000001"/>
    <n v="0"/>
    <n v="0"/>
    <n v="0"/>
    <n v="0"/>
    <n v="0"/>
    <n v="0"/>
    <n v="0"/>
    <n v="3.3761978990000001"/>
    <n v="39140.448797999998"/>
    <x v="0"/>
  </r>
  <r>
    <n v="22660.389476"/>
    <n v="24625.721656000002"/>
    <x v="0"/>
    <x v="32"/>
    <x v="1"/>
    <x v="1"/>
    <s v="MD Resident"/>
    <x v="1"/>
    <s v="MD"/>
    <n v="1"/>
    <n v="12.543642628000001"/>
    <n v="6"/>
    <n v="257747.51"/>
    <n v="13.499211601000001"/>
    <n v="10"/>
    <n v="417247.59"/>
    <n v="4"/>
    <n v="0.95556897299999999"/>
    <n v="159500.07999999999"/>
    <x v="28"/>
    <s v="20747,District Heights"/>
    <x v="0"/>
    <x v="0"/>
    <n v="135.299723"/>
    <n v="-5.2008608450000002"/>
    <n v="5.2008608450000002"/>
    <n v="-5.2008608450000002"/>
    <n v="3.6731644000000001E-2"/>
    <n v="3.6731644000000001E-2"/>
    <n v="0"/>
    <n v="425.83197835999999"/>
    <n v="0.91883732900000004"/>
    <n v="10652.131926"/>
    <x v="0"/>
  </r>
  <r>
    <n v="22660.389476"/>
    <n v="24625.721656000002"/>
    <x v="0"/>
    <x v="33"/>
    <x v="1"/>
    <x v="1"/>
    <s v="MD Resident"/>
    <x v="9"/>
    <s v="MD"/>
    <n v="3"/>
    <n v="43.386571715000002"/>
    <n v="38"/>
    <n v="828914.53"/>
    <n v="57.630137286"/>
    <n v="50"/>
    <n v="1137440.3500000001"/>
    <n v="12"/>
    <n v="14.243565571"/>
    <n v="308525.82"/>
    <x v="19"/>
    <s v="21206,Baltimore"/>
    <x v="0"/>
    <x v="0"/>
    <n v="198.44760808000001"/>
    <n v="0"/>
    <n v="0"/>
    <n v="0"/>
    <n v="0"/>
    <n v="0"/>
    <n v="0"/>
    <n v="0"/>
    <n v="14.243565571"/>
    <n v="165126.44271"/>
    <x v="0"/>
  </r>
  <r>
    <n v="22660.389476"/>
    <n v="24625.721656000002"/>
    <x v="0"/>
    <x v="34"/>
    <x v="1"/>
    <x v="1"/>
    <s v="MD Resident"/>
    <x v="9"/>
    <s v="MD"/>
    <n v="3"/>
    <n v="33.002517015999999"/>
    <n v="36"/>
    <n v="607421.38"/>
    <n v="52.837306429999998"/>
    <n v="47"/>
    <n v="1238836.03"/>
    <n v="11"/>
    <n v="19.834789413999999"/>
    <n v="631414.65"/>
    <x v="19"/>
    <s v="21239,Baltimore"/>
    <x v="0"/>
    <x v="0"/>
    <n v="164.27218110999999"/>
    <n v="0"/>
    <n v="0"/>
    <n v="0"/>
    <n v="0"/>
    <n v="0"/>
    <n v="0"/>
    <n v="0"/>
    <n v="19.834789413999999"/>
    <n v="229945.80966999999"/>
    <x v="0"/>
  </r>
  <r>
    <n v="22660.389476"/>
    <n v="24625.721656000002"/>
    <x v="0"/>
    <x v="35"/>
    <x v="1"/>
    <x v="1"/>
    <s v="MD Resident"/>
    <x v="9"/>
    <s v="MD"/>
    <n v="3"/>
    <n v="72.152514862999993"/>
    <n v="80"/>
    <n v="1704019.15"/>
    <n v="87.968938387999998"/>
    <n v="85"/>
    <n v="1995764.86"/>
    <n v="5"/>
    <n v="15.816423524999999"/>
    <n v="291745.71000000002"/>
    <x v="19"/>
    <s v="21202,Baltimore"/>
    <x v="0"/>
    <x v="0"/>
    <n v="77.692372683000002"/>
    <n v="0"/>
    <n v="0"/>
    <n v="0"/>
    <n v="0"/>
    <n v="0"/>
    <n v="0"/>
    <n v="0"/>
    <n v="15.816423524999999"/>
    <n v="183360.67188000001"/>
    <x v="0"/>
  </r>
  <r>
    <n v="22660.389476"/>
    <n v="24625.721656000002"/>
    <x v="0"/>
    <x v="36"/>
    <x v="1"/>
    <x v="1"/>
    <s v="MD Resident"/>
    <x v="1"/>
    <s v="MD"/>
    <n v="1"/>
    <n v="0"/>
    <n v="0"/>
    <n v="0"/>
    <n v="2.8226459159999999"/>
    <n v="2"/>
    <n v="35347.42"/>
    <n v="2"/>
    <n v="2.8226459159999999"/>
    <n v="35347.42"/>
    <x v="2"/>
    <s v="Prince Georges,"/>
    <x v="0"/>
    <x v="0"/>
    <n v="35.717816939999999"/>
    <n v="-2.0343319399999999"/>
    <n v="2.0343319399999999"/>
    <n v="-2.0343319399999999"/>
    <n v="0.16076566919999999"/>
    <n v="0.16076566919999999"/>
    <n v="0"/>
    <n v="1863.7652860999999"/>
    <n v="2.6618802468"/>
    <n v="30859.324786000001"/>
    <x v="0"/>
  </r>
  <r>
    <n v="22660.389476"/>
    <n v="24625.721656000002"/>
    <x v="0"/>
    <x v="37"/>
    <x v="1"/>
    <x v="1"/>
    <s v="MD Resident"/>
    <x v="1"/>
    <s v="MD"/>
    <n v="1"/>
    <n v="0.50790098500000003"/>
    <n v="1"/>
    <n v="16431.150000000001"/>
    <n v="3.468156896"/>
    <n v="3"/>
    <n v="122987.35"/>
    <n v="2"/>
    <n v="2.960255911"/>
    <n v="106556.2"/>
    <x v="29"/>
    <s v="20710,Bladensburg"/>
    <x v="0"/>
    <x v="0"/>
    <n v="39.012683846000002"/>
    <n v="-5.7856688280000004"/>
    <n v="5.7856688280000004"/>
    <n v="-5.7856688280000004"/>
    <n v="0.43901261479999998"/>
    <n v="0.43901261479999998"/>
    <n v="0"/>
    <n v="5089.4975019000003"/>
    <n v="2.5212432962000002"/>
    <n v="29228.912845999999"/>
    <x v="0"/>
  </r>
  <r>
    <n v="22660.389476"/>
    <n v="24625.721656000002"/>
    <x v="0"/>
    <x v="38"/>
    <x v="1"/>
    <x v="1"/>
    <s v="MD Resident"/>
    <x v="0"/>
    <s v="MD"/>
    <n v="2"/>
    <n v="0.98594697099999995"/>
    <n v="1"/>
    <n v="8729.85"/>
    <n v="2.3472409299999999"/>
    <n v="2"/>
    <n v="39688.35"/>
    <n v="1"/>
    <n v="1.3612939589999999"/>
    <n v="30958.5"/>
    <x v="30"/>
    <s v="21120,Parkton"/>
    <x v="0"/>
    <x v="0"/>
    <n v="7.6711377719999998"/>
    <n v="0"/>
    <n v="0"/>
    <n v="0"/>
    <n v="0"/>
    <n v="0"/>
    <n v="0"/>
    <n v="0"/>
    <n v="1.3612939589999999"/>
    <n v="15781.556086000001"/>
    <x v="0"/>
  </r>
  <r>
    <n v="22660.389476"/>
    <n v="24625.721656000002"/>
    <x v="0"/>
    <x v="39"/>
    <x v="1"/>
    <x v="1"/>
    <s v="MD Resident"/>
    <x v="3"/>
    <s v="MD"/>
    <n v="1"/>
    <n v="0"/>
    <n v="0"/>
    <n v="0"/>
    <n v="0.98594697099999995"/>
    <n v="1"/>
    <n v="5736.96"/>
    <n v="1"/>
    <n v="0.98594697099999995"/>
    <n v="5736.96"/>
    <x v="31"/>
    <s v="20855,Derwood"/>
    <x v="0"/>
    <x v="0"/>
    <n v="59.389422236999998"/>
    <n v="0"/>
    <n v="0"/>
    <n v="0"/>
    <n v="0"/>
    <n v="0"/>
    <n v="0"/>
    <n v="0"/>
    <n v="0.98594697099999995"/>
    <n v="11430.137714"/>
    <x v="0"/>
  </r>
  <r>
    <n v="22660.389476"/>
    <n v="24625.721656000002"/>
    <x v="0"/>
    <x v="40"/>
    <x v="1"/>
    <x v="1"/>
    <s v="MD Resident"/>
    <x v="5"/>
    <s v="MD"/>
    <n v="1"/>
    <n v="1.5504499540000001"/>
    <n v="2"/>
    <n v="32704.37"/>
    <n v="15.365709544"/>
    <n v="5"/>
    <n v="237555.15"/>
    <n v="3"/>
    <n v="13.81525959"/>
    <n v="204850.78"/>
    <x v="32"/>
    <s v="21774,New Market"/>
    <x v="0"/>
    <x v="0"/>
    <n v="27.160838197"/>
    <n v="0"/>
    <n v="0"/>
    <n v="0"/>
    <n v="0"/>
    <n v="0"/>
    <n v="0"/>
    <n v="0"/>
    <n v="13.81525959"/>
    <n v="160161.06779999999"/>
    <x v="0"/>
  </r>
  <r>
    <n v="22660.389476"/>
    <n v="24625.721656000002"/>
    <x v="0"/>
    <x v="20"/>
    <x v="1"/>
    <x v="1"/>
    <s v="MD Resident"/>
    <x v="5"/>
    <s v="MD"/>
    <n v="1"/>
    <n v="0"/>
    <n v="0"/>
    <n v="0"/>
    <n v="2.35903193"/>
    <n v="1"/>
    <n v="82619.490000000005"/>
    <n v="1"/>
    <n v="2.35903193"/>
    <n v="82619.490000000005"/>
    <x v="17"/>
    <s v="21780,Sabillasville"/>
    <x v="0"/>
    <x v="0"/>
    <n v="10.273126693"/>
    <n v="0"/>
    <n v="0"/>
    <n v="0"/>
    <n v="0"/>
    <n v="0"/>
    <n v="0"/>
    <n v="0"/>
    <n v="2.35903193"/>
    <n v="27348.387514999999"/>
    <x v="0"/>
  </r>
  <r>
    <n v="22660.389476"/>
    <n v="24625.721656000002"/>
    <x v="0"/>
    <x v="41"/>
    <x v="1"/>
    <x v="1"/>
    <s v="MD Resident"/>
    <x v="3"/>
    <s v="MD"/>
    <n v="1"/>
    <n v="0.52161998499999995"/>
    <n v="1"/>
    <n v="4389.16"/>
    <n v="3.1898279060000001"/>
    <n v="2"/>
    <n v="62054.87"/>
    <n v="1"/>
    <n v="2.668207921"/>
    <n v="57665.71"/>
    <x v="3"/>
    <s v="20882,Gaithersburg"/>
    <x v="0"/>
    <x v="0"/>
    <n v="33.022101024999998"/>
    <n v="-0.57127498300000001"/>
    <n v="0.57127498300000001"/>
    <n v="-0.57127498300000001"/>
    <n v="4.6159402000000002E-2"/>
    <n v="4.6159402000000002E-2"/>
    <n v="0"/>
    <n v="535.12849747999996"/>
    <n v="2.6220485189999998"/>
    <n v="30397.553365"/>
    <x v="0"/>
  </r>
  <r>
    <n v="22660.389476"/>
    <n v="24625.721656000002"/>
    <x v="0"/>
    <x v="42"/>
    <x v="1"/>
    <x v="1"/>
    <s v="MD Resident"/>
    <x v="8"/>
    <s v="MD"/>
    <n v="1"/>
    <n v="4.642605863"/>
    <n v="5"/>
    <n v="101351.79"/>
    <n v="7.5510557760000001"/>
    <n v="2"/>
    <n v="311073.27"/>
    <n v="-3"/>
    <n v="2.9084499130000001"/>
    <n v="209721.48"/>
    <x v="33"/>
    <s v="21163,Woodstock"/>
    <x v="0"/>
    <x v="0"/>
    <n v="24.653901267999998"/>
    <n v="0"/>
    <n v="0"/>
    <n v="0"/>
    <n v="0"/>
    <n v="0"/>
    <n v="0"/>
    <n v="0"/>
    <n v="2.9084499130000001"/>
    <n v="33717.820550999997"/>
    <x v="0"/>
  </r>
  <r>
    <n v="22660.389476"/>
    <n v="24625.721656000002"/>
    <x v="0"/>
    <x v="43"/>
    <x v="1"/>
    <x v="1"/>
    <s v="MD Resident"/>
    <x v="10"/>
    <s v="MD"/>
    <n v="1"/>
    <n v="0"/>
    <n v="0"/>
    <n v="0"/>
    <n v="1.608729952"/>
    <n v="1"/>
    <n v="46412.12"/>
    <n v="1"/>
    <n v="1.608729952"/>
    <n v="46412.12"/>
    <x v="34"/>
    <s v="21757,Keymar"/>
    <x v="0"/>
    <x v="0"/>
    <n v="6.549671805"/>
    <n v="0"/>
    <n v="0"/>
    <n v="0"/>
    <n v="0"/>
    <n v="0"/>
    <n v="0"/>
    <n v="0"/>
    <n v="1.608729952"/>
    <n v="18650.095225000001"/>
    <x v="0"/>
  </r>
  <r>
    <n v="22660.389476"/>
    <n v="24625.721656000002"/>
    <x v="0"/>
    <x v="44"/>
    <x v="1"/>
    <x v="1"/>
    <s v="MD Resident"/>
    <x v="11"/>
    <s v="MD"/>
    <n v="1"/>
    <n v="0.602789982"/>
    <n v="1"/>
    <n v="16792.55"/>
    <n v="1.543351954"/>
    <n v="1"/>
    <n v="36387.81"/>
    <n v="0"/>
    <n v="0.94056197200000002"/>
    <n v="19595.259999999998"/>
    <x v="35"/>
    <s v="21034,Darlington"/>
    <x v="0"/>
    <x v="0"/>
    <n v="57.051830313000004"/>
    <n v="0"/>
    <n v="0"/>
    <n v="0"/>
    <n v="0"/>
    <n v="0"/>
    <n v="0"/>
    <n v="0"/>
    <n v="0.94056197200000002"/>
    <n v="10903.986913000001"/>
    <x v="0"/>
  </r>
  <r>
    <n v="22660.389476"/>
    <n v="24625.721656000002"/>
    <x v="0"/>
    <x v="45"/>
    <x v="1"/>
    <x v="1"/>
    <s v="MD Resident"/>
    <x v="7"/>
    <s v="MD"/>
    <n v="2"/>
    <n v="3.939894883"/>
    <n v="2"/>
    <n v="157645.37"/>
    <n v="8.6771067419999994"/>
    <n v="5"/>
    <n v="225183.23"/>
    <n v="3"/>
    <n v="4.7372118590000003"/>
    <n v="67537.86"/>
    <x v="36"/>
    <s v="20724,Laurel"/>
    <x v="0"/>
    <x v="0"/>
    <n v="65.307156057"/>
    <n v="-51.13715148"/>
    <n v="51.137151484"/>
    <n v="-51.13715148"/>
    <n v="3.7093564483999999"/>
    <n v="3.7093564483999999"/>
    <n v="0"/>
    <n v="43002.774270000002"/>
    <n v="1.0278554106"/>
    <n v="11915.984570000001"/>
    <x v="0"/>
  </r>
  <r>
    <n v="22660.389476"/>
    <n v="24625.721656000002"/>
    <x v="0"/>
    <x v="46"/>
    <x v="1"/>
    <x v="1"/>
    <s v="MD Resident"/>
    <x v="7"/>
    <s v="MD"/>
    <n v="1"/>
    <n v="3.6391168930000002"/>
    <n v="3"/>
    <n v="58898.58"/>
    <n v="8.7169757420000007"/>
    <n v="4"/>
    <n v="325212.09000000003"/>
    <n v="1"/>
    <n v="5.0778588490000001"/>
    <n v="266313.51"/>
    <x v="37"/>
    <s v="20711,Lothian"/>
    <x v="0"/>
    <x v="0"/>
    <n v="37.829274878"/>
    <n v="0"/>
    <n v="0"/>
    <n v="0"/>
    <n v="0"/>
    <n v="0"/>
    <n v="0"/>
    <n v="0"/>
    <n v="5.0778588490000001"/>
    <n v="58867.898218000002"/>
    <x v="0"/>
  </r>
  <r>
    <n v="22660.389476"/>
    <n v="24625.721656000002"/>
    <x v="0"/>
    <x v="47"/>
    <x v="1"/>
    <x v="1"/>
    <s v="MD Resident"/>
    <x v="5"/>
    <s v="MD"/>
    <n v="1"/>
    <n v="0"/>
    <n v="0"/>
    <n v="0"/>
    <n v="2.0703949380000002"/>
    <n v="1"/>
    <n v="64384.08"/>
    <n v="1"/>
    <n v="2.0703949380000002"/>
    <n v="64384.08"/>
    <x v="38"/>
    <s v="21769,Middletown"/>
    <x v="0"/>
    <x v="0"/>
    <n v="15.85309453"/>
    <n v="0"/>
    <n v="0"/>
    <n v="0"/>
    <n v="0"/>
    <n v="0"/>
    <n v="0"/>
    <n v="0"/>
    <n v="2.0703949380000002"/>
    <n v="24002.202917999999"/>
    <x v="0"/>
  </r>
  <r>
    <n v="22660.389476"/>
    <n v="24625.721656000002"/>
    <x v="0"/>
    <x v="3"/>
    <x v="1"/>
    <x v="1"/>
    <s v="MD Resident"/>
    <x v="3"/>
    <s v="MD"/>
    <n v="2"/>
    <n v="3.4241888989999998"/>
    <n v="4"/>
    <n v="46288.65"/>
    <n v="6.0071688209999996"/>
    <n v="6"/>
    <n v="112762.88"/>
    <n v="2"/>
    <n v="2.5829799219999998"/>
    <n v="66474.23"/>
    <x v="3"/>
    <s v="20878,Gaithersburg"/>
    <x v="0"/>
    <x v="0"/>
    <n v="25.688626236000001"/>
    <n v="0"/>
    <n v="0"/>
    <n v="0"/>
    <n v="0"/>
    <n v="0"/>
    <n v="0"/>
    <n v="0"/>
    <n v="2.5829799219999998"/>
    <n v="29944.628960999999"/>
    <x v="0"/>
  </r>
  <r>
    <n v="22660.389476"/>
    <n v="24625.721656000002"/>
    <x v="0"/>
    <x v="48"/>
    <x v="1"/>
    <x v="1"/>
    <s v="MD Resident"/>
    <x v="11"/>
    <s v="MD"/>
    <n v="1"/>
    <n v="9.3370527229999993"/>
    <n v="7"/>
    <n v="197348.56"/>
    <n v="11.924733647"/>
    <n v="8"/>
    <n v="292135.24"/>
    <n v="1"/>
    <n v="2.5876809239999998"/>
    <n v="94786.68"/>
    <x v="39"/>
    <s v="21050,Forest Hill"/>
    <x v="0"/>
    <x v="0"/>
    <n v="13.782169594000001"/>
    <n v="0"/>
    <n v="0"/>
    <n v="0"/>
    <n v="0"/>
    <n v="0"/>
    <n v="0"/>
    <n v="0"/>
    <n v="2.5876809239999998"/>
    <n v="29999.127937000001"/>
    <x v="0"/>
  </r>
  <r>
    <n v="22660.389476"/>
    <n v="24625.721656000002"/>
    <x v="0"/>
    <x v="49"/>
    <x v="1"/>
    <x v="1"/>
    <s v="MD Resident"/>
    <x v="0"/>
    <s v="MD"/>
    <n v="1"/>
    <n v="0"/>
    <n v="0"/>
    <n v="0"/>
    <n v="2.0226039400000002"/>
    <n v="2"/>
    <n v="44885.55"/>
    <n v="2"/>
    <n v="2.0226039400000002"/>
    <n v="44885.55"/>
    <x v="40"/>
    <s v="21055,Garrison"/>
    <x v="0"/>
    <x v="0"/>
    <n v="2.0226039400000002"/>
    <n v="0"/>
    <n v="0"/>
    <n v="0"/>
    <n v="0"/>
    <n v="0"/>
    <n v="0"/>
    <n v="0"/>
    <n v="2.0226039400000002"/>
    <n v="23448.159237"/>
    <x v="0"/>
  </r>
  <r>
    <n v="22660.389476"/>
    <n v="24625.721656000002"/>
    <x v="0"/>
    <x v="50"/>
    <x v="1"/>
    <x v="1"/>
    <s v="MD Resident"/>
    <x v="1"/>
    <s v="MD"/>
    <n v="2"/>
    <n v="1.1612179659999999"/>
    <n v="2"/>
    <n v="24903.59"/>
    <n v="3.02659791"/>
    <n v="4"/>
    <n v="51179.14"/>
    <n v="2"/>
    <n v="1.8653799440000001"/>
    <n v="26275.55"/>
    <x v="4"/>
    <s v="20782,Hyattsville"/>
    <x v="0"/>
    <x v="0"/>
    <n v="56.446641329000002"/>
    <n v="-1.706743949"/>
    <n v="1.706743949"/>
    <n v="-1.706743949"/>
    <n v="5.6402397999999999E-2"/>
    <n v="5.6402397999999999E-2"/>
    <n v="0"/>
    <n v="653.87611699000001"/>
    <n v="1.8089775459999999"/>
    <n v="20971.576647000002"/>
    <x v="0"/>
  </r>
  <r>
    <n v="22660.389476"/>
    <n v="24625.721656000002"/>
    <x v="0"/>
    <x v="51"/>
    <x v="1"/>
    <x v="1"/>
    <s v="MD Resident"/>
    <x v="1"/>
    <s v="MD"/>
    <n v="2"/>
    <n v="4.9951018520000003"/>
    <n v="5"/>
    <n v="84882.81"/>
    <n v="5.6504928330000004"/>
    <n v="7"/>
    <n v="189484.53"/>
    <n v="2"/>
    <n v="0.65539098100000004"/>
    <n v="104601.72"/>
    <x v="41"/>
    <s v="20715,Bowie"/>
    <x v="0"/>
    <x v="0"/>
    <n v="14.181413575000001"/>
    <n v="-7.2284367859999996"/>
    <n v="7.2284367859999996"/>
    <n v="-7.2284367859999996"/>
    <n v="0.33406065280000002"/>
    <n v="0.33406065280000002"/>
    <n v="0"/>
    <n v="3872.7836066"/>
    <n v="0.32133032820000001"/>
    <n v="3725.2002504000002"/>
    <x v="0"/>
  </r>
  <r>
    <n v="22660.389476"/>
    <n v="24625.721656000002"/>
    <x v="0"/>
    <x v="52"/>
    <x v="1"/>
    <x v="1"/>
    <s v="MD Resident"/>
    <x v="0"/>
    <s v="MD"/>
    <n v="1"/>
    <n v="0"/>
    <n v="0"/>
    <n v="0"/>
    <n v="8.2026297570000004"/>
    <n v="6"/>
    <n v="268762.28999999998"/>
    <n v="6"/>
    <n v="8.2026297570000004"/>
    <n v="268762.28999999998"/>
    <x v="42"/>
    <s v="21155,Upperco"/>
    <x v="0"/>
    <x v="0"/>
    <n v="16.53367751"/>
    <n v="-0.51374798499999996"/>
    <n v="0.51374798499999996"/>
    <n v="-0.51374798499999996"/>
    <n v="0.25487883789999999"/>
    <n v="0.25487883789999999"/>
    <n v="0"/>
    <n v="2954.8244509000001"/>
    <n v="7.9477509190999998"/>
    <n v="92138.715565999999"/>
    <x v="0"/>
  </r>
  <r>
    <n v="22660.389476"/>
    <n v="24625.721656000002"/>
    <x v="0"/>
    <x v="26"/>
    <x v="1"/>
    <x v="1"/>
    <s v="MD Resident"/>
    <x v="3"/>
    <s v="MD"/>
    <n v="1"/>
    <n v="2.1059869369999999"/>
    <n v="1"/>
    <n v="8566.27"/>
    <n v="4.3321948719999996"/>
    <n v="3"/>
    <n v="32548.49"/>
    <n v="2"/>
    <n v="2.2262079350000001"/>
    <n v="23982.22"/>
    <x v="22"/>
    <s v="20886,Montgomery Village"/>
    <x v="0"/>
    <x v="0"/>
    <n v="32.268526053000002"/>
    <n v="-0.61168998200000002"/>
    <n v="0.61168998200000002"/>
    <n v="-0.61168998200000002"/>
    <n v="4.2200535900000002E-2"/>
    <n v="4.2200535900000002E-2"/>
    <n v="0"/>
    <n v="489.23314435999998"/>
    <n v="2.1840073991"/>
    <n v="25319.318457000001"/>
    <x v="0"/>
  </r>
  <r>
    <n v="22660.389476"/>
    <n v="24625.721656000002"/>
    <x v="0"/>
    <x v="11"/>
    <x v="1"/>
    <x v="1"/>
    <s v="MD Resident"/>
    <x v="7"/>
    <s v="MD"/>
    <n v="3"/>
    <n v="64.813450074000002"/>
    <n v="46"/>
    <n v="1477034.12"/>
    <n v="67.440370998999995"/>
    <n v="40"/>
    <n v="1669771.93"/>
    <n v="-6"/>
    <n v="2.6269209249999999"/>
    <n v="192737.81"/>
    <x v="9"/>
    <s v="21122,Pasadena"/>
    <x v="0"/>
    <x v="0"/>
    <n v="126.90784524"/>
    <n v="0"/>
    <n v="0"/>
    <n v="0"/>
    <n v="0"/>
    <n v="0"/>
    <n v="0"/>
    <n v="0"/>
    <n v="2.6269209249999999"/>
    <n v="30454.039436999999"/>
    <x v="0"/>
  </r>
  <r>
    <n v="22660.389476"/>
    <n v="24625.721656000002"/>
    <x v="0"/>
    <x v="53"/>
    <x v="1"/>
    <x v="1"/>
    <s v="MD Resident"/>
    <x v="10"/>
    <s v="MD"/>
    <n v="3"/>
    <n v="19.063656433999999"/>
    <n v="12"/>
    <n v="497021.1"/>
    <n v="60.781728192999999"/>
    <n v="28"/>
    <n v="1338000.7"/>
    <n v="16"/>
    <n v="41.718071758999997"/>
    <n v="840979.6"/>
    <x v="43"/>
    <s v="21157,Westminster"/>
    <x v="0"/>
    <x v="0"/>
    <n v="54.699697379"/>
    <n v="0"/>
    <n v="0"/>
    <n v="0"/>
    <n v="0"/>
    <n v="0"/>
    <n v="0"/>
    <n v="0"/>
    <n v="41.718071758999997"/>
    <n v="483639.91106999997"/>
    <x v="0"/>
  </r>
  <r>
    <n v="22660.389476"/>
    <n v="24625.721656000002"/>
    <x v="0"/>
    <x v="54"/>
    <x v="1"/>
    <x v="1"/>
    <s v="MD Resident"/>
    <x v="0"/>
    <s v="MD"/>
    <n v="2"/>
    <n v="6.1635878169999998"/>
    <n v="5"/>
    <n v="115101"/>
    <n v="6.2262328150000004"/>
    <n v="9"/>
    <n v="132804.64000000001"/>
    <n v="4"/>
    <n v="6.2644997999999993E-2"/>
    <n v="17703.64"/>
    <x v="44"/>
    <s v="21093,Lutherville Timonium"/>
    <x v="0"/>
    <x v="0"/>
    <n v="54.131504380000003"/>
    <n v="0"/>
    <n v="0"/>
    <n v="0"/>
    <n v="0"/>
    <n v="0"/>
    <n v="0"/>
    <n v="0"/>
    <n v="6.2644997999999993E-2"/>
    <n v="726.24692331999995"/>
    <x v="0"/>
  </r>
  <r>
    <n v="22660.389476"/>
    <n v="24625.721656000002"/>
    <x v="0"/>
    <x v="55"/>
    <x v="1"/>
    <x v="1"/>
    <s v="MD Resident"/>
    <x v="12"/>
    <s v="MD"/>
    <n v="15"/>
    <n v="65.528944053000004"/>
    <n v="47"/>
    <n v="2189746.08"/>
    <n v="75.181209769999995"/>
    <n v="45"/>
    <n v="2533645.11"/>
    <n v="-2"/>
    <n v="9.6522657170000006"/>
    <n v="343899.03"/>
    <x v="2"/>
    <s v="Washington,"/>
    <x v="0"/>
    <x v="0"/>
    <n v="44.885576671999999"/>
    <n v="0"/>
    <n v="0"/>
    <n v="0"/>
    <n v="0"/>
    <n v="0"/>
    <n v="0"/>
    <n v="0"/>
    <n v="9.6522657170000006"/>
    <n v="111899.24980000001"/>
    <x v="0"/>
  </r>
  <r>
    <n v="22660.389476"/>
    <n v="24625.721656000002"/>
    <x v="0"/>
    <x v="56"/>
    <x v="1"/>
    <x v="1"/>
    <s v="MD Resident"/>
    <x v="1"/>
    <s v="MD"/>
    <n v="2"/>
    <n v="6.1474858179999998"/>
    <n v="4"/>
    <n v="318506.02"/>
    <n v="20.835224377999999"/>
    <n v="6"/>
    <n v="427492.37"/>
    <n v="2"/>
    <n v="14.68773856"/>
    <n v="108986.35"/>
    <x v="4"/>
    <s v="20785,Hyattsville"/>
    <x v="0"/>
    <x v="0"/>
    <n v="200.05824806000001"/>
    <n v="-3.5376048949999999"/>
    <n v="3.5376048949999999"/>
    <n v="-3.5376048949999999"/>
    <n v="0.25972143780000001"/>
    <n v="0.25972143780000001"/>
    <n v="0"/>
    <n v="3010.9649792999999"/>
    <n v="14.428017122"/>
    <n v="167264.79973"/>
    <x v="0"/>
  </r>
  <r>
    <n v="22660.389476"/>
    <n v="24625.721656000002"/>
    <x v="0"/>
    <x v="57"/>
    <x v="1"/>
    <x v="1"/>
    <s v="MD Resident"/>
    <x v="0"/>
    <s v="MD"/>
    <n v="1"/>
    <n v="3.1592829060000001"/>
    <n v="4"/>
    <n v="78855.600000000006"/>
    <n v="5.7918378270000002"/>
    <n v="6"/>
    <n v="94346.65"/>
    <n v="2"/>
    <n v="2.6325549210000001"/>
    <n v="15491.05"/>
    <x v="45"/>
    <s v="21128,Perry Hall"/>
    <x v="0"/>
    <x v="0"/>
    <n v="20.047959393999999"/>
    <n v="0"/>
    <n v="0"/>
    <n v="0"/>
    <n v="0"/>
    <n v="0"/>
    <n v="0"/>
    <n v="0"/>
    <n v="2.6325549210000001"/>
    <n v="30519.354662999998"/>
    <x v="0"/>
  </r>
  <r>
    <n v="22660.389476"/>
    <n v="24625.721656000002"/>
    <x v="0"/>
    <x v="58"/>
    <x v="1"/>
    <x v="1"/>
    <s v="MD Resident"/>
    <x v="0"/>
    <s v="MD"/>
    <n v="3"/>
    <n v="47.341075603"/>
    <n v="36"/>
    <n v="1087488.54"/>
    <n v="57.952747283000001"/>
    <n v="45"/>
    <n v="1173768.3799999999"/>
    <n v="9"/>
    <n v="10.611671680000001"/>
    <n v="86279.84"/>
    <x v="46"/>
    <s v="21244,Windsor Mill"/>
    <x v="0"/>
    <x v="0"/>
    <n v="128.80505017999999"/>
    <n v="-0.77333497699999998"/>
    <n v="0.77333497699999998"/>
    <n v="-0.77333497699999998"/>
    <n v="6.3711608099999997E-2"/>
    <n v="6.3711608099999997E-2"/>
    <n v="0"/>
    <n v="738.61219283000003"/>
    <n v="10.547960072"/>
    <n v="122283.08395"/>
    <x v="0"/>
  </r>
  <r>
    <n v="22660.389476"/>
    <n v="24625.721656000002"/>
    <x v="0"/>
    <x v="59"/>
    <x v="1"/>
    <x v="1"/>
    <s v="MD Resident"/>
    <x v="0"/>
    <s v="MD"/>
    <n v="1"/>
    <n v="11.74768465"/>
    <n v="8"/>
    <n v="280940.57"/>
    <n v="13.20546261"/>
    <n v="10"/>
    <n v="361399.38"/>
    <n v="2"/>
    <n v="1.45777796"/>
    <n v="80458.81"/>
    <x v="47"/>
    <s v="21286,Towson"/>
    <x v="0"/>
    <x v="0"/>
    <n v="42.606785745000003"/>
    <n v="0"/>
    <n v="0"/>
    <n v="0"/>
    <n v="0"/>
    <n v="0"/>
    <n v="0"/>
    <n v="0"/>
    <n v="1.45777796"/>
    <n v="16900.100440999999"/>
    <x v="0"/>
  </r>
  <r>
    <n v="22660.389476"/>
    <n v="24625.721656000002"/>
    <x v="0"/>
    <x v="60"/>
    <x v="1"/>
    <x v="1"/>
    <s v="MD Resident"/>
    <x v="1"/>
    <s v="MD"/>
    <n v="2"/>
    <n v="5.875045826"/>
    <n v="5"/>
    <n v="196454.16"/>
    <n v="12.545756625999999"/>
    <n v="7"/>
    <n v="358532.16"/>
    <n v="2"/>
    <n v="6.6707108000000002"/>
    <n v="162078"/>
    <x v="41"/>
    <s v="20721,Bowie"/>
    <x v="0"/>
    <x v="0"/>
    <n v="63.788020107000001"/>
    <n v="-1.1063639679999999"/>
    <n v="1.1063639679999999"/>
    <n v="-1.1063639679999999"/>
    <n v="0.1156993752"/>
    <n v="0.1156993752"/>
    <n v="0"/>
    <n v="1341.3092495000001"/>
    <n v="6.5550114248"/>
    <n v="75992.609651000006"/>
    <x v="0"/>
  </r>
  <r>
    <n v="22660.389476"/>
    <n v="24625.721656000002"/>
    <x v="0"/>
    <x v="61"/>
    <x v="1"/>
    <x v="1"/>
    <s v="MD Resident"/>
    <x v="8"/>
    <s v="MD"/>
    <n v="2"/>
    <n v="10.301320694999999"/>
    <n v="11"/>
    <n v="194960.94"/>
    <n v="14.413398572"/>
    <n v="13"/>
    <n v="288828.46000000002"/>
    <n v="2"/>
    <n v="4.1120778769999999"/>
    <n v="93867.520000000004"/>
    <x v="48"/>
    <s v="21075,Elkridge"/>
    <x v="0"/>
    <x v="0"/>
    <n v="74.389385790999995"/>
    <n v="-3.5079528959999999"/>
    <n v="3.5079528959999999"/>
    <n v="-3.5079528959999999"/>
    <n v="0.19391174350000001"/>
    <n v="0.19391174350000001"/>
    <n v="0"/>
    <n v="2248.0295572999999"/>
    <n v="3.9181661335000002"/>
    <n v="45423.516488000001"/>
    <x v="0"/>
  </r>
  <r>
    <n v="22660.389476"/>
    <n v="24625.721656000002"/>
    <x v="0"/>
    <x v="62"/>
    <x v="1"/>
    <x v="1"/>
    <s v="MD Resident"/>
    <x v="3"/>
    <s v="MD"/>
    <n v="1"/>
    <n v="0"/>
    <n v="0"/>
    <n v="0"/>
    <n v="0.58605198300000005"/>
    <n v="1"/>
    <n v="6359.16"/>
    <n v="1"/>
    <n v="0.58605198300000005"/>
    <n v="6359.16"/>
    <x v="49"/>
    <s v="20817,Bethesda"/>
    <x v="0"/>
    <x v="0"/>
    <n v="20.978973379999999"/>
    <n v="0"/>
    <n v="0"/>
    <n v="0"/>
    <n v="0"/>
    <n v="0"/>
    <n v="0"/>
    <n v="0"/>
    <n v="0.58605198300000005"/>
    <n v="6794.1330218000003"/>
    <x v="0"/>
  </r>
  <r>
    <n v="22660.389476"/>
    <n v="24625.721656000002"/>
    <x v="0"/>
    <x v="63"/>
    <x v="1"/>
    <x v="1"/>
    <s v="MD Resident"/>
    <x v="1"/>
    <s v="MD"/>
    <n v="2"/>
    <n v="3.8204318869999998"/>
    <n v="5"/>
    <n v="118495.39"/>
    <n v="7.7746587680000001"/>
    <n v="8"/>
    <n v="142940.74"/>
    <n v="3"/>
    <n v="3.9542268809999999"/>
    <n v="24445.35"/>
    <x v="50"/>
    <s v="20772,Upper Marlboro"/>
    <x v="0"/>
    <x v="0"/>
    <n v="53.818906400000003"/>
    <n v="-4.8192558569999999"/>
    <n v="4.8192558569999999"/>
    <n v="-4.8192558569999999"/>
    <n v="0.35408432340000001"/>
    <n v="0.35408432340000001"/>
    <n v="0"/>
    <n v="4104.9191258999999"/>
    <n v="3.6001425575999999"/>
    <n v="41736.651599999997"/>
    <x v="0"/>
  </r>
  <r>
    <n v="22660.389476"/>
    <n v="24625.721656000002"/>
    <x v="0"/>
    <x v="64"/>
    <x v="1"/>
    <x v="1"/>
    <s v="MD Resident"/>
    <x v="7"/>
    <s v="MD"/>
    <n v="3"/>
    <n v="57.576707294999999"/>
    <n v="32"/>
    <n v="1253963.8600000001"/>
    <n v="57.90609328"/>
    <n v="36"/>
    <n v="1430467.23"/>
    <n v="4"/>
    <n v="0.32938598499999999"/>
    <n v="176503.37"/>
    <x v="51"/>
    <s v="21060,Glen Burnie"/>
    <x v="0"/>
    <x v="0"/>
    <n v="34.865030947000001"/>
    <n v="-0.45127198699999999"/>
    <n v="0.45127198699999999"/>
    <n v="-0.45127198699999999"/>
    <n v="4.2633740000000003E-3"/>
    <n v="4.2633740000000003E-3"/>
    <n v="0"/>
    <n v="49.425530854999998"/>
    <n v="0.32512261100000001"/>
    <n v="3769.1643938000002"/>
    <x v="0"/>
  </r>
  <r>
    <n v="22660.389476"/>
    <n v="24625.721656000002"/>
    <x v="0"/>
    <x v="65"/>
    <x v="1"/>
    <x v="1"/>
    <s v="MD Resident"/>
    <x v="5"/>
    <s v="MD"/>
    <n v="1"/>
    <n v="3.3455829010000002"/>
    <n v="3"/>
    <n v="31055.88"/>
    <n v="5.9680088229999999"/>
    <n v="4"/>
    <n v="182420.82"/>
    <n v="1"/>
    <n v="2.6224259220000001"/>
    <n v="151364.94"/>
    <x v="14"/>
    <s v="21703,Frederick"/>
    <x v="0"/>
    <x v="0"/>
    <n v="20.142659399999999"/>
    <n v="-0.52161998499999995"/>
    <n v="0.52161998499999995"/>
    <n v="-0.52161998499999995"/>
    <n v="6.7911080799999995E-2"/>
    <n v="6.7911080799999995E-2"/>
    <n v="0"/>
    <n v="787.29691223999998"/>
    <n v="2.5545148412000001"/>
    <n v="29614.631706"/>
    <x v="0"/>
  </r>
  <r>
    <n v="22660.389476"/>
    <n v="24625.721656000002"/>
    <x v="0"/>
    <x v="66"/>
    <x v="1"/>
    <x v="1"/>
    <s v="MD Resident"/>
    <x v="1"/>
    <s v="MD"/>
    <n v="1"/>
    <n v="0.58198898300000002"/>
    <n v="1"/>
    <n v="15239.84"/>
    <n v="0.79401597599999996"/>
    <n v="1"/>
    <n v="52291.09"/>
    <n v="0"/>
    <n v="0.212026993"/>
    <n v="37051.25"/>
    <x v="52"/>
    <s v="20722,Brentwood"/>
    <x v="0"/>
    <x v="0"/>
    <n v="23.905281291000001"/>
    <n v="-1.6599719500000001"/>
    <n v="1.6599719500000001"/>
    <n v="-1.6599719500000001"/>
    <n v="1.4723058799999999E-2"/>
    <n v="1.4723058799999999E-2"/>
    <n v="0"/>
    <n v="170.68523368999999"/>
    <n v="0.1973039342"/>
    <n v="2287.3554119"/>
    <x v="0"/>
  </r>
  <r>
    <n v="22660.389476"/>
    <n v="24625.721656000002"/>
    <x v="0"/>
    <x v="67"/>
    <x v="1"/>
    <x v="1"/>
    <s v="MD Resident"/>
    <x v="7"/>
    <s v="MD"/>
    <n v="2"/>
    <n v="3.494241895"/>
    <n v="6"/>
    <n v="44767.19"/>
    <n v="14.008985583999999"/>
    <n v="15"/>
    <n v="449149.76"/>
    <n v="9"/>
    <n v="10.514743688999999"/>
    <n v="404382.57"/>
    <x v="53"/>
    <s v="21090,Linthicum Heights"/>
    <x v="0"/>
    <x v="0"/>
    <n v="21.190433375000001"/>
    <n v="0"/>
    <n v="0"/>
    <n v="0"/>
    <n v="0"/>
    <n v="0"/>
    <n v="0"/>
    <n v="0"/>
    <n v="10.514743688999999"/>
    <n v="121898.00459"/>
    <x v="0"/>
  </r>
  <r>
    <n v="22660.389476"/>
    <n v="24625.721656000002"/>
    <x v="0"/>
    <x v="6"/>
    <x v="1"/>
    <x v="1"/>
    <s v="MD Resident"/>
    <x v="4"/>
    <s v="MD"/>
    <n v="9"/>
    <n v="12.629145624"/>
    <n v="10"/>
    <n v="217652.97"/>
    <n v="37.328421892000001"/>
    <n v="23"/>
    <n v="999953.79"/>
    <n v="13"/>
    <n v="24.699276267999998"/>
    <n v="782300.82"/>
    <x v="2"/>
    <s v="Saint Marys,"/>
    <x v="0"/>
    <x v="0"/>
    <n v="136.66112992000001"/>
    <n v="0"/>
    <n v="0"/>
    <n v="0"/>
    <n v="0"/>
    <n v="0"/>
    <n v="0"/>
    <n v="0"/>
    <n v="24.699276267999998"/>
    <n v="286340.07455999998"/>
    <x v="0"/>
  </r>
  <r>
    <n v="22660.389476"/>
    <n v="24625.721656000002"/>
    <x v="0"/>
    <x v="68"/>
    <x v="1"/>
    <x v="1"/>
    <s v="MD Resident"/>
    <x v="3"/>
    <s v="MD"/>
    <n v="2"/>
    <n v="0"/>
    <n v="0"/>
    <n v="0"/>
    <n v="3.8728748849999999"/>
    <n v="2"/>
    <n v="312517.98"/>
    <n v="2"/>
    <n v="3.8728748849999999"/>
    <n v="312517.98"/>
    <x v="24"/>
    <s v="20901,Silver Spring"/>
    <x v="0"/>
    <x v="0"/>
    <n v="70.619512907000001"/>
    <n v="-1.8741309450000001"/>
    <n v="1.8741309450000001"/>
    <n v="-1.8741309450000001"/>
    <n v="0.102780016"/>
    <n v="0.102780016"/>
    <n v="0"/>
    <n v="1191.5344050000001"/>
    <n v="3.7700948689999998"/>
    <n v="43706.918136"/>
    <x v="0"/>
  </r>
  <r>
    <n v="22660.389476"/>
    <n v="24625.721656000002"/>
    <x v="0"/>
    <x v="69"/>
    <x v="1"/>
    <x v="1"/>
    <s v="MD Resident"/>
    <x v="0"/>
    <s v="MD"/>
    <n v="1"/>
    <n v="0"/>
    <n v="0"/>
    <n v="0"/>
    <n v="3.0251179100000001"/>
    <n v="1"/>
    <n v="64880.61"/>
    <n v="1"/>
    <n v="3.0251179100000001"/>
    <n v="64880.61"/>
    <x v="54"/>
    <s v="21162,White Marsh"/>
    <x v="0"/>
    <x v="0"/>
    <n v="44.98476866"/>
    <n v="0"/>
    <n v="0"/>
    <n v="0"/>
    <n v="0"/>
    <n v="0"/>
    <n v="0"/>
    <n v="0"/>
    <n v="3.0251179100000001"/>
    <n v="35070.359085999997"/>
    <x v="0"/>
  </r>
  <r>
    <n v="22660.389476"/>
    <n v="24625.721656000002"/>
    <x v="0"/>
    <x v="70"/>
    <x v="1"/>
    <x v="1"/>
    <s v="MD Resident"/>
    <x v="7"/>
    <s v="MD"/>
    <n v="2"/>
    <n v="8.2354767550000005"/>
    <n v="2"/>
    <n v="90671.13"/>
    <n v="8.263202755"/>
    <n v="4"/>
    <n v="162218.79"/>
    <n v="2"/>
    <n v="2.7726000000000001E-2"/>
    <n v="71547.66"/>
    <x v="55"/>
    <s v="21054,Gambrills"/>
    <x v="0"/>
    <x v="0"/>
    <n v="48.305624565000002"/>
    <n v="0"/>
    <n v="0"/>
    <n v="0"/>
    <n v="0"/>
    <n v="0"/>
    <n v="0"/>
    <n v="0"/>
    <n v="2.7726000000000001E-2"/>
    <n v="321.42905002999998"/>
    <x v="0"/>
  </r>
  <r>
    <n v="22660.389476"/>
    <n v="24625.721656000002"/>
    <x v="0"/>
    <x v="71"/>
    <x v="1"/>
    <x v="1"/>
    <s v="MD Resident"/>
    <x v="3"/>
    <s v="MD"/>
    <n v="2"/>
    <n v="2.5465239249999998"/>
    <n v="3"/>
    <n v="62135.89"/>
    <n v="12.471877631"/>
    <n v="11"/>
    <n v="396288.01"/>
    <n v="8"/>
    <n v="9.9253537059999992"/>
    <n v="334152.12"/>
    <x v="13"/>
    <s v="20874,Germantown"/>
    <x v="0"/>
    <x v="0"/>
    <n v="67.317166005000004"/>
    <n v="-2.7837239170000001"/>
    <n v="2.7837239170000001"/>
    <n v="-2.7837239170000001"/>
    <n v="0.41043683409999998"/>
    <n v="0.41043683409999998"/>
    <n v="0"/>
    <n v="4758.2168969000004"/>
    <n v="9.5149168719000006"/>
    <n v="110306.95705"/>
    <x v="0"/>
  </r>
  <r>
    <n v="22660.389476"/>
    <n v="24625.721656000002"/>
    <x v="0"/>
    <x v="72"/>
    <x v="1"/>
    <x v="1"/>
    <s v="MD Resident"/>
    <x v="7"/>
    <s v="MD"/>
    <n v="1"/>
    <n v="4.9179378539999998"/>
    <n v="3"/>
    <n v="77481.75"/>
    <n v="5.5927808350000001"/>
    <n v="5"/>
    <n v="64144.72"/>
    <n v="2"/>
    <n v="0.67484298099999995"/>
    <n v="-13337.03"/>
    <x v="56"/>
    <s v="21032,Crownsville"/>
    <x v="0"/>
    <x v="0"/>
    <n v="56.647458321000002"/>
    <n v="0"/>
    <n v="0"/>
    <n v="0"/>
    <n v="0"/>
    <n v="0"/>
    <n v="0"/>
    <n v="0"/>
    <n v="0.67484298099999995"/>
    <n v="7823.4919677999997"/>
    <x v="0"/>
  </r>
  <r>
    <n v="22660.389476"/>
    <n v="24625.721656000002"/>
    <x v="0"/>
    <x v="73"/>
    <x v="1"/>
    <x v="1"/>
    <s v="MD Resident"/>
    <x v="10"/>
    <s v="MD"/>
    <n v="1"/>
    <n v="0"/>
    <n v="0"/>
    <n v="0"/>
    <n v="2.6419089219999998"/>
    <n v="4"/>
    <n v="60232.62"/>
    <n v="4"/>
    <n v="2.6419089219999998"/>
    <n v="60232.62"/>
    <x v="57"/>
    <s v="21787,Taneytown"/>
    <x v="0"/>
    <x v="0"/>
    <n v="30.826973074000001"/>
    <n v="-0.73492597800000004"/>
    <n v="0.73492597800000004"/>
    <n v="-0.73492597800000004"/>
    <n v="6.2984046299999999E-2"/>
    <n v="6.2984046299999999E-2"/>
    <n v="0"/>
    <n v="730.17752858999995"/>
    <n v="2.5789248756999998"/>
    <n v="29897.618585"/>
    <x v="0"/>
  </r>
  <r>
    <n v="22660.389476"/>
    <n v="24625.721656000002"/>
    <x v="0"/>
    <x v="74"/>
    <x v="1"/>
    <x v="1"/>
    <s v="MD Resident"/>
    <x v="11"/>
    <s v="MD"/>
    <n v="1"/>
    <n v="0"/>
    <n v="0"/>
    <n v="0"/>
    <n v="0.80624197600000003"/>
    <n v="1"/>
    <n v="19645.02"/>
    <n v="1"/>
    <n v="0.80624197600000003"/>
    <n v="19645.02"/>
    <x v="58"/>
    <s v="21028,Churchville"/>
    <x v="0"/>
    <x v="0"/>
    <n v="5.2026098440000004"/>
    <n v="0"/>
    <n v="0"/>
    <n v="0"/>
    <n v="0"/>
    <n v="0"/>
    <n v="0"/>
    <n v="0"/>
    <n v="0.80624197600000003"/>
    <n v="9346.8077773999994"/>
    <x v="0"/>
  </r>
  <r>
    <n v="22660.389476"/>
    <n v="24625.721656000002"/>
    <x v="0"/>
    <x v="75"/>
    <x v="1"/>
    <x v="1"/>
    <s v="MD Resident"/>
    <x v="0"/>
    <s v="MD"/>
    <n v="2"/>
    <n v="0"/>
    <n v="0"/>
    <n v="0"/>
    <n v="1.023377969"/>
    <n v="2"/>
    <n v="23463.759999999998"/>
    <n v="2"/>
    <n v="1.023377969"/>
    <n v="23463.759999999998"/>
    <x v="59"/>
    <s v="21013,Baldwin"/>
    <x v="0"/>
    <x v="0"/>
    <n v="28.110223167000001"/>
    <n v="0"/>
    <n v="0"/>
    <n v="0"/>
    <n v="0"/>
    <n v="0"/>
    <n v="0"/>
    <n v="0"/>
    <n v="1.023377969"/>
    <n v="11864.077342"/>
    <x v="0"/>
  </r>
  <r>
    <n v="22660.389476"/>
    <n v="24625.721656000002"/>
    <x v="0"/>
    <x v="76"/>
    <x v="1"/>
    <x v="1"/>
    <s v="MD Resident"/>
    <x v="9"/>
    <s v="MD"/>
    <n v="2"/>
    <n v="38.660131851000003"/>
    <n v="40"/>
    <n v="766955.73"/>
    <n v="67.207924003000002"/>
    <n v="42"/>
    <n v="1544691.88"/>
    <n v="2"/>
    <n v="28.547792152"/>
    <n v="777736.15"/>
    <x v="19"/>
    <s v="21212,Baltimore"/>
    <x v="0"/>
    <x v="0"/>
    <n v="53.002016415999996"/>
    <n v="0"/>
    <n v="0"/>
    <n v="0"/>
    <n v="0"/>
    <n v="0"/>
    <n v="0"/>
    <n v="0"/>
    <n v="28.547792152"/>
    <n v="330956.13185000001"/>
    <x v="0"/>
  </r>
  <r>
    <n v="22660.389476"/>
    <n v="24625.721656000002"/>
    <x v="0"/>
    <x v="14"/>
    <x v="1"/>
    <x v="1"/>
    <s v="MD Resident"/>
    <x v="0"/>
    <s v="MD"/>
    <n v="2"/>
    <n v="0"/>
    <n v="0"/>
    <n v="0"/>
    <n v="2.7750229169999998"/>
    <n v="2"/>
    <n v="44383.07"/>
    <n v="2"/>
    <n v="2.7750229169999998"/>
    <n v="44383.07"/>
    <x v="2"/>
    <s v="Baltimore,"/>
    <x v="0"/>
    <x v="0"/>
    <n v="20.733157383000002"/>
    <n v="-0.732951978"/>
    <n v="0.732951978"/>
    <n v="-0.732951978"/>
    <n v="9.81017265E-2"/>
    <n v="9.81017265E-2"/>
    <n v="0"/>
    <n v="1137.2987364999999"/>
    <n v="2.6769211904999999"/>
    <n v="31033.695276999999"/>
    <x v="0"/>
  </r>
  <r>
    <n v="22660.389476"/>
    <n v="24625.721656000002"/>
    <x v="0"/>
    <x v="12"/>
    <x v="1"/>
    <x v="1"/>
    <s v="MD Resident"/>
    <x v="0"/>
    <s v="MD"/>
    <n v="3"/>
    <n v="27.145044195000001"/>
    <n v="29"/>
    <n v="488685.58"/>
    <n v="41.402585770999998"/>
    <n v="34"/>
    <n v="808911.06"/>
    <n v="5"/>
    <n v="14.257541575999999"/>
    <n v="320225.48"/>
    <x v="10"/>
    <s v="21133,Randallstown"/>
    <x v="0"/>
    <x v="0"/>
    <n v="65.825927037"/>
    <n v="0"/>
    <n v="0"/>
    <n v="0"/>
    <n v="0"/>
    <n v="0"/>
    <n v="0"/>
    <n v="0"/>
    <n v="14.257541575999999"/>
    <n v="165288.46729999999"/>
    <x v="0"/>
  </r>
  <r>
    <n v="22660.389476"/>
    <n v="24625.721656000002"/>
    <x v="0"/>
    <x v="77"/>
    <x v="1"/>
    <x v="1"/>
    <s v="MD Resident"/>
    <x v="1"/>
    <s v="MD"/>
    <n v="1"/>
    <n v="2.1924539350000001"/>
    <n v="2"/>
    <n v="59251.02"/>
    <n v="2.3753969289999999"/>
    <n v="2"/>
    <n v="44597.94"/>
    <n v="0"/>
    <n v="0.182942994"/>
    <n v="-14653.08"/>
    <x v="60"/>
    <s v="20613,Brandywine"/>
    <x v="0"/>
    <x v="0"/>
    <n v="58.378697269"/>
    <n v="0"/>
    <n v="0"/>
    <n v="0"/>
    <n v="0"/>
    <n v="0"/>
    <n v="0"/>
    <n v="0"/>
    <n v="0.182942994"/>
    <n v="2120.8682380999999"/>
    <x v="0"/>
  </r>
  <r>
    <n v="22660.389476"/>
    <n v="24625.721656000002"/>
    <x v="0"/>
    <x v="78"/>
    <x v="1"/>
    <x v="1"/>
    <s v="MD Resident"/>
    <x v="1"/>
    <s v="MD"/>
    <n v="2"/>
    <n v="1.4024919579999999"/>
    <n v="1"/>
    <n v="4347.7"/>
    <n v="5.9953738220000004"/>
    <n v="3"/>
    <n v="186142.32"/>
    <n v="2"/>
    <n v="4.5928818639999998"/>
    <n v="181794.62"/>
    <x v="61"/>
    <s v="20737,Riverdale"/>
    <x v="0"/>
    <x v="0"/>
    <n v="25.442145249999999"/>
    <n v="-3.571810894"/>
    <n v="3.571810894"/>
    <n v="-3.571810894"/>
    <n v="0.64479254070000003"/>
    <n v="0.64479254070000003"/>
    <n v="0"/>
    <n v="7475.1155529999996"/>
    <n v="3.9480893233000001"/>
    <n v="45770.417679999999"/>
    <x v="0"/>
  </r>
  <r>
    <n v="22660.389476"/>
    <n v="24625.721656000002"/>
    <x v="0"/>
    <x v="79"/>
    <x v="1"/>
    <x v="1"/>
    <s v="MD Resident"/>
    <x v="8"/>
    <s v="MD"/>
    <n v="2"/>
    <n v="0"/>
    <n v="0"/>
    <n v="0"/>
    <n v="1.7490109490000001"/>
    <n v="3"/>
    <n v="33745.57"/>
    <n v="3"/>
    <n v="1.7490109490000001"/>
    <n v="33745.57"/>
    <x v="62"/>
    <s v="21029,Clarksville"/>
    <x v="0"/>
    <x v="0"/>
    <n v="36.759042909000001"/>
    <n v="0"/>
    <n v="0"/>
    <n v="0"/>
    <n v="0"/>
    <n v="0"/>
    <n v="0"/>
    <n v="0"/>
    <n v="1.7490109490000001"/>
    <n v="20276.380574999999"/>
    <x v="0"/>
  </r>
  <r>
    <n v="22660.389476"/>
    <n v="24625.721656000002"/>
    <x v="0"/>
    <x v="80"/>
    <x v="1"/>
    <x v="1"/>
    <s v="MD Resident"/>
    <x v="8"/>
    <s v="MD"/>
    <n v="1"/>
    <n v="0"/>
    <n v="0"/>
    <n v="0"/>
    <n v="0.52580098399999997"/>
    <n v="1"/>
    <n v="20372.509999999998"/>
    <n v="1"/>
    <n v="0.52580098399999997"/>
    <n v="20372.509999999998"/>
    <x v="63"/>
    <s v="21723,Cooksville"/>
    <x v="0"/>
    <x v="0"/>
    <n v="6.0875968189999998"/>
    <n v="0"/>
    <n v="0"/>
    <n v="0"/>
    <n v="0"/>
    <n v="0"/>
    <n v="0"/>
    <n v="0"/>
    <n v="0.52580098399999997"/>
    <n v="6095.6398611000004"/>
    <x v="0"/>
  </r>
  <r>
    <n v="22660.389476"/>
    <n v="24625.721656000002"/>
    <x v="0"/>
    <x v="81"/>
    <x v="1"/>
    <x v="1"/>
    <s v="MD Resident"/>
    <x v="11"/>
    <s v="MD"/>
    <n v="1"/>
    <n v="0"/>
    <n v="0"/>
    <n v="0"/>
    <n v="1.394747959"/>
    <n v="1"/>
    <n v="13442.21"/>
    <n v="1"/>
    <n v="1.394747959"/>
    <n v="13442.21"/>
    <x v="64"/>
    <s v="21005,Aberdeen Proving Ground"/>
    <x v="0"/>
    <x v="0"/>
    <n v="3.4271108990000001"/>
    <n v="0"/>
    <n v="0"/>
    <n v="0"/>
    <n v="0"/>
    <n v="0"/>
    <n v="0"/>
    <n v="0"/>
    <n v="1.394747959"/>
    <n v="16169.390157"/>
    <x v="0"/>
  </r>
  <r>
    <n v="22660.389476"/>
    <n v="24625.721656000002"/>
    <x v="0"/>
    <x v="82"/>
    <x v="1"/>
    <x v="1"/>
    <s v="MD Resident"/>
    <x v="10"/>
    <s v="MD"/>
    <n v="2"/>
    <n v="8.2899277540000007"/>
    <n v="7"/>
    <n v="164277.87"/>
    <n v="23.426724307000001"/>
    <n v="11"/>
    <n v="606998.16"/>
    <n v="4"/>
    <n v="15.136796553"/>
    <n v="442720.29"/>
    <x v="65"/>
    <s v="21074,Hampstead"/>
    <x v="0"/>
    <x v="0"/>
    <n v="25.075629255999999"/>
    <n v="0"/>
    <n v="0"/>
    <n v="0"/>
    <n v="0"/>
    <n v="0"/>
    <n v="0"/>
    <n v="0"/>
    <n v="15.136796553"/>
    <n v="175481.71883999999"/>
    <x v="0"/>
  </r>
  <r>
    <n v="22660.389476"/>
    <n v="24625.721656000002"/>
    <x v="0"/>
    <x v="83"/>
    <x v="1"/>
    <x v="1"/>
    <s v="MD Resident"/>
    <x v="1"/>
    <s v="MD"/>
    <n v="2"/>
    <n v="3.5663168939999998"/>
    <n v="3"/>
    <n v="105654.74"/>
    <n v="10.062821700000001"/>
    <n v="8"/>
    <n v="212645.53"/>
    <n v="5"/>
    <n v="6.4965048059999999"/>
    <n v="106990.79"/>
    <x v="41"/>
    <s v="20720,Bowie"/>
    <x v="0"/>
    <x v="0"/>
    <n v="67.503236000000001"/>
    <n v="-3.745538888"/>
    <n v="3.745538888"/>
    <n v="-3.745538888"/>
    <n v="0.36047029489999999"/>
    <n v="0.36047029489999999"/>
    <n v="0"/>
    <n v="4178.9520468000001"/>
    <n v="6.1360345111000001"/>
    <n v="71135.387140000006"/>
    <x v="0"/>
  </r>
  <r>
    <n v="22660.389476"/>
    <n v="24625.721656000002"/>
    <x v="0"/>
    <x v="84"/>
    <x v="1"/>
    <x v="1"/>
    <s v="MD Resident"/>
    <x v="1"/>
    <s v="MD"/>
    <n v="3"/>
    <n v="8.5022487479999995"/>
    <n v="5"/>
    <n v="191576.19"/>
    <n v="8.5175557469999994"/>
    <n v="7"/>
    <n v="189574.96"/>
    <n v="2"/>
    <n v="1.5306999E-2"/>
    <n v="-2001.23"/>
    <x v="4"/>
    <s v="20784,Hyattsville"/>
    <x v="0"/>
    <x v="0"/>
    <n v="56.639419320000002"/>
    <n v="-8.2590517559999999"/>
    <n v="8.2590517559999999"/>
    <n v="-8.2590517559999999"/>
    <n v="2.2320373000000002E-3"/>
    <n v="2.2320373000000002E-3"/>
    <n v="0"/>
    <n v="25.876131833999999"/>
    <n v="1.30749617E-2"/>
    <n v="151.57875337999999"/>
    <x v="0"/>
  </r>
  <r>
    <n v="22660.389476"/>
    <n v="24625.721656000002"/>
    <x v="0"/>
    <x v="85"/>
    <x v="1"/>
    <x v="1"/>
    <s v="MD Resident"/>
    <x v="9"/>
    <s v="MD"/>
    <n v="3"/>
    <n v="102.19729697"/>
    <n v="126"/>
    <n v="2110531.56"/>
    <n v="123.95196432"/>
    <n v="130"/>
    <n v="2907095.73"/>
    <n v="4"/>
    <n v="21.754667350999998"/>
    <n v="796564.17"/>
    <x v="19"/>
    <s v="21230,Baltimore"/>
    <x v="0"/>
    <x v="0"/>
    <n v="91.026667282999995"/>
    <n v="0"/>
    <n v="0"/>
    <n v="0"/>
    <n v="0"/>
    <n v="0"/>
    <n v="0"/>
    <n v="0"/>
    <n v="21.754667350999998"/>
    <n v="252203.06067000001"/>
    <x v="0"/>
  </r>
  <r>
    <n v="22660.389476"/>
    <n v="24625.721656000002"/>
    <x v="0"/>
    <x v="86"/>
    <x v="1"/>
    <x v="1"/>
    <s v="MD Resident"/>
    <x v="1"/>
    <s v="MD"/>
    <n v="2"/>
    <n v="4.1157128780000001"/>
    <n v="5"/>
    <n v="125535.49"/>
    <n v="14.910396558"/>
    <n v="8"/>
    <n v="320853.87"/>
    <n v="3"/>
    <n v="10.79468368"/>
    <n v="195318.38"/>
    <x v="50"/>
    <s v="20774,Upper Marlboro"/>
    <x v="0"/>
    <x v="0"/>
    <n v="108.96683977000001"/>
    <n v="-10.96837268"/>
    <n v="10.968372676"/>
    <n v="-10.96837268"/>
    <n v="1.0865701324000001"/>
    <n v="1.0865701324000001"/>
    <n v="0"/>
    <n v="12596.667584999999"/>
    <n v="9.7081135476"/>
    <n v="112546.69679"/>
    <x v="0"/>
  </r>
  <r>
    <n v="22660.389476"/>
    <n v="24625.721656000002"/>
    <x v="0"/>
    <x v="87"/>
    <x v="1"/>
    <x v="1"/>
    <s v="MD Resident"/>
    <x v="7"/>
    <s v="MD"/>
    <n v="2"/>
    <n v="13.837333588"/>
    <n v="10"/>
    <n v="275771.05"/>
    <n v="15.136298550999999"/>
    <n v="7"/>
    <n v="290692.75"/>
    <n v="-3"/>
    <n v="1.298964963"/>
    <n v="14921.7"/>
    <x v="66"/>
    <s v="21108,Millersville"/>
    <x v="0"/>
    <x v="0"/>
    <n v="14.370112578000001"/>
    <n v="0"/>
    <n v="0"/>
    <n v="0"/>
    <n v="0"/>
    <n v="0"/>
    <n v="0"/>
    <n v="0"/>
    <n v="1.298964963"/>
    <n v="15058.972592"/>
    <x v="0"/>
  </r>
  <r>
    <n v="22660.389476"/>
    <n v="24625.721656000002"/>
    <x v="0"/>
    <x v="88"/>
    <x v="1"/>
    <x v="1"/>
    <s v="MD Resident"/>
    <x v="7"/>
    <s v="MD"/>
    <n v="2"/>
    <n v="12.618611624"/>
    <n v="13"/>
    <n v="194939.26"/>
    <n v="17.039589495000001"/>
    <n v="12"/>
    <n v="285381.94"/>
    <n v="-1"/>
    <n v="4.4209778709999998"/>
    <n v="90442.68"/>
    <x v="67"/>
    <s v="21076,Hanover"/>
    <x v="0"/>
    <x v="0"/>
    <n v="57.705128287000001"/>
    <n v="-0.52161998499999995"/>
    <n v="0.52161998499999995"/>
    <n v="-0.52161998499999995"/>
    <n v="3.9963006400000001E-2"/>
    <n v="3.9963006400000001E-2"/>
    <n v="0"/>
    <n v="463.29334132999998"/>
    <n v="4.3810148646"/>
    <n v="50789.347401999999"/>
    <x v="0"/>
  </r>
  <r>
    <n v="22660.389476"/>
    <n v="24625.721656000002"/>
    <x v="0"/>
    <x v="89"/>
    <x v="1"/>
    <x v="1"/>
    <s v="MD Resident"/>
    <x v="13"/>
    <s v="MD"/>
    <n v="3"/>
    <n v="2.850198915"/>
    <n v="4"/>
    <n v="56393"/>
    <n v="5.0521058500000002"/>
    <n v="4"/>
    <n v="109402.43"/>
    <n v="0"/>
    <n v="2.2019069349999998"/>
    <n v="53009.43"/>
    <x v="2"/>
    <s v="Somerset,"/>
    <x v="0"/>
    <x v="0"/>
    <n v="23.983850288999999"/>
    <n v="0"/>
    <n v="0"/>
    <n v="0"/>
    <n v="0"/>
    <n v="0"/>
    <n v="0"/>
    <n v="0"/>
    <n v="2.2019069349999998"/>
    <n v="25526.828765999999"/>
    <x v="0"/>
  </r>
  <r>
    <n v="22660.389476"/>
    <n v="24625.721656000002"/>
    <x v="0"/>
    <x v="90"/>
    <x v="1"/>
    <x v="1"/>
    <s v="MD Resident"/>
    <x v="8"/>
    <s v="MD"/>
    <n v="1"/>
    <n v="20.128601401000001"/>
    <n v="14"/>
    <n v="594913.97"/>
    <n v="22.526034333999998"/>
    <n v="19"/>
    <n v="722722.26"/>
    <n v="5"/>
    <n v="2.3974329330000002"/>
    <n v="127808.29"/>
    <x v="68"/>
    <s v="20794,Jessup"/>
    <x v="0"/>
    <x v="0"/>
    <n v="40.043864829999997"/>
    <n v="-4.7681088579999997"/>
    <n v="4.7681088579999997"/>
    <n v="-4.7681088579999997"/>
    <n v="0.28546748049999998"/>
    <n v="0.28546748049999998"/>
    <n v="0"/>
    <n v="3309.4402756999998"/>
    <n v="2.1119654524999998"/>
    <n v="24484.132189"/>
    <x v="0"/>
  </r>
  <r>
    <n v="22660.389476"/>
    <n v="24625.721656000002"/>
    <x v="0"/>
    <x v="91"/>
    <x v="1"/>
    <x v="1"/>
    <s v="MD Resident"/>
    <x v="9"/>
    <s v="MD"/>
    <n v="2"/>
    <n v="9.8205357089999996"/>
    <n v="8"/>
    <n v="185853.81"/>
    <n v="19.747021414999999"/>
    <n v="12"/>
    <n v="387286.99"/>
    <n v="4"/>
    <n v="9.9264857059999994"/>
    <n v="201433.18"/>
    <x v="19"/>
    <s v="21211,Baltimore"/>
    <x v="0"/>
    <x v="0"/>
    <n v="53.067125419"/>
    <n v="-0.598206982"/>
    <n v="0.598206982"/>
    <n v="-0.598206982"/>
    <n v="0.1118977712"/>
    <n v="0.1118977712"/>
    <n v="0"/>
    <n v="1297.237044"/>
    <n v="9.8145879348000005"/>
    <n v="113781.06024000001"/>
    <x v="0"/>
  </r>
  <r>
    <n v="22660.389476"/>
    <n v="24625.721656000002"/>
    <x v="0"/>
    <x v="92"/>
    <x v="1"/>
    <x v="1"/>
    <s v="MD Resident"/>
    <x v="7"/>
    <s v="MD"/>
    <n v="1"/>
    <n v="0"/>
    <n v="0"/>
    <n v="0"/>
    <n v="4.8873818550000001"/>
    <n v="3"/>
    <n v="137277.43"/>
    <n v="3"/>
    <n v="4.8873818550000001"/>
    <n v="137277.43"/>
    <x v="69"/>
    <s v="20764,Shady Side"/>
    <x v="0"/>
    <x v="0"/>
    <n v="12.565676627"/>
    <n v="0"/>
    <n v="0"/>
    <n v="0"/>
    <n v="0"/>
    <n v="0"/>
    <n v="0"/>
    <n v="0"/>
    <n v="4.8873818550000001"/>
    <n v="56659.687901999998"/>
    <x v="0"/>
  </r>
  <r>
    <n v="22660.389476"/>
    <n v="24625.721656000002"/>
    <x v="0"/>
    <x v="93"/>
    <x v="1"/>
    <x v="1"/>
    <s v="MD Resident"/>
    <x v="9"/>
    <s v="MD"/>
    <n v="3"/>
    <n v="18.27581846"/>
    <n v="24"/>
    <n v="339467.7"/>
    <n v="36.920077909"/>
    <n v="32"/>
    <n v="933848.64"/>
    <n v="8"/>
    <n v="18.644259449"/>
    <n v="594380.93999999994"/>
    <x v="19"/>
    <s v="21231,Baltimore"/>
    <x v="0"/>
    <x v="0"/>
    <n v="80.842232605000007"/>
    <n v="0"/>
    <n v="0"/>
    <n v="0"/>
    <n v="0"/>
    <n v="0"/>
    <n v="0"/>
    <n v="0"/>
    <n v="18.644259449"/>
    <n v="216143.93"/>
    <x v="0"/>
  </r>
  <r>
    <n v="22660.389476"/>
    <n v="24625.721656000002"/>
    <x v="0"/>
    <x v="94"/>
    <x v="1"/>
    <x v="1"/>
    <s v="MD Resident"/>
    <x v="1"/>
    <s v="MD"/>
    <n v="1"/>
    <n v="5.0865538490000004"/>
    <n v="2"/>
    <n v="78728.92"/>
    <n v="7.4937917770000002"/>
    <n v="4"/>
    <n v="174769.56"/>
    <n v="2"/>
    <n v="2.4072379279999998"/>
    <n v="96040.639999999999"/>
    <x v="70"/>
    <s v="20745,Oxon Hill"/>
    <x v="0"/>
    <x v="0"/>
    <n v="67.456354997999995"/>
    <n v="-2.797984918"/>
    <n v="2.797984918"/>
    <n v="-2.797984918"/>
    <n v="9.9848493400000002E-2"/>
    <n v="9.9848493400000002E-2"/>
    <n v="0"/>
    <n v="1157.5491012"/>
    <n v="2.3073894346000001"/>
    <n v="26749.693211999998"/>
    <x v="0"/>
  </r>
  <r>
    <n v="22660.389476"/>
    <n v="24625.721656000002"/>
    <x v="0"/>
    <x v="95"/>
    <x v="1"/>
    <x v="1"/>
    <s v="MD Resident"/>
    <x v="1"/>
    <s v="MD"/>
    <n v="2"/>
    <n v="1.280109962"/>
    <n v="2"/>
    <n v="37841.89"/>
    <n v="7.5131837770000001"/>
    <n v="5"/>
    <n v="259974.92"/>
    <n v="3"/>
    <n v="6.233073815"/>
    <n v="222133.03"/>
    <x v="71"/>
    <s v="20769,Glenn Dale"/>
    <x v="0"/>
    <x v="0"/>
    <n v="35.385238944000001"/>
    <n v="0"/>
    <n v="0"/>
    <n v="0"/>
    <n v="0"/>
    <n v="0"/>
    <n v="0"/>
    <n v="0"/>
    <n v="6.233073815"/>
    <n v="72260.369151999999"/>
    <x v="0"/>
  </r>
  <r>
    <n v="22660.389476"/>
    <n v="24625.721656000002"/>
    <x v="0"/>
    <x v="96"/>
    <x v="1"/>
    <x v="1"/>
    <s v="MD Resident"/>
    <x v="8"/>
    <s v="MD"/>
    <n v="1"/>
    <n v="1.1687559649999999"/>
    <n v="2"/>
    <n v="18414.36"/>
    <n v="2.5450399240000001"/>
    <n v="1"/>
    <n v="61469.96"/>
    <n v="-1"/>
    <n v="1.376283959"/>
    <n v="43055.6"/>
    <x v="72"/>
    <s v="20759,Fulton"/>
    <x v="0"/>
    <x v="0"/>
    <n v="9.8504237089999993"/>
    <n v="-0.90473397300000002"/>
    <n v="0.90473397300000002"/>
    <n v="-0.90473397300000002"/>
    <n v="0.1264078471"/>
    <n v="0.1264078471"/>
    <n v="0"/>
    <n v="1465.4531563999999"/>
    <n v="1.2498761118999999"/>
    <n v="14489.882828"/>
    <x v="0"/>
  </r>
  <r>
    <n v="22660.389476"/>
    <n v="24625.721656000002"/>
    <x v="0"/>
    <x v="97"/>
    <x v="1"/>
    <x v="1"/>
    <s v="MD Resident"/>
    <x v="9"/>
    <s v="MD"/>
    <n v="3"/>
    <n v="173.47021785999999"/>
    <n v="166"/>
    <n v="3951157.63"/>
    <n v="181.09528363000001"/>
    <n v="180"/>
    <n v="4697098.41"/>
    <n v="14"/>
    <n v="7.6250657630000003"/>
    <n v="745940.78"/>
    <x v="19"/>
    <s v="21216,Baltimore"/>
    <x v="0"/>
    <x v="0"/>
    <n v="81.369358595999998"/>
    <n v="0"/>
    <n v="0"/>
    <n v="0"/>
    <n v="0"/>
    <n v="0"/>
    <n v="0"/>
    <n v="0"/>
    <n v="7.6250657630000003"/>
    <n v="88397.808720999994"/>
    <x v="0"/>
  </r>
  <r>
    <n v="22660.389476"/>
    <n v="24625.721656000002"/>
    <x v="0"/>
    <x v="98"/>
    <x v="1"/>
    <x v="1"/>
    <s v="MD Resident"/>
    <x v="0"/>
    <s v="MD"/>
    <n v="2"/>
    <n v="9.9073717020000007"/>
    <n v="14"/>
    <n v="187731.47"/>
    <n v="10.445857691000001"/>
    <n v="10"/>
    <n v="251906.55"/>
    <n v="-4"/>
    <n v="0.538485989"/>
    <n v="64175.08"/>
    <x v="73"/>
    <s v="21219,Sparrows Point"/>
    <x v="0"/>
    <x v="0"/>
    <n v="25.849107242999999"/>
    <n v="0"/>
    <n v="0"/>
    <n v="0"/>
    <n v="0"/>
    <n v="0"/>
    <n v="0"/>
    <n v="0"/>
    <n v="0.538485989"/>
    <n v="6242.6978250000002"/>
    <x v="0"/>
  </r>
  <r>
    <n v="22660.389476"/>
    <n v="24625.721656000002"/>
    <x v="0"/>
    <x v="99"/>
    <x v="1"/>
    <x v="1"/>
    <s v="MD Resident"/>
    <x v="7"/>
    <s v="MD"/>
    <n v="2"/>
    <n v="0"/>
    <n v="0"/>
    <n v="0"/>
    <n v="2.9844959109999998"/>
    <n v="3"/>
    <n v="125147.47"/>
    <n v="3"/>
    <n v="2.9844959109999998"/>
    <n v="125147.47"/>
    <x v="74"/>
    <s v="20751,Deale"/>
    <x v="0"/>
    <x v="0"/>
    <n v="13.091230609"/>
    <n v="0"/>
    <n v="0"/>
    <n v="0"/>
    <n v="0"/>
    <n v="0"/>
    <n v="0"/>
    <n v="0"/>
    <n v="2.9844959109999998"/>
    <n v="34599.426007000002"/>
    <x v="0"/>
  </r>
  <r>
    <n v="22660.389476"/>
    <n v="24625.721656000002"/>
    <x v="0"/>
    <x v="100"/>
    <x v="1"/>
    <x v="1"/>
    <s v="MD Resident"/>
    <x v="10"/>
    <s v="MD"/>
    <n v="2"/>
    <n v="2.3812329299999999"/>
    <n v="2"/>
    <n v="92948.800000000003"/>
    <n v="3.4770678959999999"/>
    <n v="4"/>
    <n v="59971.02"/>
    <n v="2"/>
    <n v="1.095834966"/>
    <n v="-32977.78"/>
    <x v="75"/>
    <s v="21776,New Windsor"/>
    <x v="0"/>
    <x v="0"/>
    <n v="6.8351777970000001"/>
    <n v="0"/>
    <n v="0"/>
    <n v="0"/>
    <n v="0"/>
    <n v="0"/>
    <n v="0"/>
    <n v="0"/>
    <n v="1.095834966"/>
    <n v="12704.075312000001"/>
    <x v="0"/>
  </r>
  <r>
    <n v="22660.389476"/>
    <n v="24625.721656000002"/>
    <x v="0"/>
    <x v="101"/>
    <x v="1"/>
    <x v="1"/>
    <s v="MD Resident"/>
    <x v="7"/>
    <s v="MD"/>
    <n v="2"/>
    <n v="0.65062098099999999"/>
    <n v="1"/>
    <n v="5622.9"/>
    <n v="3.9048678840000002"/>
    <n v="5"/>
    <n v="71233.02"/>
    <n v="4"/>
    <n v="3.2542469029999999"/>
    <n v="65610.12"/>
    <x v="76"/>
    <s v="21035,Davidsonville"/>
    <x v="0"/>
    <x v="0"/>
    <n v="14.129551580999999"/>
    <n v="0"/>
    <n v="0"/>
    <n v="0"/>
    <n v="0"/>
    <n v="0"/>
    <n v="0"/>
    <n v="0"/>
    <n v="3.2542469029999999"/>
    <n v="37726.664163000001"/>
    <x v="0"/>
  </r>
  <r>
    <n v="22660.389476"/>
    <n v="24625.721656000002"/>
    <x v="0"/>
    <x v="102"/>
    <x v="1"/>
    <x v="1"/>
    <s v="MD Resident"/>
    <x v="5"/>
    <s v="MD"/>
    <n v="1"/>
    <n v="1.4515799570000001"/>
    <n v="1"/>
    <n v="31518.92"/>
    <n v="7.8935627659999996"/>
    <n v="2"/>
    <n v="141852.42000000001"/>
    <n v="1"/>
    <n v="6.4419828089999998"/>
    <n v="110333.5"/>
    <x v="77"/>
    <s v="21770,Monrovia"/>
    <x v="0"/>
    <x v="0"/>
    <n v="41.396002774000003"/>
    <n v="0"/>
    <n v="0"/>
    <n v="0"/>
    <n v="0"/>
    <n v="0"/>
    <n v="0"/>
    <n v="0"/>
    <n v="6.4419828089999998"/>
    <n v="74682.262663000001"/>
    <x v="0"/>
  </r>
  <r>
    <n v="22660.389476"/>
    <n v="24625.721656000002"/>
    <x v="0"/>
    <x v="103"/>
    <x v="1"/>
    <x v="1"/>
    <s v="MD Resident"/>
    <x v="3"/>
    <s v="MD"/>
    <n v="1"/>
    <n v="7.9549687650000003"/>
    <n v="5"/>
    <n v="205971.15"/>
    <n v="17.534254480000001"/>
    <n v="9"/>
    <n v="867278.68"/>
    <n v="4"/>
    <n v="9.5792857149999993"/>
    <n v="661307.53"/>
    <x v="24"/>
    <s v="20910,Silver Spring"/>
    <x v="0"/>
    <x v="0"/>
    <n v="79.478649641000004"/>
    <n v="-2.182473935"/>
    <n v="2.182473935"/>
    <n v="-2.182473935"/>
    <n v="0.26304600649999998"/>
    <n v="0.26304600649999998"/>
    <n v="0"/>
    <n v="3049.5068879999999"/>
    <n v="9.3162397084999995"/>
    <n v="108003.68171999999"/>
    <x v="0"/>
  </r>
  <r>
    <n v="22660.389476"/>
    <n v="24625.721656000002"/>
    <x v="0"/>
    <x v="104"/>
    <x v="1"/>
    <x v="1"/>
    <s v="MD Resident"/>
    <x v="9"/>
    <s v="MD"/>
    <n v="3"/>
    <n v="207.97684581999999"/>
    <n v="227"/>
    <n v="4130358.97"/>
    <n v="222.14638739"/>
    <n v="249"/>
    <n v="4111136.1"/>
    <n v="22"/>
    <n v="14.16954157"/>
    <n v="-19222.87"/>
    <x v="19"/>
    <s v="21201,Baltimore"/>
    <x v="0"/>
    <x v="0"/>
    <n v="58.911117240000003"/>
    <n v="-0.58304598299999999"/>
    <n v="0.58304598299999999"/>
    <n v="-0.58304598299999999"/>
    <n v="0.1402365917"/>
    <n v="0.1402365917"/>
    <n v="0"/>
    <n v="1625.7705562000001"/>
    <n v="14.029304978000001"/>
    <n v="162642.50782"/>
    <x v="0"/>
  </r>
  <r>
    <n v="22660.389476"/>
    <n v="24625.721656000002"/>
    <x v="0"/>
    <x v="105"/>
    <x v="1"/>
    <x v="1"/>
    <s v="MD Resident"/>
    <x v="3"/>
    <s v="MD"/>
    <n v="2"/>
    <n v="4.281127873"/>
    <n v="5"/>
    <n v="92812.09"/>
    <n v="6.9531597940000003"/>
    <n v="5"/>
    <n v="186313.96"/>
    <n v="0"/>
    <n v="2.6720319209999999"/>
    <n v="93501.87"/>
    <x v="24"/>
    <s v="20904,Silver Spring"/>
    <x v="0"/>
    <x v="0"/>
    <n v="108.74863876000001"/>
    <n v="-38.57340086"/>
    <n v="38.57340086"/>
    <n v="-38.57340086"/>
    <n v="0.94777607860000002"/>
    <n v="0.94777607860000002"/>
    <n v="0"/>
    <n v="10987.620449"/>
    <n v="1.7242558424000001"/>
    <n v="19989.393255999999"/>
    <x v="0"/>
  </r>
  <r>
    <n v="22660.389476"/>
    <n v="24625.721656000002"/>
    <x v="0"/>
    <x v="106"/>
    <x v="1"/>
    <x v="1"/>
    <s v="MD Resident"/>
    <x v="7"/>
    <s v="MD"/>
    <n v="2"/>
    <n v="16.119233521999998"/>
    <n v="14"/>
    <n v="258232.74"/>
    <n v="25.575357240999999"/>
    <n v="16"/>
    <n v="424569.08"/>
    <n v="2"/>
    <n v="9.4561237190000007"/>
    <n v="166336.34"/>
    <x v="78"/>
    <s v="21146,Severna Park"/>
    <x v="0"/>
    <x v="0"/>
    <n v="43.645633695999997"/>
    <n v="0"/>
    <n v="0"/>
    <n v="0"/>
    <n v="0"/>
    <n v="0"/>
    <n v="0"/>
    <n v="0"/>
    <n v="9.4561237190000007"/>
    <n v="109625.36478"/>
    <x v="0"/>
  </r>
  <r>
    <n v="22660.389476"/>
    <n v="24625.721656000002"/>
    <x v="0"/>
    <x v="8"/>
    <x v="1"/>
    <x v="1"/>
    <s v="MD Resident"/>
    <x v="5"/>
    <s v="MD"/>
    <n v="1"/>
    <n v="0"/>
    <n v="0"/>
    <n v="0"/>
    <n v="0.66600998"/>
    <n v="1"/>
    <n v="17331.990000000002"/>
    <n v="1"/>
    <n v="0.66600998"/>
    <n v="17331.990000000002"/>
    <x v="7"/>
    <s v="21798,Woodsboro"/>
    <x v="0"/>
    <x v="0"/>
    <n v="20.018276405000002"/>
    <n v="0"/>
    <n v="0"/>
    <n v="0"/>
    <n v="0"/>
    <n v="0"/>
    <n v="0"/>
    <n v="0"/>
    <n v="0.66600998"/>
    <n v="7721.0904990999998"/>
    <x v="0"/>
  </r>
  <r>
    <n v="22660.389476"/>
    <n v="24625.721656000002"/>
    <x v="0"/>
    <x v="107"/>
    <x v="1"/>
    <x v="1"/>
    <s v="MD Resident"/>
    <x v="0"/>
    <s v="MD"/>
    <n v="2"/>
    <n v="43.677056706999998"/>
    <n v="39"/>
    <n v="909733.71"/>
    <n v="57.842287284999998"/>
    <n v="39"/>
    <n v="1393823.02"/>
    <n v="0"/>
    <n v="14.165230577999999"/>
    <n v="484089.31"/>
    <x v="79"/>
    <s v="21234,Parkville"/>
    <x v="0"/>
    <x v="0"/>
    <n v="124.48361029"/>
    <n v="0"/>
    <n v="0"/>
    <n v="0"/>
    <n v="0"/>
    <n v="0"/>
    <n v="0"/>
    <n v="0"/>
    <n v="14.165230577999999"/>
    <n v="164218.3008"/>
    <x v="0"/>
  </r>
  <r>
    <n v="22660.389476"/>
    <n v="24625.721656000002"/>
    <x v="0"/>
    <x v="25"/>
    <x v="1"/>
    <x v="1"/>
    <s v="MD Resident"/>
    <x v="5"/>
    <s v="MD"/>
    <n v="2"/>
    <n v="8.3095377540000008"/>
    <n v="8"/>
    <n v="126786.61"/>
    <n v="14.082990582000001"/>
    <n v="12"/>
    <n v="247788.15"/>
    <n v="4"/>
    <n v="5.7734528279999999"/>
    <n v="121001.54"/>
    <x v="14"/>
    <s v="21702,Frederick"/>
    <x v="0"/>
    <x v="0"/>
    <n v="33.656547998000001"/>
    <n v="0"/>
    <n v="0"/>
    <n v="0"/>
    <n v="0"/>
    <n v="0"/>
    <n v="0"/>
    <n v="0"/>
    <n v="5.7734528279999999"/>
    <n v="66931.957653000005"/>
    <x v="0"/>
  </r>
  <r>
    <n v="22660.389476"/>
    <n v="24625.721656000002"/>
    <x v="0"/>
    <x v="108"/>
    <x v="1"/>
    <x v="1"/>
    <s v="MD Resident"/>
    <x v="0"/>
    <s v="MD"/>
    <n v="3"/>
    <n v="35.880747933000002"/>
    <n v="27"/>
    <n v="691959.92"/>
    <n v="47.502116588"/>
    <n v="26"/>
    <n v="1149821.3999999999"/>
    <n v="-1"/>
    <n v="11.621368654999999"/>
    <n v="457861.48"/>
    <x v="80"/>
    <s v="21220,Middle River"/>
    <x v="0"/>
    <x v="0"/>
    <n v="75.358833779999998"/>
    <n v="0"/>
    <n v="0"/>
    <n v="0"/>
    <n v="0"/>
    <n v="0"/>
    <n v="0"/>
    <n v="0"/>
    <n v="11.621368654999999"/>
    <n v="134727.16897"/>
    <x v="0"/>
  </r>
  <r>
    <n v="22660.389476"/>
    <n v="24625.721656000002"/>
    <x v="0"/>
    <x v="109"/>
    <x v="1"/>
    <x v="1"/>
    <s v="MD Resident"/>
    <x v="11"/>
    <s v="MD"/>
    <n v="2"/>
    <n v="31.724872059999999"/>
    <n v="26"/>
    <n v="1055386.44"/>
    <n v="33.590150004999998"/>
    <n v="28"/>
    <n v="1202636.31"/>
    <n v="2"/>
    <n v="1.8652779450000001"/>
    <n v="147249.87"/>
    <x v="81"/>
    <s v="21040,Edgewood"/>
    <x v="0"/>
    <x v="0"/>
    <n v="35.146409966"/>
    <n v="0"/>
    <n v="0"/>
    <n v="0"/>
    <n v="0"/>
    <n v="0"/>
    <n v="0"/>
    <n v="0"/>
    <n v="1.8652779450000001"/>
    <n v="21624.270283999998"/>
    <x v="0"/>
  </r>
  <r>
    <n v="22660.389476"/>
    <n v="24625.721656000002"/>
    <x v="0"/>
    <x v="110"/>
    <x v="1"/>
    <x v="1"/>
    <s v="MD Resident"/>
    <x v="8"/>
    <s v="MD"/>
    <n v="2"/>
    <n v="17.518136479999999"/>
    <n v="22"/>
    <n v="495293.45"/>
    <n v="18.85037444"/>
    <n v="16"/>
    <n v="314730.76"/>
    <n v="-6"/>
    <n v="1.3322379600000001"/>
    <n v="-180562.69"/>
    <x v="16"/>
    <s v="21045,Columbia"/>
    <x v="0"/>
    <x v="0"/>
    <n v="78.241843665999994"/>
    <n v="-7.9040637660000002"/>
    <n v="7.9040637660000002"/>
    <n v="-7.9040637660000002"/>
    <n v="0.13458391689999999"/>
    <n v="0.13458391689999999"/>
    <n v="0"/>
    <n v="1560.2387854000001"/>
    <n v="1.1976540431"/>
    <n v="13884.469499000001"/>
    <x v="0"/>
  </r>
  <r>
    <n v="22660.389476"/>
    <n v="24625.721656000002"/>
    <x v="0"/>
    <x v="111"/>
    <x v="1"/>
    <x v="1"/>
    <s v="MD Resident"/>
    <x v="3"/>
    <s v="MD"/>
    <n v="1"/>
    <n v="5.8260188270000004"/>
    <n v="3"/>
    <n v="56871.99"/>
    <n v="8.6444147430000005"/>
    <n v="4"/>
    <n v="581560.36"/>
    <n v="1"/>
    <n v="2.8183959160000001"/>
    <n v="524688.37"/>
    <x v="82"/>
    <s v="20854,Potomac"/>
    <x v="0"/>
    <x v="0"/>
    <n v="52.224355439"/>
    <n v="0"/>
    <n v="0"/>
    <n v="0"/>
    <n v="0"/>
    <n v="0"/>
    <n v="0"/>
    <n v="0"/>
    <n v="2.8183959160000001"/>
    <n v="32673.819587000002"/>
    <x v="0"/>
  </r>
  <r>
    <n v="22660.389476"/>
    <n v="24625.721656000002"/>
    <x v="0"/>
    <x v="112"/>
    <x v="1"/>
    <x v="1"/>
    <s v="MD Resident"/>
    <x v="14"/>
    <s v="MD"/>
    <n v="7"/>
    <n v="40.194931807000003"/>
    <n v="27"/>
    <n v="1188656.3400000001"/>
    <n v="53.491463410000001"/>
    <n v="27"/>
    <n v="1364637.76"/>
    <n v="0"/>
    <n v="13.296531603"/>
    <n v="175981.42"/>
    <x v="2"/>
    <s v="Talbot,"/>
    <x v="0"/>
    <x v="0"/>
    <n v="60.533128191000003"/>
    <n v="0"/>
    <n v="0"/>
    <n v="0"/>
    <n v="0"/>
    <n v="0"/>
    <n v="0"/>
    <n v="0"/>
    <n v="13.296531603"/>
    <n v="154147.42559"/>
    <x v="0"/>
  </r>
  <r>
    <n v="22660.389476"/>
    <n v="24625.721656000002"/>
    <x v="0"/>
    <x v="113"/>
    <x v="1"/>
    <x v="1"/>
    <s v="MD Resident"/>
    <x v="11"/>
    <s v="MD"/>
    <n v="2"/>
    <n v="26.980314198999999"/>
    <n v="19"/>
    <n v="963016.14"/>
    <n v="32.079789048999999"/>
    <n v="21"/>
    <n v="746836.27"/>
    <n v="2"/>
    <n v="5.09947485"/>
    <n v="-216179.87"/>
    <x v="83"/>
    <s v="21014,Bel Air"/>
    <x v="0"/>
    <x v="0"/>
    <n v="67.507471998"/>
    <n v="0"/>
    <n v="0"/>
    <n v="0"/>
    <n v="0"/>
    <n v="0"/>
    <n v="0"/>
    <n v="0"/>
    <n v="5.09947485"/>
    <n v="59118.493712000003"/>
    <x v="0"/>
  </r>
  <r>
    <n v="22660.389476"/>
    <n v="24625.721656000002"/>
    <x v="0"/>
    <x v="114"/>
    <x v="1"/>
    <x v="1"/>
    <s v="MD Resident"/>
    <x v="15"/>
    <s v="MD"/>
    <n v="6"/>
    <n v="36.191618925"/>
    <n v="26"/>
    <n v="838573.94"/>
    <n v="38.178362866000001"/>
    <n v="24"/>
    <n v="1051315.9099999999"/>
    <n v="-2"/>
    <n v="1.9867439410000001"/>
    <n v="212741.97"/>
    <x v="2"/>
    <s v="Dorchester,"/>
    <x v="0"/>
    <x v="0"/>
    <n v="25.409762245"/>
    <n v="0"/>
    <n v="0"/>
    <n v="0"/>
    <n v="0"/>
    <n v="0"/>
    <n v="0"/>
    <n v="0"/>
    <n v="1.9867439410000001"/>
    <n v="23032.432287"/>
    <x v="0"/>
  </r>
  <r>
    <n v="22660.389476"/>
    <n v="24625.721656000002"/>
    <x v="0"/>
    <x v="115"/>
    <x v="1"/>
    <x v="1"/>
    <s v="MD Resident"/>
    <x v="3"/>
    <s v="MD"/>
    <n v="2"/>
    <n v="1.4024919579999999"/>
    <n v="1"/>
    <n v="19635.91"/>
    <n v="3.6655768919999998"/>
    <n v="3"/>
    <n v="65749.66"/>
    <n v="2"/>
    <n v="2.2630849340000001"/>
    <n v="46113.75"/>
    <x v="84"/>
    <s v="20866,Burtonsville"/>
    <x v="0"/>
    <x v="0"/>
    <n v="53.171304423999999"/>
    <n v="-9.5049347189999995"/>
    <n v="9.5049347189999995"/>
    <n v="-9.5049347189999995"/>
    <n v="0.40455043930000001"/>
    <n v="0.40455043930000001"/>
    <n v="0"/>
    <n v="4689.9755962999998"/>
    <n v="1.8585344947"/>
    <n v="21546.093091999999"/>
    <x v="0"/>
  </r>
  <r>
    <n v="22660.389476"/>
    <n v="24625.721656000002"/>
    <x v="0"/>
    <x v="2"/>
    <x v="1"/>
    <x v="1"/>
    <s v="MD Resident"/>
    <x v="2"/>
    <s v="MD"/>
    <n v="11"/>
    <n v="58.658608262999998"/>
    <n v="36"/>
    <n v="1240176.01"/>
    <n v="65.494316057999995"/>
    <n v="36"/>
    <n v="1826056.26"/>
    <n v="0"/>
    <n v="6.8357077950000003"/>
    <n v="585880.25"/>
    <x v="2"/>
    <s v="Cecil,"/>
    <x v="0"/>
    <x v="0"/>
    <n v="53.578863411999997"/>
    <n v="0"/>
    <n v="0"/>
    <n v="0"/>
    <n v="0"/>
    <n v="0"/>
    <n v="0"/>
    <n v="0"/>
    <n v="6.8357077950000003"/>
    <n v="79246.738180999993"/>
    <x v="0"/>
  </r>
  <r>
    <n v="22660.389476"/>
    <n v="24625.721656000002"/>
    <x v="0"/>
    <x v="116"/>
    <x v="1"/>
    <x v="1"/>
    <s v="MD Resident"/>
    <x v="11"/>
    <s v="MD"/>
    <n v="2"/>
    <n v="3.576999893"/>
    <n v="2"/>
    <n v="87861.41"/>
    <n v="4.9368358529999998"/>
    <n v="3"/>
    <n v="176969.18"/>
    <n v="1"/>
    <n v="1.3598359600000001"/>
    <n v="89107.77"/>
    <x v="85"/>
    <s v="21084,Jarrettsville"/>
    <x v="0"/>
    <x v="0"/>
    <n v="10.79660168"/>
    <n v="0"/>
    <n v="0"/>
    <n v="0"/>
    <n v="0"/>
    <n v="0"/>
    <n v="0"/>
    <n v="0"/>
    <n v="1.3598359600000001"/>
    <n v="15764.653423"/>
    <x v="0"/>
  </r>
  <r>
    <n v="22660.389476"/>
    <n v="24625.721656000002"/>
    <x v="0"/>
    <x v="117"/>
    <x v="1"/>
    <x v="1"/>
    <s v="MD Resident"/>
    <x v="8"/>
    <s v="MD"/>
    <n v="2"/>
    <n v="10.520998688000001"/>
    <n v="8"/>
    <n v="350511.12"/>
    <n v="21.742029354"/>
    <n v="14"/>
    <n v="435642.77"/>
    <n v="6"/>
    <n v="11.221030666000001"/>
    <n v="85131.65"/>
    <x v="36"/>
    <s v="20723,Laurel"/>
    <x v="0"/>
    <x v="0"/>
    <n v="111.81412468000001"/>
    <n v="-21.82886835"/>
    <n v="21.828868353000001"/>
    <n v="-21.82886835"/>
    <n v="2.1906212824"/>
    <n v="2.1906212824"/>
    <n v="0"/>
    <n v="25395.993570999999"/>
    <n v="9.0304093836000003"/>
    <n v="104690.03496999999"/>
    <x v="0"/>
  </r>
  <r>
    <n v="22660.389476"/>
    <n v="24625.721656000002"/>
    <x v="0"/>
    <x v="118"/>
    <x v="1"/>
    <x v="1"/>
    <s v="MD Resident"/>
    <x v="0"/>
    <s v="MD"/>
    <n v="1"/>
    <n v="0.45732198600000001"/>
    <n v="1"/>
    <n v="3872.4"/>
    <n v="0.92701997199999997"/>
    <n v="1"/>
    <n v="5582.94"/>
    <n v="0"/>
    <n v="0.46969798600000001"/>
    <n v="1710.54"/>
    <x v="86"/>
    <s v="21152,Sparks Glencoe"/>
    <x v="0"/>
    <x v="0"/>
    <n v="8.4486977470000006"/>
    <n v="0"/>
    <n v="0"/>
    <n v="0"/>
    <n v="0"/>
    <n v="0"/>
    <n v="0"/>
    <n v="0"/>
    <n v="0.46969798600000001"/>
    <n v="5445.2347053000003"/>
    <x v="0"/>
  </r>
  <r>
    <n v="22660.389476"/>
    <n v="24625.721656000002"/>
    <x v="0"/>
    <x v="119"/>
    <x v="1"/>
    <x v="1"/>
    <s v="MD Resident"/>
    <x v="9"/>
    <s v="MD"/>
    <n v="2"/>
    <n v="77.915784690999999"/>
    <n v="66"/>
    <n v="2015107.92"/>
    <n v="78.787519664000001"/>
    <n v="89"/>
    <n v="1550565.06"/>
    <n v="23"/>
    <n v="0.87173497300000002"/>
    <n v="-464542.86"/>
    <x v="19"/>
    <s v="21218,Baltimore"/>
    <x v="0"/>
    <x v="0"/>
    <n v="93.296299219000005"/>
    <n v="0"/>
    <n v="0"/>
    <n v="0"/>
    <n v="0"/>
    <n v="0"/>
    <n v="0"/>
    <n v="0"/>
    <n v="0.87173497300000002"/>
    <n v="10106.071711000001"/>
    <x v="0"/>
  </r>
  <r>
    <n v="22660.389476"/>
    <n v="24625.721656000002"/>
    <x v="0"/>
    <x v="120"/>
    <x v="1"/>
    <x v="1"/>
    <s v="MD Resident"/>
    <x v="16"/>
    <s v="MD"/>
    <n v="1"/>
    <n v="0"/>
    <n v="0"/>
    <n v="0"/>
    <n v="2.0359439400000001"/>
    <n v="1"/>
    <n v="241346.86"/>
    <n v="1"/>
    <n v="2.0359439400000001"/>
    <n v="241346.86"/>
    <x v="2"/>
    <s v="Garrett,"/>
    <x v="0"/>
    <x v="0"/>
    <n v="7.0635457910000001"/>
    <n v="0"/>
    <n v="0"/>
    <n v="0"/>
    <n v="0"/>
    <n v="0"/>
    <n v="0"/>
    <n v="0"/>
    <n v="2.0359439400000001"/>
    <n v="23602.810593999999"/>
    <x v="0"/>
  </r>
  <r>
    <n v="22660.389476"/>
    <n v="24625.721656000002"/>
    <x v="0"/>
    <x v="121"/>
    <x v="1"/>
    <x v="1"/>
    <s v="MD Resident"/>
    <x v="1"/>
    <s v="MD"/>
    <n v="1"/>
    <n v="0"/>
    <n v="0"/>
    <n v="0"/>
    <n v="0.35233899000000002"/>
    <n v="1"/>
    <n v="6501.12"/>
    <n v="1"/>
    <n v="0.35233899000000002"/>
    <n v="6501.12"/>
    <x v="87"/>
    <s v="20623,Cheltenham"/>
    <x v="0"/>
    <x v="0"/>
    <n v="10.72313368"/>
    <n v="0"/>
    <n v="0"/>
    <n v="0"/>
    <n v="0"/>
    <n v="0"/>
    <n v="0"/>
    <n v="0"/>
    <n v="0.35233899000000002"/>
    <n v="4084.6853799"/>
    <x v="0"/>
  </r>
  <r>
    <n v="22660.389476"/>
    <n v="24625.721656000002"/>
    <x v="0"/>
    <x v="122"/>
    <x v="1"/>
    <x v="1"/>
    <s v="MD Resident"/>
    <x v="5"/>
    <s v="MD"/>
    <n v="1"/>
    <n v="0"/>
    <n v="0"/>
    <n v="0"/>
    <n v="1.69834295"/>
    <n v="1"/>
    <n v="20351.34"/>
    <n v="1"/>
    <n v="1.69834295"/>
    <n v="20351.34"/>
    <x v="2"/>
    <s v="Frederick,"/>
    <x v="0"/>
    <x v="0"/>
    <n v="14.405875571999999"/>
    <n v="0"/>
    <n v="0"/>
    <n v="0"/>
    <n v="0"/>
    <n v="0"/>
    <n v="0"/>
    <n v="0"/>
    <n v="1.69834295"/>
    <n v="19688.983662999999"/>
    <x v="0"/>
  </r>
  <r>
    <n v="22660.389476"/>
    <n v="24625.721656000002"/>
    <x v="0"/>
    <x v="123"/>
    <x v="1"/>
    <x v="1"/>
    <s v="MD Resident"/>
    <x v="9"/>
    <s v="MD"/>
    <n v="2"/>
    <n v="12.672103626"/>
    <n v="14"/>
    <n v="254347.62"/>
    <n v="15.199061548"/>
    <n v="16"/>
    <n v="532783.74"/>
    <n v="2"/>
    <n v="2.5269579219999998"/>
    <n v="278436.12"/>
    <x v="19"/>
    <s v="21209,Baltimore"/>
    <x v="0"/>
    <x v="0"/>
    <n v="97.924219085000004"/>
    <n v="0"/>
    <n v="0"/>
    <n v="0"/>
    <n v="0"/>
    <n v="0"/>
    <n v="0"/>
    <n v="0"/>
    <n v="2.5269579219999998"/>
    <n v="29295.162819000001"/>
    <x v="0"/>
  </r>
  <r>
    <n v="22660.389476"/>
    <n v="24625.721656000002"/>
    <x v="0"/>
    <x v="124"/>
    <x v="1"/>
    <x v="1"/>
    <s v="MD Resident"/>
    <x v="1"/>
    <s v="MD"/>
    <n v="2"/>
    <n v="4.2118798750000002"/>
    <n v="3"/>
    <n v="81771.75"/>
    <n v="9.9514357039999997"/>
    <n v="5"/>
    <n v="527245.17000000004"/>
    <n v="2"/>
    <n v="5.7395558290000004"/>
    <n v="445473.42"/>
    <x v="88"/>
    <s v="20743,Capitol Heights"/>
    <x v="0"/>
    <x v="0"/>
    <n v="117.22862953000001"/>
    <n v="-10.39679769"/>
    <n v="10.396797691"/>
    <n v="-10.39679769"/>
    <n v="0.50903095109999996"/>
    <n v="0.50903095109999996"/>
    <n v="0"/>
    <n v="5901.2239436"/>
    <n v="5.2305248778999998"/>
    <n v="60637.763927"/>
    <x v="0"/>
  </r>
  <r>
    <n v="22660.389476"/>
    <n v="24625.721656000002"/>
    <x v="0"/>
    <x v="125"/>
    <x v="1"/>
    <x v="1"/>
    <s v="MD Resident"/>
    <x v="1"/>
    <s v="MD"/>
    <n v="2"/>
    <n v="12.179570638"/>
    <n v="5"/>
    <n v="220306.3"/>
    <n v="20.044211403999999"/>
    <n v="12"/>
    <n v="1155023.74"/>
    <n v="7"/>
    <n v="7.8646407659999999"/>
    <n v="934717.43999999994"/>
    <x v="36"/>
    <s v="20707,Laurel"/>
    <x v="0"/>
    <x v="0"/>
    <n v="135.32980598"/>
    <n v="-184.9022105"/>
    <n v="135.32980598"/>
    <n v="135.32980598"/>
    <n v="7.8646407659999999"/>
    <n v="7.8646407659999999"/>
    <n v="0"/>
    <n v="91175.214968"/>
    <n v="0"/>
    <n v="0"/>
    <x v="0"/>
  </r>
  <r>
    <n v="22660.389476"/>
    <n v="24625.721656000002"/>
    <x v="0"/>
    <x v="126"/>
    <x v="1"/>
    <x v="1"/>
    <s v="MD Resident"/>
    <x v="8"/>
    <s v="MD"/>
    <n v="2"/>
    <n v="1.4024919579999999"/>
    <n v="1"/>
    <n v="22792.39"/>
    <n v="10.861172678000001"/>
    <n v="6"/>
    <n v="248913.01"/>
    <n v="5"/>
    <n v="9.4586807200000003"/>
    <n v="226120.62"/>
    <x v="89"/>
    <s v="20763,Savage"/>
    <x v="0"/>
    <x v="0"/>
    <n v="27.201777194999998"/>
    <n v="-6.6720988009999997"/>
    <n v="6.6720988009999997"/>
    <n v="-6.6720988009999997"/>
    <n v="2.3200415119"/>
    <n v="2.3200415119"/>
    <n v="0"/>
    <n v="26896.369444"/>
    <n v="7.1386392080999999"/>
    <n v="82758.638791000005"/>
    <x v="0"/>
  </r>
  <r>
    <n v="22660.389476"/>
    <n v="24625.721656000002"/>
    <x v="0"/>
    <x v="127"/>
    <x v="1"/>
    <x v="1"/>
    <s v="MD Resident"/>
    <x v="8"/>
    <s v="MD"/>
    <n v="2"/>
    <n v="0"/>
    <n v="0"/>
    <n v="0"/>
    <n v="0.84295197499999996"/>
    <n v="2"/>
    <n v="22116.41"/>
    <n v="2"/>
    <n v="0.84295197499999996"/>
    <n v="22116.41"/>
    <x v="90"/>
    <s v="20777,Highland"/>
    <x v="0"/>
    <x v="0"/>
    <n v="5.583584836"/>
    <n v="0"/>
    <n v="0"/>
    <n v="0"/>
    <n v="0"/>
    <n v="0"/>
    <n v="0"/>
    <n v="0"/>
    <n v="0.84295197499999996"/>
    <n v="9772.3888243000001"/>
    <x v="0"/>
  </r>
  <r>
    <n v="22660.389476"/>
    <n v="24625.721656000002"/>
    <x v="0"/>
    <x v="128"/>
    <x v="1"/>
    <x v="1"/>
    <s v="MD Resident"/>
    <x v="1"/>
    <s v="MD"/>
    <n v="2"/>
    <n v="4.4496368689999999"/>
    <n v="4"/>
    <n v="85795.09"/>
    <n v="14.117657579999999"/>
    <n v="11"/>
    <n v="184055.5"/>
    <n v="7"/>
    <n v="9.6680207110000005"/>
    <n v="98260.41"/>
    <x v="91"/>
    <s v="20735,Clinton"/>
    <x v="0"/>
    <x v="0"/>
    <n v="53.338752419000002"/>
    <n v="-1.0590439679999999"/>
    <n v="1.0590439679999999"/>
    <n v="-1.0590439679999999"/>
    <n v="0.19195910199999999"/>
    <n v="0.19195910199999999"/>
    <n v="0"/>
    <n v="2225.3924763999999"/>
    <n v="9.4760616090000003"/>
    <n v="109856.50584"/>
    <x v="0"/>
  </r>
  <r>
    <n v="0"/>
    <n v="9472.7701615999995"/>
    <x v="0"/>
    <x v="11"/>
    <x v="2"/>
    <x v="2"/>
    <s v="MD Resident"/>
    <x v="7"/>
    <s v="MD"/>
    <n v="1"/>
    <n v="0"/>
    <n v="0"/>
    <n v="0"/>
    <n v="3.3121779020000002"/>
    <n v="1"/>
    <n v="31375.5"/>
    <n v="1"/>
    <n v="3.3121779020000002"/>
    <n v="31375.5"/>
    <x v="9"/>
    <s v="21122,Pasadena"/>
    <x v="0"/>
    <x v="0"/>
    <n v="3.3121779020000002"/>
    <n v="0"/>
    <n v="0"/>
    <n v="0"/>
    <n v="0"/>
    <n v="0"/>
    <n v="0"/>
    <n v="0"/>
    <n v="3.3121779020000002"/>
    <n v="0"/>
    <x v="1"/>
  </r>
  <r>
    <n v="17514.922663000001"/>
    <n v="19197.416384"/>
    <x v="0"/>
    <x v="105"/>
    <x v="2"/>
    <x v="2"/>
    <s v="MD Resident"/>
    <x v="3"/>
    <s v="MD"/>
    <n v="2"/>
    <n v="5.6635488330000001"/>
    <n v="6"/>
    <n v="61365.36"/>
    <n v="5.9891668210000004"/>
    <n v="8"/>
    <n v="96131.19"/>
    <n v="2"/>
    <n v="0.32561798800000002"/>
    <n v="34765.83"/>
    <x v="24"/>
    <s v="20904,Silver Spring"/>
    <x v="0"/>
    <x v="0"/>
    <n v="108.74863876000001"/>
    <n v="-38.57340086"/>
    <n v="38.57340086"/>
    <n v="-38.57340086"/>
    <n v="0.11549747489999999"/>
    <n v="0.11549747489999999"/>
    <n v="0"/>
    <n v="1034.9306509"/>
    <n v="0.21012051309999999"/>
    <n v="1882.8131049000001"/>
    <x v="0"/>
  </r>
  <r>
    <n v="17514.922663000001"/>
    <n v="19197.416384"/>
    <x v="0"/>
    <x v="128"/>
    <x v="2"/>
    <x v="2"/>
    <s v="MD Resident"/>
    <x v="1"/>
    <s v="MD"/>
    <n v="2"/>
    <n v="17.619495478000001"/>
    <n v="18"/>
    <n v="429584.64000000001"/>
    <n v="30.289094102"/>
    <n v="26"/>
    <n v="783985.87"/>
    <n v="8"/>
    <n v="12.669598624000001"/>
    <n v="354401.23"/>
    <x v="91"/>
    <s v="20735,Clinton"/>
    <x v="0"/>
    <x v="0"/>
    <n v="53.338752419000002"/>
    <n v="-1.0590439679999999"/>
    <n v="1.0590439679999999"/>
    <n v="-1.0590439679999999"/>
    <n v="0.25155560249999998"/>
    <n v="0.25155560249999998"/>
    <n v="0"/>
    <n v="2254.0977936999998"/>
    <n v="12.418043022000001"/>
    <n v="111273.54390999999"/>
    <x v="0"/>
  </r>
  <r>
    <n v="17514.922663000001"/>
    <n v="19197.416384"/>
    <x v="0"/>
    <x v="89"/>
    <x v="2"/>
    <x v="2"/>
    <s v="MD Resident"/>
    <x v="13"/>
    <s v="MD"/>
    <n v="1"/>
    <n v="0"/>
    <n v="0"/>
    <n v="0"/>
    <n v="0.79348897600000001"/>
    <n v="1"/>
    <n v="6546.43"/>
    <n v="1"/>
    <n v="0.79348897600000001"/>
    <n v="6546.43"/>
    <x v="2"/>
    <s v="Somerset,"/>
    <x v="0"/>
    <x v="0"/>
    <n v="23.983850288999999"/>
    <n v="0"/>
    <n v="0"/>
    <n v="0"/>
    <n v="0"/>
    <n v="0"/>
    <n v="0"/>
    <n v="0"/>
    <n v="0.79348897600000001"/>
    <n v="7110.1646418"/>
    <x v="0"/>
  </r>
  <r>
    <n v="17514.922663000001"/>
    <n v="19197.416384"/>
    <x v="0"/>
    <x v="126"/>
    <x v="2"/>
    <x v="2"/>
    <s v="MD Resident"/>
    <x v="8"/>
    <s v="MD"/>
    <n v="1"/>
    <n v="0"/>
    <n v="0"/>
    <n v="0"/>
    <n v="0.802908976"/>
    <n v="1"/>
    <n v="24632.29"/>
    <n v="1"/>
    <n v="0.802908976"/>
    <n v="24632.29"/>
    <x v="89"/>
    <s v="20763,Savage"/>
    <x v="0"/>
    <x v="0"/>
    <n v="27.201777194999998"/>
    <n v="-6.6720988009999997"/>
    <n v="6.6720988009999997"/>
    <n v="-6.6720988009999997"/>
    <n v="0.1969388977"/>
    <n v="0.1969388977"/>
    <n v="0"/>
    <n v="1764.6974682"/>
    <n v="0.60597007830000005"/>
    <n v="5429.8763499999995"/>
    <x v="0"/>
  </r>
  <r>
    <n v="17514.922663000001"/>
    <n v="19197.416384"/>
    <x v="0"/>
    <x v="129"/>
    <x v="2"/>
    <x v="2"/>
    <s v="MD Resident"/>
    <x v="1"/>
    <s v="MD"/>
    <n v="2"/>
    <n v="31.937995051000001"/>
    <n v="41"/>
    <n v="506316.52"/>
    <n v="35.053436959999999"/>
    <n v="32"/>
    <n v="731874.28"/>
    <n v="-9"/>
    <n v="3.1154419089999998"/>
    <n v="225557.76000000001"/>
    <x v="41"/>
    <s v="20716,Bowie"/>
    <x v="0"/>
    <x v="0"/>
    <n v="75.096107774000004"/>
    <n v="-6.8142197979999999"/>
    <n v="6.8142197979999999"/>
    <n v="-6.8142197979999999"/>
    <n v="0.28269515639999998"/>
    <n v="0.28269515639999998"/>
    <n v="0"/>
    <n v="2533.1279534"/>
    <n v="2.8327467525999999"/>
    <n v="25383.208095000002"/>
    <x v="0"/>
  </r>
  <r>
    <n v="17514.922663000001"/>
    <n v="19197.416384"/>
    <x v="0"/>
    <x v="130"/>
    <x v="2"/>
    <x v="2"/>
    <s v="MD Resident"/>
    <x v="9"/>
    <s v="MD"/>
    <n v="1"/>
    <n v="0"/>
    <n v="0"/>
    <n v="0"/>
    <n v="0.75515097799999997"/>
    <n v="1"/>
    <n v="7890.39"/>
    <n v="1"/>
    <n v="0.75515097799999997"/>
    <n v="7890.39"/>
    <x v="19"/>
    <s v="21215,Baltimore"/>
    <x v="0"/>
    <x v="0"/>
    <n v="67.616079995000007"/>
    <n v="-0.64820198100000004"/>
    <n v="0.64820198100000004"/>
    <n v="-0.64820198100000004"/>
    <n v="7.2392597000000003E-3"/>
    <n v="7.2392597000000003E-3"/>
    <n v="0"/>
    <n v="64.868359339999998"/>
    <n v="0.74791171830000003"/>
    <n v="6701.7634975000001"/>
    <x v="0"/>
  </r>
  <r>
    <n v="17514.922663000001"/>
    <n v="19197.416384"/>
    <x v="0"/>
    <x v="1"/>
    <x v="2"/>
    <x v="2"/>
    <s v="MD Resident"/>
    <x v="1"/>
    <s v="MD"/>
    <n v="2"/>
    <n v="24.285638281000001"/>
    <n v="25"/>
    <n v="414779.84"/>
    <n v="27.072715196000001"/>
    <n v="28"/>
    <n v="404912.37"/>
    <n v="3"/>
    <n v="2.7870769150000001"/>
    <n v="-9867.4699999999993"/>
    <x v="1"/>
    <s v="20744,Fort Washington"/>
    <x v="0"/>
    <x v="0"/>
    <n v="69.501414928000003"/>
    <n v="-9.1640427280000001"/>
    <n v="9.1640427280000001"/>
    <n v="-9.1640427280000001"/>
    <n v="0.36748736640000002"/>
    <n v="0.36748736640000002"/>
    <n v="0"/>
    <n v="3292.9199499000001"/>
    <n v="2.4195895485999999"/>
    <n v="21681.057427"/>
    <x v="0"/>
  </r>
  <r>
    <n v="17514.922663000001"/>
    <n v="19197.416384"/>
    <x v="0"/>
    <x v="45"/>
    <x v="2"/>
    <x v="2"/>
    <s v="MD Resident"/>
    <x v="7"/>
    <s v="MD"/>
    <n v="2"/>
    <n v="0.52952198399999995"/>
    <n v="1"/>
    <n v="2376.98"/>
    <n v="13.187209607"/>
    <n v="17"/>
    <n v="215499.67"/>
    <n v="16"/>
    <n v="12.657687622999999"/>
    <n v="213122.69"/>
    <x v="36"/>
    <s v="20724,Laurel"/>
    <x v="0"/>
    <x v="0"/>
    <n v="65.307156057"/>
    <n v="-51.13715148"/>
    <n v="51.137151484"/>
    <n v="-51.13715148"/>
    <n v="9.9112888770000005"/>
    <n v="9.9112888770000005"/>
    <n v="0"/>
    <n v="88811.436402000007"/>
    <n v="2.7463987460000001"/>
    <n v="24609.475175"/>
    <x v="0"/>
  </r>
  <r>
    <n v="17514.922663000001"/>
    <n v="19197.416384"/>
    <x v="0"/>
    <x v="131"/>
    <x v="2"/>
    <x v="2"/>
    <s v="MD Resident"/>
    <x v="11"/>
    <s v="MD"/>
    <n v="1"/>
    <n v="0.84587697500000003"/>
    <n v="1"/>
    <n v="10793"/>
    <n v="4.0828578789999996"/>
    <n v="1"/>
    <n v="82336.33"/>
    <n v="0"/>
    <n v="3.2369809040000002"/>
    <n v="71543.33"/>
    <x v="92"/>
    <s v="21001,Aberdeen"/>
    <x v="0"/>
    <x v="0"/>
    <n v="57.391620308999997"/>
    <n v="0"/>
    <n v="0"/>
    <n v="0"/>
    <n v="0"/>
    <n v="0"/>
    <n v="0"/>
    <n v="0"/>
    <n v="3.2369809040000002"/>
    <n v="29005.402553"/>
    <x v="0"/>
  </r>
  <r>
    <n v="17514.922663000001"/>
    <n v="19197.416384"/>
    <x v="0"/>
    <x v="132"/>
    <x v="2"/>
    <x v="2"/>
    <s v="MD Resident"/>
    <x v="1"/>
    <s v="MD"/>
    <n v="2"/>
    <n v="21.367677365999999"/>
    <n v="18"/>
    <n v="444209.06"/>
    <n v="38.184266868000002"/>
    <n v="43"/>
    <n v="704579.5"/>
    <n v="25"/>
    <n v="16.816589501999999"/>
    <n v="260370.44"/>
    <x v="36"/>
    <s v="20708,Laurel"/>
    <x v="0"/>
    <x v="0"/>
    <n v="171.31853193000001"/>
    <n v="-106.8178618"/>
    <n v="106.81786183"/>
    <n v="-106.8178618"/>
    <n v="10.485217878"/>
    <n v="10.485217878"/>
    <n v="0"/>
    <n v="93954.204375000001"/>
    <n v="6.3313716235999999"/>
    <n v="56733.106589000003"/>
    <x v="0"/>
  </r>
  <r>
    <n v="17514.922663000001"/>
    <n v="19197.416384"/>
    <x v="0"/>
    <x v="133"/>
    <x v="2"/>
    <x v="2"/>
    <s v="MD Resident"/>
    <x v="1"/>
    <s v="MD"/>
    <n v="2"/>
    <n v="9.4801507199999993"/>
    <n v="11"/>
    <n v="178035.19"/>
    <n v="13.530522597999999"/>
    <n v="12"/>
    <n v="166271.29"/>
    <n v="1"/>
    <n v="4.050371878"/>
    <n v="-11763.9"/>
    <x v="93"/>
    <s v="20712,Mount Rainier"/>
    <x v="0"/>
    <x v="0"/>
    <n v="8.8197927319999998"/>
    <n v="-1.142549966"/>
    <n v="1.142549966"/>
    <n v="-1.142549966"/>
    <n v="0.52470079420000004"/>
    <n v="0.52470079420000004"/>
    <n v="0"/>
    <n v="4701.6520047000004"/>
    <n v="3.5256710837999998"/>
    <n v="31592.249717999999"/>
    <x v="0"/>
  </r>
  <r>
    <n v="17514.922663000001"/>
    <n v="19197.416384"/>
    <x v="0"/>
    <x v="3"/>
    <x v="2"/>
    <x v="2"/>
    <s v="MD Resident"/>
    <x v="3"/>
    <s v="MD"/>
    <n v="1"/>
    <n v="0.92701997199999997"/>
    <n v="1"/>
    <n v="43773.97"/>
    <n v="4.7078538600000002"/>
    <n v="2"/>
    <n v="72390.34"/>
    <n v="1"/>
    <n v="3.7808338880000001"/>
    <n v="28616.37"/>
    <x v="3"/>
    <s v="20878,Gaithersburg"/>
    <x v="0"/>
    <x v="0"/>
    <n v="25.688626236000001"/>
    <n v="0"/>
    <n v="0"/>
    <n v="0"/>
    <n v="0"/>
    <n v="0"/>
    <n v="0"/>
    <n v="0"/>
    <n v="3.7808338880000001"/>
    <n v="33878.670328"/>
    <x v="0"/>
  </r>
  <r>
    <n v="17514.922663000001"/>
    <n v="19197.416384"/>
    <x v="0"/>
    <x v="134"/>
    <x v="2"/>
    <x v="2"/>
    <s v="MD Resident"/>
    <x v="3"/>
    <s v="MD"/>
    <n v="2"/>
    <n v="1.7906259470000001"/>
    <n v="2"/>
    <n v="34515.72"/>
    <n v="2.196081935"/>
    <n v="2"/>
    <n v="42162.26"/>
    <n v="0"/>
    <n v="0.40545598799999999"/>
    <n v="7646.54"/>
    <x v="24"/>
    <s v="20905,Silver Spring"/>
    <x v="0"/>
    <x v="0"/>
    <n v="20.929489378"/>
    <n v="-1.779962947"/>
    <n v="1.779962947"/>
    <n v="-1.779962947"/>
    <n v="3.4482285799999998E-2"/>
    <n v="3.4482285799999998E-2"/>
    <n v="0"/>
    <n v="308.98315790999999"/>
    <n v="0.37097370219999998"/>
    <n v="3324.1597299"/>
    <x v="0"/>
  </r>
  <r>
    <n v="17514.922663000001"/>
    <n v="19197.416384"/>
    <x v="0"/>
    <x v="135"/>
    <x v="2"/>
    <x v="2"/>
    <s v="MD Resident"/>
    <x v="7"/>
    <s v="MD"/>
    <n v="1"/>
    <n v="0.98143097099999999"/>
    <n v="1"/>
    <n v="10364.030000000001"/>
    <n v="3.1872649050000001"/>
    <n v="3"/>
    <n v="33877.18"/>
    <n v="2"/>
    <n v="2.2058339340000002"/>
    <n v="23513.15"/>
    <x v="94"/>
    <s v="21114,Crofton"/>
    <x v="0"/>
    <x v="0"/>
    <n v="52.929094431999999"/>
    <n v="-0.92701997199999997"/>
    <n v="0.92701997199999997"/>
    <n v="-0.92701997199999997"/>
    <n v="3.8633801199999998E-2"/>
    <n v="3.8633801199999998E-2"/>
    <n v="0"/>
    <n v="346.18336933"/>
    <n v="2.1672001328000001"/>
    <n v="19419.488137"/>
    <x v="0"/>
  </r>
  <r>
    <n v="17514.922663000001"/>
    <n v="19197.416384"/>
    <x v="0"/>
    <x v="125"/>
    <x v="2"/>
    <x v="2"/>
    <s v="MD Resident"/>
    <x v="1"/>
    <s v="MD"/>
    <n v="2"/>
    <n v="11.916242647000001"/>
    <n v="15"/>
    <n v="191390.63"/>
    <n v="49.233806542000004"/>
    <n v="44"/>
    <n v="777656.95"/>
    <n v="29"/>
    <n v="37.317563894999999"/>
    <n v="586266.31999999995"/>
    <x v="36"/>
    <s v="20707,Laurel"/>
    <x v="0"/>
    <x v="0"/>
    <n v="135.32980598"/>
    <n v="-184.9022105"/>
    <n v="135.32980598"/>
    <n v="135.32980598"/>
    <n v="37.317563894999999"/>
    <n v="37.317563894999999"/>
    <n v="0"/>
    <n v="334389.04804999998"/>
    <n v="0"/>
    <n v="0"/>
    <x v="0"/>
  </r>
  <r>
    <n v="17514.922663000001"/>
    <n v="19197.416384"/>
    <x v="0"/>
    <x v="97"/>
    <x v="2"/>
    <x v="2"/>
    <s v="MD Resident"/>
    <x v="9"/>
    <s v="MD"/>
    <n v="1"/>
    <n v="0.92701997199999997"/>
    <n v="1"/>
    <n v="17689.59"/>
    <n v="2.434825928"/>
    <n v="3"/>
    <n v="15205.73"/>
    <n v="2"/>
    <n v="1.5078059559999999"/>
    <n v="-2483.86"/>
    <x v="19"/>
    <s v="21216,Baltimore"/>
    <x v="0"/>
    <x v="0"/>
    <n v="81.369358595999998"/>
    <n v="0"/>
    <n v="0"/>
    <n v="0"/>
    <n v="0"/>
    <n v="0"/>
    <n v="0"/>
    <n v="0"/>
    <n v="1.5078059559999999"/>
    <n v="13510.89797"/>
    <x v="0"/>
  </r>
  <r>
    <n v="17514.922663000001"/>
    <n v="19197.416384"/>
    <x v="0"/>
    <x v="46"/>
    <x v="2"/>
    <x v="2"/>
    <s v="MD Resident"/>
    <x v="7"/>
    <s v="MD"/>
    <n v="2"/>
    <n v="0"/>
    <n v="0"/>
    <n v="0"/>
    <n v="6.5787378050000003"/>
    <n v="3"/>
    <n v="164996.51"/>
    <n v="3"/>
    <n v="6.5787378050000003"/>
    <n v="164996.51"/>
    <x v="37"/>
    <s v="20711,Lothian"/>
    <x v="0"/>
    <x v="0"/>
    <n v="37.829274878"/>
    <n v="0"/>
    <n v="0"/>
    <n v="0"/>
    <n v="0"/>
    <n v="0"/>
    <n v="0"/>
    <n v="0"/>
    <n v="6.5787378050000003"/>
    <n v="58949.664512000003"/>
    <x v="0"/>
  </r>
  <r>
    <n v="17514.922663000001"/>
    <n v="19197.416384"/>
    <x v="0"/>
    <x v="136"/>
    <x v="2"/>
    <x v="2"/>
    <s v="MD Resident"/>
    <x v="17"/>
    <s v="MD"/>
    <n v="7"/>
    <n v="11.084357669999999"/>
    <n v="13"/>
    <n v="158378.73000000001"/>
    <n v="13.140815612000001"/>
    <n v="11"/>
    <n v="291929.43"/>
    <n v="-2"/>
    <n v="2.0564579420000002"/>
    <n v="133550.70000000001"/>
    <x v="2"/>
    <s v="Calvert,"/>
    <x v="0"/>
    <x v="0"/>
    <n v="198.49333811"/>
    <n v="0"/>
    <n v="0"/>
    <n v="0"/>
    <n v="0"/>
    <n v="0"/>
    <n v="0"/>
    <n v="0"/>
    <n v="2.0564579420000002"/>
    <n v="18427.167848000001"/>
    <x v="0"/>
  </r>
  <r>
    <n v="17514.922663000001"/>
    <n v="19197.416384"/>
    <x v="0"/>
    <x v="16"/>
    <x v="2"/>
    <x v="2"/>
    <s v="MD Resident"/>
    <x v="3"/>
    <s v="MD"/>
    <n v="1"/>
    <n v="0"/>
    <n v="0"/>
    <n v="0"/>
    <n v="1.67770095"/>
    <n v="2"/>
    <n v="11748.28"/>
    <n v="2"/>
    <n v="1.67770095"/>
    <n v="11748.28"/>
    <x v="13"/>
    <s v="20876,Germantown"/>
    <x v="0"/>
    <x v="0"/>
    <n v="56.860298307000001"/>
    <n v="0"/>
    <n v="0"/>
    <n v="0"/>
    <n v="0"/>
    <n v="0"/>
    <n v="0"/>
    <n v="0"/>
    <n v="1.67770095"/>
    <n v="15033.264904"/>
    <x v="0"/>
  </r>
  <r>
    <n v="17514.922663000001"/>
    <n v="19197.416384"/>
    <x v="0"/>
    <x v="121"/>
    <x v="2"/>
    <x v="2"/>
    <s v="MD Resident"/>
    <x v="1"/>
    <s v="MD"/>
    <n v="1"/>
    <n v="1.524982955"/>
    <n v="2"/>
    <n v="14656.09"/>
    <n v="2.1464839360000001"/>
    <n v="3"/>
    <n v="36709.199999999997"/>
    <n v="1"/>
    <n v="0.62150098099999995"/>
    <n v="22053.11"/>
    <x v="87"/>
    <s v="20623,Cheltenham"/>
    <x v="0"/>
    <x v="0"/>
    <n v="10.72313368"/>
    <n v="0"/>
    <n v="0"/>
    <n v="0"/>
    <n v="0"/>
    <n v="0"/>
    <n v="0"/>
    <n v="0"/>
    <n v="0.62150098099999995"/>
    <n v="5569.0430914999997"/>
    <x v="0"/>
  </r>
  <r>
    <n v="17514.922663000001"/>
    <n v="19197.416384"/>
    <x v="0"/>
    <x v="99"/>
    <x v="2"/>
    <x v="2"/>
    <s v="MD Resident"/>
    <x v="7"/>
    <s v="MD"/>
    <n v="1"/>
    <n v="0"/>
    <n v="0"/>
    <n v="0"/>
    <n v="0.62347098199999995"/>
    <n v="1"/>
    <n v="9594.93"/>
    <n v="1"/>
    <n v="0.62347098199999995"/>
    <n v="9594.93"/>
    <x v="74"/>
    <s v="20751,Deale"/>
    <x v="0"/>
    <x v="0"/>
    <n v="13.091230609"/>
    <n v="0"/>
    <n v="0"/>
    <n v="0"/>
    <n v="0"/>
    <n v="0"/>
    <n v="0"/>
    <n v="0"/>
    <n v="0.62347098199999995"/>
    <n v="5586.6955502999999"/>
    <x v="0"/>
  </r>
  <r>
    <n v="17514.922663000001"/>
    <n v="19197.416384"/>
    <x v="0"/>
    <x v="39"/>
    <x v="2"/>
    <x v="2"/>
    <s v="MD Resident"/>
    <x v="3"/>
    <s v="MD"/>
    <n v="1"/>
    <n v="0"/>
    <n v="0"/>
    <n v="0"/>
    <n v="0.66104598000000003"/>
    <n v="1"/>
    <n v="19390.61"/>
    <n v="1"/>
    <n v="0.66104598000000003"/>
    <n v="19390.61"/>
    <x v="31"/>
    <s v="20855,Derwood"/>
    <x v="0"/>
    <x v="0"/>
    <n v="59.389422236999998"/>
    <n v="0"/>
    <n v="0"/>
    <n v="0"/>
    <n v="0"/>
    <n v="0"/>
    <n v="0"/>
    <n v="0"/>
    <n v="0.66104598000000003"/>
    <n v="5923.3913712000003"/>
    <x v="0"/>
  </r>
  <r>
    <n v="17514.922663000001"/>
    <n v="19197.416384"/>
    <x v="0"/>
    <x v="90"/>
    <x v="2"/>
    <x v="2"/>
    <s v="MD Resident"/>
    <x v="8"/>
    <s v="MD"/>
    <n v="1"/>
    <n v="1.6334349509999999"/>
    <n v="2"/>
    <n v="26784.3"/>
    <n v="2.0844159379999998"/>
    <n v="2"/>
    <n v="35659.35"/>
    <n v="0"/>
    <n v="0.450980987"/>
    <n v="8875.0499999999993"/>
    <x v="68"/>
    <s v="20794,Jessup"/>
    <x v="0"/>
    <x v="0"/>
    <n v="40.043864829999997"/>
    <n v="-4.7681088579999997"/>
    <n v="4.7681088579999997"/>
    <n v="-4.7681088579999997"/>
    <n v="5.3699273200000001E-2"/>
    <n v="5.3699273200000001E-2"/>
    <n v="0"/>
    <n v="481.17955687"/>
    <n v="0.39728171379999999"/>
    <n v="3559.8962046000001"/>
    <x v="0"/>
  </r>
  <r>
    <n v="17514.922663000001"/>
    <n v="19197.416384"/>
    <x v="0"/>
    <x v="10"/>
    <x v="2"/>
    <x v="2"/>
    <s v="MD Resident"/>
    <x v="6"/>
    <s v="MD"/>
    <n v="12"/>
    <n v="26.463952212999999"/>
    <n v="25"/>
    <n v="429496.39"/>
    <n v="29.774300114999999"/>
    <n v="29"/>
    <n v="482090.98"/>
    <n v="4"/>
    <n v="3.3103479020000002"/>
    <n v="52594.59"/>
    <x v="2"/>
    <s v="Charles,"/>
    <x v="0"/>
    <x v="0"/>
    <n v="145.88484364999999"/>
    <n v="-9.3912267220000007"/>
    <n v="9.3912267220000007"/>
    <n v="-9.3912267220000007"/>
    <n v="0.2131011481"/>
    <n v="0.2131011481"/>
    <n v="0"/>
    <n v="1909.5214860000001"/>
    <n v="3.0972467538999999"/>
    <n v="27753.295914999999"/>
    <x v="0"/>
  </r>
  <r>
    <n v="17514.922663000001"/>
    <n v="19197.416384"/>
    <x v="0"/>
    <x v="137"/>
    <x v="2"/>
    <x v="2"/>
    <s v="MD Resident"/>
    <x v="3"/>
    <s v="MD"/>
    <n v="2"/>
    <n v="1.926648943"/>
    <n v="2"/>
    <n v="16445"/>
    <n v="3.2251269040000001"/>
    <n v="4"/>
    <n v="33373.75"/>
    <n v="2"/>
    <n v="1.2984779609999999"/>
    <n v="16928.75"/>
    <x v="24"/>
    <s v="20903,Silver Spring"/>
    <x v="0"/>
    <x v="0"/>
    <n v="18.761686442999999"/>
    <n v="-1.70023795"/>
    <n v="1.70023795"/>
    <n v="-1.70023795"/>
    <n v="0.1176718049"/>
    <n v="0.1176718049"/>
    <n v="0"/>
    <n v="1054.4140269"/>
    <n v="1.1808061561000001"/>
    <n v="10580.772303"/>
    <x v="0"/>
  </r>
  <r>
    <n v="17514.922663000001"/>
    <n v="19197.416384"/>
    <x v="0"/>
    <x v="22"/>
    <x v="2"/>
    <x v="2"/>
    <s v="MD Resident"/>
    <x v="9"/>
    <s v="MD"/>
    <n v="1"/>
    <n v="0"/>
    <n v="0"/>
    <n v="0"/>
    <n v="2.9806929119999999"/>
    <n v="2"/>
    <n v="45473.07"/>
    <n v="2"/>
    <n v="2.9806929119999999"/>
    <n v="45473.07"/>
    <x v="19"/>
    <s v="21229,Baltimore"/>
    <x v="0"/>
    <x v="0"/>
    <n v="142.46583278"/>
    <n v="-0.598206982"/>
    <n v="0.598206982"/>
    <n v="-0.598206982"/>
    <n v="1.2515782E-2"/>
    <n v="1.2515782E-2"/>
    <n v="0"/>
    <n v="112.14934752000001"/>
    <n v="2.9681771299999999"/>
    <n v="26596.750198999998"/>
    <x v="0"/>
  </r>
  <r>
    <n v="17514.922663000001"/>
    <n v="19197.416384"/>
    <x v="0"/>
    <x v="95"/>
    <x v="2"/>
    <x v="2"/>
    <s v="MD Resident"/>
    <x v="1"/>
    <s v="MD"/>
    <n v="2"/>
    <n v="6.5551348049999998"/>
    <n v="10"/>
    <n v="67248.86"/>
    <n v="7.7678327700000001"/>
    <n v="9"/>
    <n v="187191.2"/>
    <n v="-1"/>
    <n v="1.212697965"/>
    <n v="119942.34"/>
    <x v="71"/>
    <s v="20769,Glenn Dale"/>
    <x v="0"/>
    <x v="0"/>
    <n v="35.385238944000001"/>
    <n v="0"/>
    <n v="0"/>
    <n v="0"/>
    <n v="0"/>
    <n v="0"/>
    <n v="0"/>
    <n v="0"/>
    <n v="1.212697965"/>
    <n v="10866.543143999999"/>
    <x v="0"/>
  </r>
  <r>
    <n v="17514.922663000001"/>
    <n v="19197.416384"/>
    <x v="0"/>
    <x v="51"/>
    <x v="2"/>
    <x v="2"/>
    <s v="MD Resident"/>
    <x v="1"/>
    <s v="MD"/>
    <n v="2"/>
    <n v="36.678499913000003"/>
    <n v="39"/>
    <n v="636450.02"/>
    <n v="37.700976881999999"/>
    <n v="28"/>
    <n v="572473.17000000004"/>
    <n v="-11"/>
    <n v="1.022476969"/>
    <n v="-63976.85"/>
    <x v="41"/>
    <s v="20715,Bowie"/>
    <x v="0"/>
    <x v="0"/>
    <n v="14.181413575000001"/>
    <n v="-7.2284367859999996"/>
    <n v="7.2284367859999996"/>
    <n v="-7.2284367859999996"/>
    <n v="0.52116878870000005"/>
    <n v="0.52116878870000005"/>
    <n v="0"/>
    <n v="4670.0029947000003"/>
    <n v="0.50130818030000002"/>
    <n v="4492.0393424000004"/>
    <x v="0"/>
  </r>
  <r>
    <n v="17514.922663000001"/>
    <n v="19197.416384"/>
    <x v="0"/>
    <x v="63"/>
    <x v="2"/>
    <x v="2"/>
    <s v="MD Resident"/>
    <x v="1"/>
    <s v="MD"/>
    <n v="2"/>
    <n v="63.472551113000002"/>
    <n v="67"/>
    <n v="1196320.6499999999"/>
    <n v="74.944117773000002"/>
    <n v="70"/>
    <n v="1774920.33"/>
    <n v="3"/>
    <n v="11.471566660000001"/>
    <n v="578599.68000000005"/>
    <x v="50"/>
    <s v="20772,Upper Marlboro"/>
    <x v="0"/>
    <x v="0"/>
    <n v="53.818906400000003"/>
    <n v="-4.8192558569999999"/>
    <n v="4.8192558569999999"/>
    <n v="-4.8192558569999999"/>
    <n v="1.0272303641"/>
    <n v="1.0272303641"/>
    <n v="0"/>
    <n v="9204.6357726000006"/>
    <n v="10.444336295999999"/>
    <n v="93587.879459999996"/>
    <x v="0"/>
  </r>
  <r>
    <n v="17514.922663000001"/>
    <n v="19197.416384"/>
    <x v="0"/>
    <x v="138"/>
    <x v="2"/>
    <x v="2"/>
    <s v="MD Resident"/>
    <x v="8"/>
    <s v="MD"/>
    <n v="2"/>
    <n v="1.110412967"/>
    <n v="2"/>
    <n v="19853.66"/>
    <n v="1.548639954"/>
    <n v="2"/>
    <n v="25776.400000000001"/>
    <n v="0"/>
    <n v="0.43822698700000001"/>
    <n v="5922.74"/>
    <x v="16"/>
    <s v="21046,Columbia"/>
    <x v="0"/>
    <x v="0"/>
    <n v="34.217549980999998"/>
    <n v="-3.7040278899999999"/>
    <n v="3.7040278899999999"/>
    <n v="-3.7040278899999999"/>
    <n v="4.7437790899999999E-2"/>
    <n v="4.7437790899999999E-2"/>
    <n v="0"/>
    <n v="425.07270287"/>
    <n v="0.39078919610000001"/>
    <n v="3501.7191269999998"/>
    <x v="0"/>
  </r>
  <r>
    <n v="17514.922663000001"/>
    <n v="19197.416384"/>
    <x v="0"/>
    <x v="139"/>
    <x v="2"/>
    <x v="2"/>
    <s v="MD Resident"/>
    <x v="3"/>
    <s v="MD"/>
    <n v="1"/>
    <n v="0"/>
    <n v="0"/>
    <n v="0"/>
    <n v="0.52952198399999995"/>
    <n v="1"/>
    <n v="8920.75"/>
    <n v="1"/>
    <n v="0.52952198399999995"/>
    <n v="8920.75"/>
    <x v="95"/>
    <s v="20871,Clarksburg"/>
    <x v="0"/>
    <x v="0"/>
    <n v="26.110134223999999"/>
    <n v="0"/>
    <n v="0"/>
    <n v="0"/>
    <n v="0"/>
    <n v="0"/>
    <n v="0"/>
    <n v="0"/>
    <n v="0.52952198399999995"/>
    <n v="4744.8529237000002"/>
    <x v="0"/>
  </r>
  <r>
    <n v="17514.922663000001"/>
    <n v="19197.416384"/>
    <x v="0"/>
    <x v="140"/>
    <x v="2"/>
    <x v="2"/>
    <s v="MD Resident"/>
    <x v="9"/>
    <s v="MD"/>
    <n v="1"/>
    <n v="0"/>
    <n v="0"/>
    <n v="0"/>
    <n v="1.3417509599999999"/>
    <n v="2"/>
    <n v="14148.84"/>
    <n v="2"/>
    <n v="1.3417509599999999"/>
    <n v="14148.84"/>
    <x v="96"/>
    <s v="21225,Brooklyn"/>
    <x v="0"/>
    <x v="0"/>
    <n v="78.337591657999994"/>
    <n v="0"/>
    <n v="0"/>
    <n v="0"/>
    <n v="0"/>
    <n v="0"/>
    <n v="0"/>
    <n v="0"/>
    <n v="1.3417509599999999"/>
    <n v="12022.939855000001"/>
    <x v="0"/>
  </r>
  <r>
    <n v="17514.922663000001"/>
    <n v="19197.416384"/>
    <x v="0"/>
    <x v="141"/>
    <x v="2"/>
    <x v="2"/>
    <s v="MD Resident"/>
    <x v="0"/>
    <s v="MD"/>
    <n v="1"/>
    <n v="0"/>
    <n v="0"/>
    <n v="0"/>
    <n v="2.5353659249999998"/>
    <n v="1"/>
    <n v="52800.01"/>
    <n v="1"/>
    <n v="2.5353659249999998"/>
    <n v="52800.01"/>
    <x v="97"/>
    <s v="21237,Rosedale"/>
    <x v="0"/>
    <x v="0"/>
    <n v="67.447334992999998"/>
    <n v="0"/>
    <n v="0"/>
    <n v="0"/>
    <n v="0"/>
    <n v="0"/>
    <n v="0"/>
    <n v="0"/>
    <n v="2.5353659249999998"/>
    <n v="22718.487212"/>
    <x v="0"/>
  </r>
  <r>
    <n v="17514.922663000001"/>
    <n v="19197.416384"/>
    <x v="0"/>
    <x v="142"/>
    <x v="2"/>
    <x v="2"/>
    <s v="MD Resident"/>
    <x v="7"/>
    <s v="MD"/>
    <n v="1"/>
    <n v="0.379347989"/>
    <n v="1"/>
    <n v="4652.6899999999996"/>
    <n v="0.68228997999999996"/>
    <n v="1"/>
    <n v="11140.44"/>
    <n v="0"/>
    <n v="0.30294199100000002"/>
    <n v="6487.75"/>
    <x v="98"/>
    <s v="21113,Odenton"/>
    <x v="0"/>
    <x v="0"/>
    <n v="72.867943832999998"/>
    <n v="-3.5327478960000001"/>
    <n v="3.5327478960000001"/>
    <n v="-3.5327478960000001"/>
    <n v="1.4687085000000001E-2"/>
    <n v="1.4687085000000001E-2"/>
    <n v="0"/>
    <n v="131.60559916"/>
    <n v="0.28825490599999998"/>
    <n v="2582.9468370999998"/>
    <x v="0"/>
  </r>
  <r>
    <n v="17514.922663000001"/>
    <n v="19197.416384"/>
    <x v="0"/>
    <x v="78"/>
    <x v="2"/>
    <x v="2"/>
    <s v="MD Resident"/>
    <x v="1"/>
    <s v="MD"/>
    <n v="2"/>
    <n v="53.663546408000002"/>
    <n v="72"/>
    <n v="905796.75"/>
    <n v="55.499989356"/>
    <n v="61"/>
    <n v="1003187.92"/>
    <n v="-11"/>
    <n v="1.836442948"/>
    <n v="97391.17"/>
    <x v="61"/>
    <s v="20737,Riverdale"/>
    <x v="0"/>
    <x v="0"/>
    <n v="25.442145249999999"/>
    <n v="-3.571810894"/>
    <n v="3.571810894"/>
    <n v="-3.571810894"/>
    <n v="0.2578173681"/>
    <n v="0.2578173681"/>
    <n v="0"/>
    <n v="2310.2071867"/>
    <n v="1.5786255799"/>
    <n v="14145.486730000001"/>
    <x v="0"/>
  </r>
  <r>
    <n v="17514.922663000001"/>
    <n v="19197.416384"/>
    <x v="0"/>
    <x v="50"/>
    <x v="2"/>
    <x v="2"/>
    <s v="MD Resident"/>
    <x v="1"/>
    <s v="MD"/>
    <n v="2"/>
    <n v="10.685295683"/>
    <n v="12"/>
    <n v="287309.46000000002"/>
    <n v="35.315501953000002"/>
    <n v="29"/>
    <n v="803427.75"/>
    <n v="17"/>
    <n v="24.630206269999999"/>
    <n v="516118.29"/>
    <x v="4"/>
    <s v="20782,Hyattsville"/>
    <x v="0"/>
    <x v="0"/>
    <n v="56.446641329000002"/>
    <n v="-1.706743949"/>
    <n v="1.706743949"/>
    <n v="-1.706743949"/>
    <n v="0.74472908439999996"/>
    <n v="0.74472908439999996"/>
    <n v="0"/>
    <n v="6673.2450780999998"/>
    <n v="23.885477185999999"/>
    <n v="214029.02935999999"/>
    <x v="0"/>
  </r>
  <r>
    <n v="17514.922663000001"/>
    <n v="19197.416384"/>
    <x v="0"/>
    <x v="143"/>
    <x v="2"/>
    <x v="2"/>
    <s v="MD Resident"/>
    <x v="1"/>
    <s v="MD"/>
    <n v="2"/>
    <n v="8.8774647370000004"/>
    <n v="13"/>
    <n v="110090.06"/>
    <n v="16.633248509000001"/>
    <n v="18"/>
    <n v="260053.73"/>
    <n v="5"/>
    <n v="7.755783772"/>
    <n v="149963.67000000001"/>
    <x v="99"/>
    <s v="20705,Beltsville"/>
    <x v="0"/>
    <x v="0"/>
    <n v="75.462409758000007"/>
    <n v="-55.213048360000002"/>
    <n v="55.213048364000002"/>
    <n v="-55.213048360000002"/>
    <n v="5.6746195340999996"/>
    <n v="5.6746195340999996"/>
    <n v="0"/>
    <n v="50848.191201000001"/>
    <n v="2.0811642378999999"/>
    <n v="18648.551933999999"/>
    <x v="0"/>
  </r>
  <r>
    <n v="17514.922663000001"/>
    <n v="19197.416384"/>
    <x v="0"/>
    <x v="104"/>
    <x v="2"/>
    <x v="2"/>
    <s v="MD Resident"/>
    <x v="9"/>
    <s v="MD"/>
    <n v="1"/>
    <n v="0"/>
    <n v="0"/>
    <n v="0"/>
    <n v="2.6224499219999999"/>
    <n v="3"/>
    <n v="16697.62"/>
    <n v="3"/>
    <n v="2.6224499219999999"/>
    <n v="16697.62"/>
    <x v="19"/>
    <s v="21201,Baltimore"/>
    <x v="0"/>
    <x v="0"/>
    <n v="58.911117240000003"/>
    <n v="-0.58304598299999999"/>
    <n v="0.58304598299999999"/>
    <n v="-0.58304598299999999"/>
    <n v="2.5954505100000001E-2"/>
    <n v="2.5954505100000001E-2"/>
    <n v="0"/>
    <n v="232.56883210000001"/>
    <n v="2.5964954168999999"/>
    <n v="23266.246242000001"/>
    <x v="0"/>
  </r>
  <r>
    <n v="17514.922663000001"/>
    <n v="19197.416384"/>
    <x v="0"/>
    <x v="92"/>
    <x v="2"/>
    <x v="2"/>
    <s v="MD Resident"/>
    <x v="7"/>
    <s v="MD"/>
    <n v="1"/>
    <n v="0"/>
    <n v="0"/>
    <n v="0"/>
    <n v="0.77830497700000001"/>
    <n v="1"/>
    <n v="9660.8799999999992"/>
    <n v="1"/>
    <n v="0.77830497700000001"/>
    <n v="9660.8799999999992"/>
    <x v="69"/>
    <s v="20764,Shady Side"/>
    <x v="0"/>
    <x v="0"/>
    <n v="12.565676627"/>
    <n v="0"/>
    <n v="0"/>
    <n v="0"/>
    <n v="0"/>
    <n v="0"/>
    <n v="0"/>
    <n v="0"/>
    <n v="0.77830497700000001"/>
    <n v="6974.1063775000002"/>
    <x v="0"/>
  </r>
  <r>
    <n v="17514.922663000001"/>
    <n v="19197.416384"/>
    <x v="0"/>
    <x v="56"/>
    <x v="2"/>
    <x v="2"/>
    <s v="MD Resident"/>
    <x v="1"/>
    <s v="MD"/>
    <n v="2"/>
    <n v="285.27271152999998"/>
    <n v="342"/>
    <n v="4953751.7"/>
    <n v="358.26057937000002"/>
    <n v="357"/>
    <n v="6851639.0599999996"/>
    <n v="15"/>
    <n v="72.987867831000003"/>
    <n v="1897887.36"/>
    <x v="4"/>
    <s v="20785,Hyattsville"/>
    <x v="0"/>
    <x v="0"/>
    <n v="200.05824806000001"/>
    <n v="-3.5376048949999999"/>
    <n v="3.5376048949999999"/>
    <n v="-3.5376048949999999"/>
    <n v="1.2906353075000001"/>
    <n v="1.2906353075000001"/>
    <n v="0"/>
    <n v="11564.911179000001"/>
    <n v="71.697232522999997"/>
    <n v="642452.69062000001"/>
    <x v="0"/>
  </r>
  <r>
    <n v="17514.922663000001"/>
    <n v="19197.416384"/>
    <x v="0"/>
    <x v="4"/>
    <x v="2"/>
    <x v="2"/>
    <s v="MD Resident"/>
    <x v="1"/>
    <s v="MD"/>
    <n v="2"/>
    <n v="15.094199551999999"/>
    <n v="19"/>
    <n v="295341.34000000003"/>
    <n v="17.520153480000001"/>
    <n v="22"/>
    <n v="453793.99"/>
    <n v="3"/>
    <n v="2.4259539280000002"/>
    <n v="158452.65"/>
    <x v="4"/>
    <s v="20783,Hyattsville"/>
    <x v="0"/>
    <x v="0"/>
    <n v="68.266653980000001"/>
    <n v="-6.2719928149999999"/>
    <n v="6.2719928149999999"/>
    <n v="-6.2719928149999999"/>
    <n v="0.22288430319999999"/>
    <n v="0.22288430319999999"/>
    <n v="0"/>
    <n v="1997.1847624"/>
    <n v="2.2030696247999999"/>
    <n v="19740.901542"/>
    <x v="0"/>
  </r>
  <r>
    <n v="17514.922663000001"/>
    <n v="19197.416384"/>
    <x v="0"/>
    <x v="117"/>
    <x v="2"/>
    <x v="2"/>
    <s v="MD Resident"/>
    <x v="8"/>
    <s v="MD"/>
    <n v="2"/>
    <n v="3.766637888"/>
    <n v="4"/>
    <n v="55762.38"/>
    <n v="6.9150297939999996"/>
    <n v="8"/>
    <n v="255088.21"/>
    <n v="4"/>
    <n v="3.1483919060000001"/>
    <n v="199325.83"/>
    <x v="36"/>
    <s v="20723,Laurel"/>
    <x v="0"/>
    <x v="0"/>
    <n v="111.81412468000001"/>
    <n v="-21.82886835"/>
    <n v="21.828868353000001"/>
    <n v="-21.82886835"/>
    <n v="0.614643567"/>
    <n v="0.614643567"/>
    <n v="0"/>
    <n v="5507.5963118999998"/>
    <n v="2.5337483390000002"/>
    <n v="22703.992614999999"/>
    <x v="0"/>
  </r>
  <r>
    <n v="17514.922663000001"/>
    <n v="19197.416384"/>
    <x v="0"/>
    <x v="120"/>
    <x v="2"/>
    <x v="2"/>
    <s v="MD Resident"/>
    <x v="16"/>
    <s v="MD"/>
    <n v="1"/>
    <n v="0"/>
    <n v="0"/>
    <n v="0"/>
    <n v="0.82473597600000004"/>
    <n v="1"/>
    <n v="13848.56"/>
    <n v="1"/>
    <n v="0.82473597600000004"/>
    <n v="13848.56"/>
    <x v="2"/>
    <s v="Garrett,"/>
    <x v="0"/>
    <x v="0"/>
    <n v="7.0635457910000001"/>
    <n v="0"/>
    <n v="0"/>
    <n v="0"/>
    <n v="0"/>
    <n v="0"/>
    <n v="0"/>
    <n v="0"/>
    <n v="0.82473597600000004"/>
    <n v="7390.1575860000003"/>
    <x v="0"/>
  </r>
  <r>
    <n v="17514.922663000001"/>
    <n v="19197.416384"/>
    <x v="0"/>
    <x v="36"/>
    <x v="2"/>
    <x v="2"/>
    <s v="MD Resident"/>
    <x v="1"/>
    <s v="MD"/>
    <n v="7"/>
    <n v="1.883394944"/>
    <n v="3"/>
    <n v="13740.23"/>
    <n v="6.5910878039999998"/>
    <n v="7"/>
    <n v="112174.73"/>
    <n v="4"/>
    <n v="4.7076928599999999"/>
    <n v="98434.5"/>
    <x v="2"/>
    <s v="Prince Georges,"/>
    <x v="0"/>
    <x v="0"/>
    <n v="35.717816939999999"/>
    <n v="-2.0343319399999999"/>
    <n v="2.0343319399999999"/>
    <n v="-2.0343319399999999"/>
    <n v="0.2681297674"/>
    <n v="0.2681297674"/>
    <n v="0"/>
    <n v="2402.6128269000001"/>
    <n v="4.4395630926000003"/>
    <n v="39781.301921999999"/>
    <x v="0"/>
  </r>
  <r>
    <n v="17514.922663000001"/>
    <n v="19197.416384"/>
    <x v="0"/>
    <x v="144"/>
    <x v="2"/>
    <x v="2"/>
    <s v="MD Resident"/>
    <x v="7"/>
    <s v="MD"/>
    <n v="2"/>
    <n v="0.49260398500000002"/>
    <n v="1"/>
    <n v="3051.28"/>
    <n v="3.06917091"/>
    <n v="4"/>
    <n v="97220.22"/>
    <n v="3"/>
    <n v="2.5765669249999998"/>
    <n v="94168.94"/>
    <x v="100"/>
    <s v="21144,Severn"/>
    <x v="0"/>
    <x v="0"/>
    <n v="27.458624188999998"/>
    <n v="-5.6600000000000001E-3"/>
    <n v="5.6600000000000001E-3"/>
    <n v="-5.6600000000000001E-3"/>
    <n v="5.3110340000000003E-4"/>
    <n v="5.3110340000000003E-4"/>
    <n v="0"/>
    <n v="4.7590234565999996"/>
    <n v="2.5760358216000001"/>
    <n v="23082.915288"/>
    <x v="0"/>
  </r>
  <r>
    <n v="17514.922663000001"/>
    <n v="19197.416384"/>
    <x v="0"/>
    <x v="145"/>
    <x v="2"/>
    <x v="2"/>
    <s v="MD Resident"/>
    <x v="9"/>
    <s v="MD"/>
    <n v="1"/>
    <n v="0"/>
    <n v="0"/>
    <n v="0"/>
    <n v="0.94474897199999996"/>
    <n v="1"/>
    <n v="21903.75"/>
    <n v="1"/>
    <n v="0.94474897199999996"/>
    <n v="21903.75"/>
    <x v="19"/>
    <s v="21214,Baltimore"/>
    <x v="0"/>
    <x v="0"/>
    <n v="122.01511635999999"/>
    <n v="0"/>
    <n v="0"/>
    <n v="0"/>
    <n v="0"/>
    <n v="0"/>
    <n v="0"/>
    <n v="0"/>
    <n v="0.94474897199999996"/>
    <n v="8465.5501705999995"/>
    <x v="0"/>
  </r>
  <r>
    <n v="17514.922663000001"/>
    <n v="19197.416384"/>
    <x v="0"/>
    <x v="146"/>
    <x v="2"/>
    <x v="2"/>
    <s v="MD Resident"/>
    <x v="3"/>
    <s v="MD"/>
    <n v="1"/>
    <n v="0"/>
    <n v="0"/>
    <n v="0"/>
    <n v="0.434824987"/>
    <n v="1"/>
    <n v="11428.28"/>
    <n v="1"/>
    <n v="0.434824987"/>
    <n v="11428.28"/>
    <x v="101"/>
    <s v="20912,Takoma Park"/>
    <x v="0"/>
    <x v="0"/>
    <n v="9.2743827250000006"/>
    <n v="-1.66194595"/>
    <n v="1.66194595"/>
    <n v="-1.66194595"/>
    <n v="7.7919538999999996E-2"/>
    <n v="7.7919538999999996E-2"/>
    <n v="0"/>
    <n v="698.20850397000004"/>
    <n v="0.35690544800000001"/>
    <n v="3198.0992476000001"/>
    <x v="0"/>
  </r>
  <r>
    <n v="17514.922663000001"/>
    <n v="19197.416384"/>
    <x v="0"/>
    <x v="147"/>
    <x v="2"/>
    <x v="2"/>
    <s v="MD Resident"/>
    <x v="3"/>
    <s v="MD"/>
    <n v="3"/>
    <n v="0"/>
    <n v="0"/>
    <n v="0"/>
    <n v="1.325253961"/>
    <n v="3"/>
    <n v="20439.509999999998"/>
    <n v="3"/>
    <n v="1.325253961"/>
    <n v="20439.509999999998"/>
    <x v="2"/>
    <s v="Montgomery,"/>
    <x v="0"/>
    <x v="0"/>
    <n v="16.002010524999999"/>
    <n v="-1.601359953"/>
    <n v="1.601359953"/>
    <n v="-1.601359953"/>
    <n v="0.13262137390000001"/>
    <n v="0.13262137390000001"/>
    <n v="0"/>
    <n v="1188.3716496"/>
    <n v="1.1926325871000001"/>
    <n v="10686.744628"/>
    <x v="0"/>
  </r>
  <r>
    <n v="17514.922663000001"/>
    <n v="19197.416384"/>
    <x v="0"/>
    <x v="148"/>
    <x v="2"/>
    <x v="2"/>
    <s v="MD Resident"/>
    <x v="0"/>
    <s v="MD"/>
    <n v="2"/>
    <n v="0"/>
    <n v="0"/>
    <n v="0"/>
    <n v="1.796516947"/>
    <n v="2"/>
    <n v="38072.54"/>
    <n v="2"/>
    <n v="1.796516947"/>
    <n v="38072.54"/>
    <x v="102"/>
    <s v="21207,Gwynn Oak"/>
    <x v="0"/>
    <x v="0"/>
    <n v="25.919264238"/>
    <n v="0"/>
    <n v="0"/>
    <n v="0"/>
    <n v="0"/>
    <n v="0"/>
    <n v="0"/>
    <n v="0"/>
    <n v="1.796516947"/>
    <n v="16097.931618000001"/>
    <x v="0"/>
  </r>
  <r>
    <n v="17514.922663000001"/>
    <n v="19197.416384"/>
    <x v="0"/>
    <x v="119"/>
    <x v="2"/>
    <x v="2"/>
    <s v="MD Resident"/>
    <x v="9"/>
    <s v="MD"/>
    <n v="1"/>
    <n v="0"/>
    <n v="0"/>
    <n v="0"/>
    <n v="0.52952198399999995"/>
    <n v="1"/>
    <n v="7668.48"/>
    <n v="1"/>
    <n v="0.52952198399999995"/>
    <n v="7668.48"/>
    <x v="19"/>
    <s v="21218,Baltimore"/>
    <x v="0"/>
    <x v="0"/>
    <n v="93.296299219000005"/>
    <n v="0"/>
    <n v="0"/>
    <n v="0"/>
    <n v="0"/>
    <n v="0"/>
    <n v="0"/>
    <n v="0"/>
    <n v="0.52952198399999995"/>
    <n v="4744.8529237000002"/>
    <x v="0"/>
  </r>
  <r>
    <n v="17514.922663000001"/>
    <n v="19197.416384"/>
    <x v="0"/>
    <x v="58"/>
    <x v="2"/>
    <x v="2"/>
    <s v="MD Resident"/>
    <x v="0"/>
    <s v="MD"/>
    <n v="1"/>
    <n v="0"/>
    <n v="0"/>
    <n v="0"/>
    <n v="2.3559429299999999"/>
    <n v="3"/>
    <n v="33376.800000000003"/>
    <n v="3"/>
    <n v="2.3559429299999999"/>
    <n v="33376.800000000003"/>
    <x v="46"/>
    <s v="21244,Windsor Mill"/>
    <x v="0"/>
    <x v="0"/>
    <n v="128.80505017999999"/>
    <n v="-0.77333497699999998"/>
    <n v="0.77333497699999998"/>
    <n v="-0.77333497699999998"/>
    <n v="1.4144888499999999E-2"/>
    <n v="1.4144888499999999E-2"/>
    <n v="0"/>
    <n v="126.74717486999999"/>
    <n v="2.3417980415000001"/>
    <n v="20983.996169999999"/>
    <x v="0"/>
  </r>
  <r>
    <n v="17514.922663000001"/>
    <n v="19197.416384"/>
    <x v="0"/>
    <x v="149"/>
    <x v="2"/>
    <x v="2"/>
    <s v="MD Resident"/>
    <x v="9"/>
    <s v="MD"/>
    <n v="1"/>
    <n v="0.79348897600000001"/>
    <n v="1"/>
    <n v="13060.28"/>
    <n v="5.472734838"/>
    <n v="2"/>
    <n v="59612.09"/>
    <n v="1"/>
    <n v="4.6792458620000001"/>
    <n v="46551.81"/>
    <x v="19"/>
    <s v="21223,Baltimore"/>
    <x v="0"/>
    <x v="0"/>
    <n v="32.501234044"/>
    <n v="0"/>
    <n v="0"/>
    <n v="0"/>
    <n v="0"/>
    <n v="0"/>
    <n v="0"/>
    <n v="0"/>
    <n v="4.6792458620000001"/>
    <n v="41929.011598999998"/>
    <x v="0"/>
  </r>
  <r>
    <n v="14448.719338000001"/>
    <n v="15041.503473999999"/>
    <x v="0"/>
    <x v="24"/>
    <x v="3"/>
    <x v="3"/>
    <s v="MD Resident"/>
    <x v="5"/>
    <s v="MD"/>
    <n v="2"/>
    <n v="0"/>
    <n v="0"/>
    <n v="0"/>
    <n v="1.468668957"/>
    <n v="2"/>
    <n v="13920.1"/>
    <n v="2"/>
    <n v="1.468668957"/>
    <n v="13920.1"/>
    <x v="21"/>
    <s v="21755,Jefferson"/>
    <x v="0"/>
    <x v="0"/>
    <n v="17.577469484000002"/>
    <n v="0"/>
    <n v="0"/>
    <n v="0"/>
    <n v="0"/>
    <n v="0"/>
    <n v="0"/>
    <n v="0"/>
    <n v="1.468668957"/>
    <n v="10856.349252"/>
    <x v="0"/>
  </r>
  <r>
    <n v="14448.719338000001"/>
    <n v="15041.503473999999"/>
    <x v="0"/>
    <x v="31"/>
    <x v="3"/>
    <x v="3"/>
    <s v="MD Resident"/>
    <x v="7"/>
    <s v="MD"/>
    <n v="1"/>
    <n v="0"/>
    <n v="0"/>
    <n v="0"/>
    <n v="1.2828999619999999"/>
    <n v="1"/>
    <n v="19024.29"/>
    <n v="1"/>
    <n v="1.2828999619999999"/>
    <n v="19024.29"/>
    <x v="27"/>
    <s v="21409,Annapolis"/>
    <x v="0"/>
    <x v="0"/>
    <n v="23.385939306000001"/>
    <n v="0"/>
    <n v="0"/>
    <n v="0"/>
    <n v="0"/>
    <n v="0"/>
    <n v="0"/>
    <n v="0"/>
    <n v="1.2828999619999999"/>
    <n v="9483.1513778000008"/>
    <x v="0"/>
  </r>
  <r>
    <n v="14448.719338000001"/>
    <n v="15041.503473999999"/>
    <x v="0"/>
    <x v="59"/>
    <x v="3"/>
    <x v="3"/>
    <s v="MD Resident"/>
    <x v="0"/>
    <s v="MD"/>
    <n v="1"/>
    <n v="0"/>
    <n v="0"/>
    <n v="0"/>
    <n v="0.923724973"/>
    <n v="1"/>
    <n v="26911.99"/>
    <n v="1"/>
    <n v="0.923724973"/>
    <n v="26911.99"/>
    <x v="47"/>
    <s v="21286,Towson"/>
    <x v="0"/>
    <x v="0"/>
    <n v="42.606785745000003"/>
    <n v="0"/>
    <n v="0"/>
    <n v="0"/>
    <n v="0"/>
    <n v="0"/>
    <n v="0"/>
    <n v="0"/>
    <n v="0.923724973"/>
    <n v="6828.1424974000001"/>
    <x v="0"/>
  </r>
  <r>
    <n v="14448.719338000001"/>
    <n v="15041.503473999999"/>
    <x v="0"/>
    <x v="28"/>
    <x v="3"/>
    <x v="3"/>
    <s v="MD Resident"/>
    <x v="3"/>
    <s v="MD"/>
    <n v="3"/>
    <n v="267.40685907"/>
    <n v="335"/>
    <n v="3961343.93"/>
    <n v="272.71316290999999"/>
    <n v="303"/>
    <n v="3833620.08"/>
    <n v="-32"/>
    <n v="5.3063038410000001"/>
    <n v="-127723.85"/>
    <x v="24"/>
    <s v="20906,Silver Spring"/>
    <x v="0"/>
    <x v="0"/>
    <n v="117.35899250999999"/>
    <n v="-1.7898299470000001"/>
    <n v="1.7898299470000001"/>
    <n v="-1.7898299470000001"/>
    <n v="8.0925895100000006E-2"/>
    <n v="8.0925895100000006E-2"/>
    <n v="0"/>
    <n v="598.20136940999998"/>
    <n v="5.2253779459"/>
    <n v="38625.809910999997"/>
    <x v="0"/>
  </r>
  <r>
    <n v="14448.719338000001"/>
    <n v="15041.503473999999"/>
    <x v="0"/>
    <x v="150"/>
    <x v="3"/>
    <x v="3"/>
    <s v="MD Resident"/>
    <x v="3"/>
    <s v="MD"/>
    <n v="2"/>
    <n v="18.247923458999999"/>
    <n v="18"/>
    <n v="263512.38"/>
    <n v="39.235968831999998"/>
    <n v="25"/>
    <n v="522831.85"/>
    <n v="7"/>
    <n v="20.988045372999999"/>
    <n v="259319.47"/>
    <x v="103"/>
    <s v="20851,Rockville"/>
    <x v="0"/>
    <x v="0"/>
    <n v="59.30342924"/>
    <n v="0"/>
    <n v="0"/>
    <n v="0"/>
    <n v="0"/>
    <n v="0"/>
    <n v="0"/>
    <n v="0"/>
    <n v="20.988045372999999"/>
    <n v="155142.89288999999"/>
    <x v="0"/>
  </r>
  <r>
    <n v="14448.719338000001"/>
    <n v="15041.503473999999"/>
    <x v="0"/>
    <x v="40"/>
    <x v="3"/>
    <x v="3"/>
    <s v="MD Resident"/>
    <x v="5"/>
    <s v="MD"/>
    <n v="1"/>
    <n v="0"/>
    <n v="0"/>
    <n v="0"/>
    <n v="0.58304598299999999"/>
    <n v="1"/>
    <n v="6841.08"/>
    <n v="1"/>
    <n v="0.58304598299999999"/>
    <n v="6841.08"/>
    <x v="32"/>
    <s v="21774,New Market"/>
    <x v="0"/>
    <x v="0"/>
    <n v="27.160838197"/>
    <n v="0"/>
    <n v="0"/>
    <n v="0"/>
    <n v="0"/>
    <n v="0"/>
    <n v="0"/>
    <n v="0"/>
    <n v="0.58304598299999999"/>
    <n v="4309.8553908000004"/>
    <x v="0"/>
  </r>
  <r>
    <n v="14448.719338000001"/>
    <n v="15041.503473999999"/>
    <x v="0"/>
    <x v="45"/>
    <x v="3"/>
    <x v="3"/>
    <s v="MD Resident"/>
    <x v="7"/>
    <s v="MD"/>
    <n v="2"/>
    <n v="11.745217650000001"/>
    <n v="13"/>
    <n v="161095.16"/>
    <n v="19.224111429000001"/>
    <n v="20"/>
    <n v="403904.26"/>
    <n v="7"/>
    <n v="7.4788937789999999"/>
    <n v="242809.1"/>
    <x v="36"/>
    <s v="20724,Laurel"/>
    <x v="0"/>
    <x v="0"/>
    <n v="65.307156057"/>
    <n v="-51.13715148"/>
    <n v="51.137151484"/>
    <n v="-51.13715148"/>
    <n v="5.8561625892000002"/>
    <n v="5.8561625892000002"/>
    <n v="0"/>
    <n v="43288.547799"/>
    <n v="1.6227311898000001"/>
    <n v="11995.171856000001"/>
    <x v="0"/>
  </r>
  <r>
    <n v="14448.719338000001"/>
    <n v="15041.503473999999"/>
    <x v="0"/>
    <x v="54"/>
    <x v="3"/>
    <x v="3"/>
    <s v="MD Resident"/>
    <x v="0"/>
    <s v="MD"/>
    <n v="1"/>
    <n v="0"/>
    <n v="0"/>
    <n v="0"/>
    <n v="0.84565897499999998"/>
    <n v="1"/>
    <n v="4612.97"/>
    <n v="1"/>
    <n v="0.84565897499999998"/>
    <n v="4612.97"/>
    <x v="44"/>
    <s v="21093,Lutherville Timonium"/>
    <x v="0"/>
    <x v="0"/>
    <n v="54.131504380000003"/>
    <n v="0"/>
    <n v="0"/>
    <n v="0"/>
    <n v="0"/>
    <n v="0"/>
    <n v="0"/>
    <n v="0"/>
    <n v="0.84565897499999998"/>
    <n v="6251.0813871"/>
    <x v="0"/>
  </r>
  <r>
    <n v="14448.719338000001"/>
    <n v="15041.503473999999"/>
    <x v="0"/>
    <x v="77"/>
    <x v="3"/>
    <x v="3"/>
    <s v="MD Resident"/>
    <x v="1"/>
    <s v="MD"/>
    <n v="2"/>
    <n v="3.4792938960000002"/>
    <n v="4"/>
    <n v="61739.49"/>
    <n v="6.2501808150000002"/>
    <n v="9"/>
    <n v="77669.649999999994"/>
    <n v="5"/>
    <n v="2.7708869190000001"/>
    <n v="15930.16"/>
    <x v="60"/>
    <s v="20613,Brandywine"/>
    <x v="0"/>
    <x v="0"/>
    <n v="58.378697269"/>
    <n v="0"/>
    <n v="0"/>
    <n v="0"/>
    <n v="0"/>
    <n v="0"/>
    <n v="0"/>
    <n v="0"/>
    <n v="2.7708869190000001"/>
    <n v="20482.298606"/>
    <x v="0"/>
  </r>
  <r>
    <n v="14448.719338000001"/>
    <n v="15041.503473999999"/>
    <x v="0"/>
    <x v="102"/>
    <x v="3"/>
    <x v="3"/>
    <s v="MD Resident"/>
    <x v="5"/>
    <s v="MD"/>
    <n v="2"/>
    <n v="0.52161998499999995"/>
    <n v="1"/>
    <n v="5904.58"/>
    <n v="1.293302961"/>
    <n v="2"/>
    <n v="11742.48"/>
    <n v="1"/>
    <n v="0.77168297600000002"/>
    <n v="5837.9"/>
    <x v="77"/>
    <s v="21770,Monrovia"/>
    <x v="0"/>
    <x v="0"/>
    <n v="41.396002774000003"/>
    <n v="0"/>
    <n v="0"/>
    <n v="0"/>
    <n v="0"/>
    <n v="0"/>
    <n v="0"/>
    <n v="0"/>
    <n v="0.77168297600000002"/>
    <n v="5704.2534054999996"/>
    <x v="0"/>
  </r>
  <r>
    <n v="14448.719338000001"/>
    <n v="15041.503473999999"/>
    <x v="0"/>
    <x v="16"/>
    <x v="3"/>
    <x v="3"/>
    <s v="MD Resident"/>
    <x v="3"/>
    <s v="MD"/>
    <n v="2"/>
    <n v="8.3613497530000007"/>
    <n v="7"/>
    <n v="92360.58"/>
    <n v="22.87308732"/>
    <n v="26"/>
    <n v="290635.32"/>
    <n v="19"/>
    <n v="14.511737567000001"/>
    <n v="198274.74"/>
    <x v="13"/>
    <s v="20876,Germantown"/>
    <x v="0"/>
    <x v="0"/>
    <n v="56.860298307000001"/>
    <n v="0"/>
    <n v="0"/>
    <n v="0"/>
    <n v="0"/>
    <n v="0"/>
    <n v="0"/>
    <n v="0"/>
    <n v="14.511737567000001"/>
    <n v="107270.25347"/>
    <x v="0"/>
  </r>
  <r>
    <n v="14448.719338000001"/>
    <n v="15041.503473999999"/>
    <x v="0"/>
    <x v="151"/>
    <x v="3"/>
    <x v="3"/>
    <s v="MD Resident"/>
    <x v="5"/>
    <s v="MD"/>
    <n v="1"/>
    <n v="0"/>
    <n v="0"/>
    <n v="0"/>
    <n v="2.4313809279999998"/>
    <n v="2"/>
    <n v="58541.75"/>
    <n v="2"/>
    <n v="2.4313809279999998"/>
    <n v="58541.75"/>
    <x v="104"/>
    <s v="21754,Ijamsville"/>
    <x v="0"/>
    <x v="0"/>
    <n v="6.7717767999999996"/>
    <n v="0"/>
    <n v="0"/>
    <n v="0"/>
    <n v="0"/>
    <n v="0"/>
    <n v="0"/>
    <n v="0"/>
    <n v="2.4313809279999998"/>
    <n v="17972.682267"/>
    <x v="0"/>
  </r>
  <r>
    <n v="14448.719338000001"/>
    <n v="15041.503473999999"/>
    <x v="0"/>
    <x v="152"/>
    <x v="3"/>
    <x v="3"/>
    <s v="MD Resident"/>
    <x v="3"/>
    <s v="MD"/>
    <n v="2"/>
    <n v="19.492730423000001"/>
    <n v="21"/>
    <n v="235916.98"/>
    <n v="31.473814064999999"/>
    <n v="39"/>
    <n v="569312.46"/>
    <n v="18"/>
    <n v="11.981083642"/>
    <n v="333395.48"/>
    <x v="103"/>
    <s v="20852,Rockville"/>
    <x v="0"/>
    <x v="0"/>
    <n v="45.448545643000003"/>
    <n v="-0.73492597800000004"/>
    <n v="0.73492597800000004"/>
    <n v="-0.73492597800000004"/>
    <n v="0.19374018439999999"/>
    <n v="0.19374018439999999"/>
    <n v="0"/>
    <n v="1432.1206259000001"/>
    <n v="11.787343458"/>
    <n v="87131.628079000002"/>
    <x v="0"/>
  </r>
  <r>
    <n v="14448.719338000001"/>
    <n v="15041.503473999999"/>
    <x v="0"/>
    <x v="153"/>
    <x v="3"/>
    <x v="3"/>
    <s v="MD Resident"/>
    <x v="3"/>
    <s v="MD"/>
    <n v="1"/>
    <n v="0.797997976"/>
    <n v="1"/>
    <n v="9207.7900000000009"/>
    <n v="1.8273539459999999"/>
    <n v="1"/>
    <n v="15686.65"/>
    <n v="0"/>
    <n v="1.0293559699999999"/>
    <n v="6478.86"/>
    <x v="105"/>
    <s v="20842,Dickerson"/>
    <x v="0"/>
    <x v="0"/>
    <n v="4.532199866"/>
    <n v="0"/>
    <n v="0"/>
    <n v="0"/>
    <n v="0"/>
    <n v="0"/>
    <n v="0"/>
    <n v="0"/>
    <n v="1.0293559699999999"/>
    <n v="7608.9631104"/>
    <x v="0"/>
  </r>
  <r>
    <n v="14448.719338000001"/>
    <n v="15041.503473999999"/>
    <x v="0"/>
    <x v="154"/>
    <x v="3"/>
    <x v="3"/>
    <s v="MD Resident"/>
    <x v="1"/>
    <s v="MD"/>
    <n v="2"/>
    <n v="7.9177147650000004"/>
    <n v="10"/>
    <n v="117135.47"/>
    <n v="9.0074417320000002"/>
    <n v="13"/>
    <n v="111272.79"/>
    <n v="3"/>
    <n v="1.089726967"/>
    <n v="-5862.68"/>
    <x v="4"/>
    <s v="20781,Hyattsville"/>
    <x v="0"/>
    <x v="0"/>
    <n v="17.319417484999999"/>
    <n v="-1.2624739620000001"/>
    <n v="1.2624739620000001"/>
    <n v="-1.2624739620000001"/>
    <n v="7.9434075800000004E-2"/>
    <n v="7.9434075800000004E-2"/>
    <n v="0"/>
    <n v="587.17389335999997"/>
    <n v="1.0102928912"/>
    <n v="7468.0495025999999"/>
    <x v="0"/>
  </r>
  <r>
    <n v="14448.719338000001"/>
    <n v="15041.503473999999"/>
    <x v="0"/>
    <x v="86"/>
    <x v="3"/>
    <x v="3"/>
    <s v="MD Resident"/>
    <x v="1"/>
    <s v="MD"/>
    <n v="2"/>
    <n v="41.216414776999997"/>
    <n v="43"/>
    <n v="778233.89"/>
    <n v="73.731535809999997"/>
    <n v="68"/>
    <n v="1062974.1200000001"/>
    <n v="25"/>
    <n v="32.515121033"/>
    <n v="284740.23"/>
    <x v="50"/>
    <s v="20774,Upper Marlboro"/>
    <x v="0"/>
    <x v="0"/>
    <n v="108.96683977000001"/>
    <n v="-10.96837268"/>
    <n v="10.968372676"/>
    <n v="-10.96837268"/>
    <n v="3.2729036267999998"/>
    <n v="3.2729036267999998"/>
    <n v="0"/>
    <n v="24193.188446"/>
    <n v="29.242217406000002"/>
    <n v="216157.44211999999"/>
    <x v="0"/>
  </r>
  <r>
    <n v="14448.719338000001"/>
    <n v="15041.503473999999"/>
    <x v="0"/>
    <x v="155"/>
    <x v="3"/>
    <x v="3"/>
    <s v="MD Resident"/>
    <x v="1"/>
    <s v="MD"/>
    <n v="2"/>
    <n v="27.371379187999999"/>
    <n v="31"/>
    <n v="303583.81"/>
    <n v="55.710845353000003"/>
    <n v="60"/>
    <n v="759816.8"/>
    <n v="29"/>
    <n v="28.339466165000001"/>
    <n v="456232.99"/>
    <x v="106"/>
    <s v="20748,Temple Hills"/>
    <x v="0"/>
    <x v="0"/>
    <n v="58.72886227"/>
    <n v="-3.3167708999999999"/>
    <n v="3.3167708999999999"/>
    <n v="-3.3167708999999999"/>
    <n v="1.6004995339999999"/>
    <n v="1.6004995339999999"/>
    <n v="0"/>
    <n v="11830.836239"/>
    <n v="26.738966631"/>
    <n v="197653.50047"/>
    <x v="0"/>
  </r>
  <r>
    <n v="14448.719338000001"/>
    <n v="15041.503473999999"/>
    <x v="0"/>
    <x v="132"/>
    <x v="3"/>
    <x v="3"/>
    <s v="MD Resident"/>
    <x v="1"/>
    <s v="MD"/>
    <n v="2"/>
    <n v="45.184228654999998"/>
    <n v="39"/>
    <n v="710999.89"/>
    <n v="46.575682614000002"/>
    <n v="57"/>
    <n v="667348.32999999996"/>
    <n v="18"/>
    <n v="1.3914539589999999"/>
    <n v="-43651.56"/>
    <x v="36"/>
    <s v="20708,Laurel"/>
    <x v="0"/>
    <x v="0"/>
    <n v="171.31853193000001"/>
    <n v="-106.8178618"/>
    <n v="106.81786183"/>
    <n v="-106.8178618"/>
    <n v="0.8675776932"/>
    <n v="0.8675776932"/>
    <n v="0"/>
    <n v="6413.1037808999999"/>
    <n v="0.52387626580000002"/>
    <n v="3872.4749231000001"/>
    <x v="0"/>
  </r>
  <r>
    <n v="14448.719338000001"/>
    <n v="15041.503473999999"/>
    <x v="0"/>
    <x v="156"/>
    <x v="3"/>
    <x v="3"/>
    <s v="MD Resident"/>
    <x v="3"/>
    <s v="MD"/>
    <n v="2"/>
    <n v="25.241199253000001"/>
    <n v="30"/>
    <n v="349576.44"/>
    <n v="28.952118139"/>
    <n v="26"/>
    <n v="372627.29"/>
    <n v="-4"/>
    <n v="3.710918886"/>
    <n v="23050.85"/>
    <x v="103"/>
    <s v="20850,Rockville"/>
    <x v="0"/>
    <x v="0"/>
    <n v="149.16299556999999"/>
    <n v="0"/>
    <n v="0"/>
    <n v="0"/>
    <n v="0"/>
    <n v="0"/>
    <n v="0"/>
    <n v="0"/>
    <n v="3.710918886"/>
    <n v="27430.981830000001"/>
    <x v="0"/>
  </r>
  <r>
    <n v="14448.719338000001"/>
    <n v="15041.503473999999"/>
    <x v="0"/>
    <x v="95"/>
    <x v="3"/>
    <x v="3"/>
    <s v="MD Resident"/>
    <x v="1"/>
    <s v="MD"/>
    <n v="2"/>
    <n v="2.6539029209999998"/>
    <n v="4"/>
    <n v="28266.9"/>
    <n v="4.1515098760000004"/>
    <n v="6"/>
    <n v="57227.4"/>
    <n v="2"/>
    <n v="1.497606955"/>
    <n v="28960.5"/>
    <x v="71"/>
    <s v="20769,Glenn Dale"/>
    <x v="0"/>
    <x v="0"/>
    <n v="35.385238944000001"/>
    <n v="0"/>
    <n v="0"/>
    <n v="0"/>
    <n v="0"/>
    <n v="0"/>
    <n v="0"/>
    <n v="0"/>
    <n v="1.497606955"/>
    <n v="11070.257915"/>
    <x v="0"/>
  </r>
  <r>
    <n v="14448.719338000001"/>
    <n v="15041.503473999999"/>
    <x v="0"/>
    <x v="157"/>
    <x v="3"/>
    <x v="3"/>
    <s v="MD Resident"/>
    <x v="3"/>
    <s v="MD"/>
    <n v="3"/>
    <n v="237.98840095"/>
    <n v="278"/>
    <n v="3361074.66"/>
    <n v="275.20168182999998"/>
    <n v="329"/>
    <n v="3640982.58"/>
    <n v="51"/>
    <n v="37.213280881999999"/>
    <n v="279907.92"/>
    <x v="24"/>
    <s v="20902,Silver Spring"/>
    <x v="0"/>
    <x v="0"/>
    <n v="117.92911949000001"/>
    <n v="-0.92701997199999997"/>
    <n v="0.92701997199999997"/>
    <n v="-0.92701997199999997"/>
    <n v="0.29252702600000002"/>
    <n v="0.29252702600000002"/>
    <n v="0"/>
    <n v="2162.3494829000001"/>
    <n v="36.920753855999997"/>
    <n v="272916.91337999998"/>
    <x v="0"/>
  </r>
  <r>
    <n v="14448.719338000001"/>
    <n v="15041.503473999999"/>
    <x v="0"/>
    <x v="158"/>
    <x v="3"/>
    <x v="3"/>
    <s v="MD Resident"/>
    <x v="3"/>
    <s v="MD"/>
    <n v="3"/>
    <n v="54.756585375999997"/>
    <n v="65"/>
    <n v="798127.97"/>
    <n v="76.718937726999997"/>
    <n v="75"/>
    <n v="1184059.69"/>
    <n v="10"/>
    <n v="21.962352351"/>
    <n v="385931.72"/>
    <x v="107"/>
    <s v="20895,Kensington"/>
    <x v="0"/>
    <x v="0"/>
    <n v="67.772700990000004"/>
    <n v="0"/>
    <n v="0"/>
    <n v="0"/>
    <n v="0"/>
    <n v="0"/>
    <n v="0"/>
    <n v="0"/>
    <n v="21.962352351"/>
    <n v="162344.93578999999"/>
    <x v="0"/>
  </r>
  <r>
    <n v="14448.719338000001"/>
    <n v="15041.503473999999"/>
    <x v="0"/>
    <x v="135"/>
    <x v="3"/>
    <x v="3"/>
    <s v="MD Resident"/>
    <x v="7"/>
    <s v="MD"/>
    <n v="1"/>
    <n v="0.58304598299999999"/>
    <n v="1"/>
    <n v="7608.45"/>
    <n v="2.6225239220000001"/>
    <n v="3"/>
    <n v="68442.81"/>
    <n v="2"/>
    <n v="2.0394779390000002"/>
    <n v="60834.36"/>
    <x v="94"/>
    <s v="21114,Crofton"/>
    <x v="0"/>
    <x v="0"/>
    <n v="52.929094431999999"/>
    <n v="-0.92701997199999997"/>
    <n v="0.92701997199999997"/>
    <n v="-0.92701997199999997"/>
    <n v="3.5720179999999997E-2"/>
    <n v="3.5720179999999997E-2"/>
    <n v="0"/>
    <n v="264.04231390000001"/>
    <n v="2.003757759"/>
    <n v="14811.706848"/>
    <x v="0"/>
  </r>
  <r>
    <n v="14448.719338000001"/>
    <n v="15041.503473999999"/>
    <x v="0"/>
    <x v="159"/>
    <x v="3"/>
    <x v="3"/>
    <s v="MD Resident"/>
    <x v="5"/>
    <s v="MD"/>
    <n v="2"/>
    <n v="1.5835289530000001"/>
    <n v="3"/>
    <n v="27114.959999999999"/>
    <n v="5.0547078499999998"/>
    <n v="5"/>
    <n v="69842.44"/>
    <n v="2"/>
    <n v="3.4711788970000002"/>
    <n v="42727.48"/>
    <x v="14"/>
    <s v="21704,Frederick"/>
    <x v="0"/>
    <x v="0"/>
    <n v="21.652685352999999"/>
    <n v="0"/>
    <n v="0"/>
    <n v="0"/>
    <n v="0"/>
    <n v="0"/>
    <n v="0"/>
    <n v="0"/>
    <n v="3.4711788970000002"/>
    <n v="25658.832267000002"/>
    <x v="0"/>
  </r>
  <r>
    <n v="14448.719338000001"/>
    <n v="15041.503473999999"/>
    <x v="0"/>
    <x v="50"/>
    <x v="3"/>
    <x v="3"/>
    <s v="MD Resident"/>
    <x v="1"/>
    <s v="MD"/>
    <n v="2"/>
    <n v="48.308706567999998"/>
    <n v="57"/>
    <n v="671469.82"/>
    <n v="57.985200282999998"/>
    <n v="70"/>
    <n v="1096195.74"/>
    <n v="13"/>
    <n v="9.6764937149999994"/>
    <n v="424725.92"/>
    <x v="4"/>
    <s v="20782,Hyattsville"/>
    <x v="0"/>
    <x v="0"/>
    <n v="56.446641329000002"/>
    <n v="-1.706743949"/>
    <n v="1.706743949"/>
    <n v="-1.706743949"/>
    <n v="0.29258245849999998"/>
    <n v="0.29258245849999998"/>
    <n v="0"/>
    <n v="2162.7592384"/>
    <n v="9.3839112564999994"/>
    <n v="69365.541817000005"/>
    <x v="0"/>
  </r>
  <r>
    <n v="14448.719338000001"/>
    <n v="15041.503473999999"/>
    <x v="0"/>
    <x v="71"/>
    <x v="3"/>
    <x v="3"/>
    <s v="MD Resident"/>
    <x v="3"/>
    <s v="MD"/>
    <n v="2"/>
    <n v="29.129520134"/>
    <n v="32"/>
    <n v="285859.76"/>
    <n v="32.860480023999997"/>
    <n v="27"/>
    <n v="595503.63"/>
    <n v="-5"/>
    <n v="3.7309598899999998"/>
    <n v="309643.87"/>
    <x v="13"/>
    <s v="20874,Germantown"/>
    <x v="0"/>
    <x v="0"/>
    <n v="67.317166005000004"/>
    <n v="-2.7837239170000001"/>
    <n v="2.7837239170000001"/>
    <n v="-2.7837239170000001"/>
    <n v="0.15428400950000001"/>
    <n v="0.15428400950000001"/>
    <n v="0"/>
    <n v="1140.4619694"/>
    <n v="3.5766758804999998"/>
    <n v="26438.662257"/>
    <x v="0"/>
  </r>
  <r>
    <n v="14448.719338000001"/>
    <n v="15041.503473999999"/>
    <x v="0"/>
    <x v="96"/>
    <x v="3"/>
    <x v="3"/>
    <s v="MD Resident"/>
    <x v="8"/>
    <s v="MD"/>
    <n v="1"/>
    <n v="0.58304598299999999"/>
    <n v="1"/>
    <n v="6324.44"/>
    <n v="2.4072679290000001"/>
    <n v="2"/>
    <n v="12710.76"/>
    <n v="1"/>
    <n v="1.824221946"/>
    <n v="6386.32"/>
    <x v="72"/>
    <s v="20759,Fulton"/>
    <x v="0"/>
    <x v="0"/>
    <n v="9.8504237089999993"/>
    <n v="-0.90473397300000002"/>
    <n v="0.90473397300000002"/>
    <n v="-0.90473397300000002"/>
    <n v="0.16754970320000001"/>
    <n v="0.16754970320000001"/>
    <n v="0"/>
    <n v="1238.5215105"/>
    <n v="1.6566722428"/>
    <n v="12246.062926000001"/>
    <x v="0"/>
  </r>
  <r>
    <n v="14448.719338000001"/>
    <n v="15041.503473999999"/>
    <x v="0"/>
    <x v="128"/>
    <x v="3"/>
    <x v="3"/>
    <s v="MD Resident"/>
    <x v="1"/>
    <s v="MD"/>
    <n v="2"/>
    <n v="24.726216265000001"/>
    <n v="27"/>
    <n v="310624.14"/>
    <n v="29.057171138000001"/>
    <n v="30"/>
    <n v="568206.22"/>
    <n v="3"/>
    <n v="4.3309548729999996"/>
    <n v="257582.07999999999"/>
    <x v="91"/>
    <s v="20735,Clinton"/>
    <x v="0"/>
    <x v="0"/>
    <n v="53.338752419000002"/>
    <n v="-1.0590439679999999"/>
    <n v="1.0590439679999999"/>
    <n v="-1.0590439679999999"/>
    <n v="8.5991355699999994E-2"/>
    <n v="8.5991355699999994E-2"/>
    <n v="0"/>
    <n v="635.64507585000001"/>
    <n v="4.2449635173000004"/>
    <n v="31378.620952000001"/>
    <x v="0"/>
  </r>
  <r>
    <n v="14448.719338000001"/>
    <n v="15041.503473999999"/>
    <x v="0"/>
    <x v="138"/>
    <x v="3"/>
    <x v="3"/>
    <s v="MD Resident"/>
    <x v="8"/>
    <s v="MD"/>
    <n v="1"/>
    <n v="0"/>
    <n v="0"/>
    <n v="0"/>
    <n v="0.39626098799999998"/>
    <n v="1"/>
    <n v="6685.42"/>
    <n v="1"/>
    <n v="0.39626098799999998"/>
    <n v="6685.42"/>
    <x v="16"/>
    <s v="21046,Columbia"/>
    <x v="0"/>
    <x v="0"/>
    <n v="34.217549980999998"/>
    <n v="-3.7040278899999999"/>
    <n v="3.7040278899999999"/>
    <n v="-3.7040278899999999"/>
    <n v="4.2894998400000002E-2"/>
    <n v="4.2894998400000002E-2"/>
    <n v="0"/>
    <n v="317.07831873999999"/>
    <n v="0.35336598959999999"/>
    <n v="2612.0689613999998"/>
    <x v="0"/>
  </r>
  <r>
    <n v="14448.719338000001"/>
    <n v="15041.503473999999"/>
    <x v="0"/>
    <x v="99"/>
    <x v="3"/>
    <x v="3"/>
    <s v="MD Resident"/>
    <x v="7"/>
    <s v="MD"/>
    <n v="1"/>
    <n v="0"/>
    <n v="0"/>
    <n v="0"/>
    <n v="0.39626098799999998"/>
    <n v="1"/>
    <n v="4245.54"/>
    <n v="1"/>
    <n v="0.39626098799999998"/>
    <n v="4245.54"/>
    <x v="74"/>
    <s v="20751,Deale"/>
    <x v="0"/>
    <x v="0"/>
    <n v="13.091230609"/>
    <n v="0"/>
    <n v="0"/>
    <n v="0"/>
    <n v="0"/>
    <n v="0"/>
    <n v="0"/>
    <n v="0"/>
    <n v="0.39626098799999998"/>
    <n v="2929.1472801"/>
    <x v="0"/>
  </r>
  <r>
    <n v="14448.719338000001"/>
    <n v="15041.503473999999"/>
    <x v="0"/>
    <x v="36"/>
    <x v="3"/>
    <x v="3"/>
    <s v="MD Resident"/>
    <x v="1"/>
    <s v="MD"/>
    <n v="6"/>
    <n v="8.6031437450000006"/>
    <n v="9"/>
    <n v="109942.59"/>
    <n v="9.0421157319999992"/>
    <n v="8"/>
    <n v="154189.5"/>
    <n v="-1"/>
    <n v="0.43897198700000001"/>
    <n v="44246.91"/>
    <x v="2"/>
    <s v="Prince Georges,"/>
    <x v="0"/>
    <x v="0"/>
    <n v="35.717816939999999"/>
    <n v="-2.0343319399999999"/>
    <n v="2.0343319399999999"/>
    <n v="-2.0343319399999999"/>
    <n v="2.50019405E-2"/>
    <n v="2.50019405E-2"/>
    <n v="0"/>
    <n v="184.81346443000001"/>
    <n v="0.41397004650000002"/>
    <n v="3060.0520173999998"/>
    <x v="0"/>
  </r>
  <r>
    <n v="14448.719338000001"/>
    <n v="15041.503473999999"/>
    <x v="0"/>
    <x v="160"/>
    <x v="3"/>
    <x v="3"/>
    <s v="MD Resident"/>
    <x v="7"/>
    <s v="MD"/>
    <n v="2"/>
    <n v="6.217505815"/>
    <n v="4"/>
    <n v="156724.63"/>
    <n v="9.5166267179999995"/>
    <n v="6"/>
    <n v="233159.91"/>
    <n v="2"/>
    <n v="3.2991209029999999"/>
    <n v="76435.28"/>
    <x v="27"/>
    <s v="21401,Annapolis"/>
    <x v="0"/>
    <x v="0"/>
    <n v="81.173615592999994"/>
    <n v="-1.1152699669999999"/>
    <n v="1.1152699669999999"/>
    <n v="-1.1152699669999999"/>
    <n v="4.5327665099999997E-2"/>
    <n v="4.5327665099999997E-2"/>
    <n v="0"/>
    <n v="335.06050529999999"/>
    <n v="3.2537932379000001"/>
    <n v="24051.925124000001"/>
    <x v="0"/>
  </r>
  <r>
    <n v="14448.719338000001"/>
    <n v="15041.503473999999"/>
    <x v="0"/>
    <x v="161"/>
    <x v="3"/>
    <x v="3"/>
    <s v="MD Resident"/>
    <x v="8"/>
    <s v="MD"/>
    <n v="1"/>
    <n v="0.75067197799999996"/>
    <n v="2"/>
    <n v="5359.11"/>
    <n v="1.0422079689999999"/>
    <n v="1"/>
    <n v="7369.34"/>
    <n v="-1"/>
    <n v="0.29153599099999999"/>
    <n v="2010.23"/>
    <x v="108"/>
    <s v="21797,Woodbine"/>
    <x v="0"/>
    <x v="0"/>
    <n v="15.290254544"/>
    <n v="0"/>
    <n v="0"/>
    <n v="0"/>
    <n v="0"/>
    <n v="0"/>
    <n v="0"/>
    <n v="0"/>
    <n v="0.29153599099999999"/>
    <n v="2155.0237871999998"/>
    <x v="0"/>
  </r>
  <r>
    <n v="14448.719338000001"/>
    <n v="15041.503473999999"/>
    <x v="0"/>
    <x v="41"/>
    <x v="3"/>
    <x v="3"/>
    <s v="MD Resident"/>
    <x v="3"/>
    <s v="MD"/>
    <n v="2"/>
    <n v="2.6571469209999998"/>
    <n v="2"/>
    <n v="43368.09"/>
    <n v="2.7059339200000001"/>
    <n v="4"/>
    <n v="28462.16"/>
    <n v="2"/>
    <n v="4.8786998999999998E-2"/>
    <n v="-14905.93"/>
    <x v="3"/>
    <s v="20882,Gaithersburg"/>
    <x v="0"/>
    <x v="0"/>
    <n v="33.022101024999998"/>
    <n v="-0.57127498300000001"/>
    <n v="0.57127498300000001"/>
    <n v="-0.57127498300000001"/>
    <n v="8.4400420000000005E-4"/>
    <n v="8.4400420000000005E-4"/>
    <n v="0"/>
    <n v="6.2388493634"/>
    <n v="4.7942994799999999E-2"/>
    <n v="354.39293057999998"/>
    <x v="0"/>
  </r>
  <r>
    <n v="14448.719338000001"/>
    <n v="15041.503473999999"/>
    <x v="0"/>
    <x v="85"/>
    <x v="3"/>
    <x v="3"/>
    <s v="MD Resident"/>
    <x v="9"/>
    <s v="MD"/>
    <n v="1"/>
    <n v="0"/>
    <n v="0"/>
    <n v="0"/>
    <n v="0.89827797399999998"/>
    <n v="2"/>
    <n v="12324.3"/>
    <n v="2"/>
    <n v="0.89827797399999998"/>
    <n v="12324.3"/>
    <x v="19"/>
    <s v="21230,Baltimore"/>
    <x v="0"/>
    <x v="0"/>
    <n v="91.026667282999995"/>
    <n v="0"/>
    <n v="0"/>
    <n v="0"/>
    <n v="0"/>
    <n v="0"/>
    <n v="0"/>
    <n v="0"/>
    <n v="0.89827797399999998"/>
    <n v="6640.0391761999999"/>
    <x v="0"/>
  </r>
  <r>
    <n v="14448.719338000001"/>
    <n v="15041.503473999999"/>
    <x v="0"/>
    <x v="64"/>
    <x v="3"/>
    <x v="3"/>
    <s v="MD Resident"/>
    <x v="7"/>
    <s v="MD"/>
    <n v="2"/>
    <n v="0.58853198299999998"/>
    <n v="1"/>
    <n v="6656.35"/>
    <n v="1.33826296"/>
    <n v="2"/>
    <n v="8917.48"/>
    <n v="1"/>
    <n v="0.74973097700000002"/>
    <n v="2261.13"/>
    <x v="51"/>
    <s v="21060,Glen Burnie"/>
    <x v="0"/>
    <x v="0"/>
    <n v="34.865030947000001"/>
    <n v="-0.45127198699999999"/>
    <n v="0.45127198699999999"/>
    <n v="-0.45127198699999999"/>
    <n v="9.7040667999999993E-3"/>
    <n v="9.7040667999999993E-3"/>
    <n v="0"/>
    <n v="71.732119992999998"/>
    <n v="0.7400269102"/>
    <n v="5470.2528812999999"/>
    <x v="0"/>
  </r>
  <r>
    <n v="14448.719338000001"/>
    <n v="15041.503473999999"/>
    <x v="0"/>
    <x v="3"/>
    <x v="3"/>
    <x v="3"/>
    <s v="MD Resident"/>
    <x v="3"/>
    <s v="MD"/>
    <n v="2"/>
    <n v="23.389918306999999"/>
    <n v="24"/>
    <n v="360413.52"/>
    <n v="33.952664992999999"/>
    <n v="26"/>
    <n v="334078.56"/>
    <n v="2"/>
    <n v="10.562746686000001"/>
    <n v="-26334.959999999999"/>
    <x v="3"/>
    <s v="20878,Gaithersburg"/>
    <x v="0"/>
    <x v="0"/>
    <n v="25.688626236000001"/>
    <n v="0"/>
    <n v="0"/>
    <n v="0"/>
    <n v="0"/>
    <n v="0"/>
    <n v="0"/>
    <n v="0"/>
    <n v="10.562746686000001"/>
    <n v="78079.451832999999"/>
    <x v="0"/>
  </r>
  <r>
    <n v="14448.719338000001"/>
    <n v="15041.503473999999"/>
    <x v="0"/>
    <x v="162"/>
    <x v="3"/>
    <x v="3"/>
    <s v="MD Resident"/>
    <x v="3"/>
    <s v="MD"/>
    <n v="2"/>
    <n v="2.5707069229999999"/>
    <n v="4"/>
    <n v="37707"/>
    <n v="9.2053577279999992"/>
    <n v="8"/>
    <n v="159571.07999999999"/>
    <n v="4"/>
    <n v="6.6346508049999997"/>
    <n v="121864.08"/>
    <x v="109"/>
    <s v="20872,Damascus"/>
    <x v="0"/>
    <x v="0"/>
    <n v="48.051773566000001"/>
    <n v="0"/>
    <n v="0"/>
    <n v="0"/>
    <n v="0"/>
    <n v="0"/>
    <n v="0"/>
    <n v="0"/>
    <n v="6.6346508049999997"/>
    <n v="49043.105298000002"/>
    <x v="0"/>
  </r>
  <r>
    <n v="14448.719338000001"/>
    <n v="15041.503473999999"/>
    <x v="0"/>
    <x v="163"/>
    <x v="3"/>
    <x v="3"/>
    <s v="MD Resident"/>
    <x v="3"/>
    <s v="MD"/>
    <n v="2"/>
    <n v="1.0153079700000001"/>
    <n v="2"/>
    <n v="10607.31"/>
    <n v="5.3237918430000004"/>
    <n v="6"/>
    <n v="107130.95"/>
    <n v="4"/>
    <n v="4.3084838730000001"/>
    <n v="96523.64"/>
    <x v="110"/>
    <s v="20868,Spencerville"/>
    <x v="0"/>
    <x v="0"/>
    <n v="4.7815858569999996"/>
    <n v="-0.652269981"/>
    <n v="0.652269981"/>
    <n v="-0.652269981"/>
    <n v="0.58773276860000001"/>
    <n v="0.58773276860000001"/>
    <n v="0"/>
    <n v="4344.4999448999997"/>
    <n v="3.7207511044000001"/>
    <n v="27503.661241999998"/>
    <x v="0"/>
  </r>
  <r>
    <n v="14448.719338000001"/>
    <n v="15041.503473999999"/>
    <x v="0"/>
    <x v="4"/>
    <x v="3"/>
    <x v="3"/>
    <s v="MD Resident"/>
    <x v="1"/>
    <s v="MD"/>
    <n v="3"/>
    <n v="89.809113338000003"/>
    <n v="94"/>
    <n v="1379760.84"/>
    <n v="127.41292722999999"/>
    <n v="137"/>
    <n v="1905721.07"/>
    <n v="43"/>
    <n v="37.603813889999998"/>
    <n v="525960.23"/>
    <x v="4"/>
    <s v="20783,Hyattsville"/>
    <x v="0"/>
    <x v="0"/>
    <n v="68.266653980000001"/>
    <n v="-6.2719928149999999"/>
    <n v="6.2719928149999999"/>
    <n v="-6.2719928149999999"/>
    <n v="3.4548470854"/>
    <n v="3.4548470854"/>
    <n v="0"/>
    <n v="25538.108090000002"/>
    <n v="34.148966805000001"/>
    <n v="252427.96101999999"/>
    <x v="0"/>
  </r>
  <r>
    <n v="14448.719338000001"/>
    <n v="15041.503473999999"/>
    <x v="0"/>
    <x v="116"/>
    <x v="3"/>
    <x v="3"/>
    <s v="MD Resident"/>
    <x v="11"/>
    <s v="MD"/>
    <n v="1"/>
    <n v="0"/>
    <n v="0"/>
    <n v="0"/>
    <n v="2.1983709349999998"/>
    <n v="1"/>
    <n v="25969.69"/>
    <n v="1"/>
    <n v="2.1983709349999998"/>
    <n v="25969.69"/>
    <x v="85"/>
    <s v="21084,Jarrettsville"/>
    <x v="0"/>
    <x v="0"/>
    <n v="10.79660168"/>
    <n v="0"/>
    <n v="0"/>
    <n v="0"/>
    <n v="0"/>
    <n v="0"/>
    <n v="0"/>
    <n v="0"/>
    <n v="2.1983709349999998"/>
    <n v="16250.280597999999"/>
    <x v="0"/>
  </r>
  <r>
    <n v="14448.719338000001"/>
    <n v="15041.503473999999"/>
    <x v="0"/>
    <x v="68"/>
    <x v="3"/>
    <x v="3"/>
    <s v="MD Resident"/>
    <x v="3"/>
    <s v="MD"/>
    <n v="2"/>
    <n v="165.00933011000001"/>
    <n v="199"/>
    <n v="2633761.2000000002"/>
    <n v="206.09020289"/>
    <n v="234"/>
    <n v="3423158.32"/>
    <n v="35"/>
    <n v="41.08087278"/>
    <n v="789397.12"/>
    <x v="24"/>
    <s v="20901,Silver Spring"/>
    <x v="0"/>
    <x v="0"/>
    <n v="70.619512907000001"/>
    <n v="-1.8741309450000001"/>
    <n v="1.8741309450000001"/>
    <n v="-1.8741309450000001"/>
    <n v="1.0902218346999999"/>
    <n v="1.0902218346999999"/>
    <n v="0"/>
    <n v="8058.8814402999997"/>
    <n v="39.990650944999999"/>
    <n v="295609.48463999998"/>
    <x v="0"/>
  </r>
  <r>
    <n v="14448.719338000001"/>
    <n v="15041.503473999999"/>
    <x v="0"/>
    <x v="58"/>
    <x v="3"/>
    <x v="3"/>
    <s v="MD Resident"/>
    <x v="0"/>
    <s v="MD"/>
    <n v="1"/>
    <n v="0"/>
    <n v="0"/>
    <n v="0"/>
    <n v="0.75430897799999996"/>
    <n v="1"/>
    <n v="8635.42"/>
    <n v="1"/>
    <n v="0.75430897799999996"/>
    <n v="8635.42"/>
    <x v="46"/>
    <s v="21244,Windsor Mill"/>
    <x v="0"/>
    <x v="0"/>
    <n v="128.80505017999999"/>
    <n v="-0.77333497699999998"/>
    <n v="0.77333497699999998"/>
    <n v="-0.77333497699999998"/>
    <n v="4.5288094000000001E-3"/>
    <n v="4.5288094000000001E-3"/>
    <n v="0"/>
    <n v="33.476799393999997"/>
    <n v="0.74978016859999996"/>
    <n v="5542.3486241999999"/>
    <x v="0"/>
  </r>
  <r>
    <n v="14448.719338000001"/>
    <n v="15041.503473999999"/>
    <x v="0"/>
    <x v="164"/>
    <x v="3"/>
    <x v="3"/>
    <s v="MD Resident"/>
    <x v="3"/>
    <s v="MD"/>
    <n v="2"/>
    <n v="0.58304598299999999"/>
    <n v="1"/>
    <n v="17308.099999999999"/>
    <n v="1.6383689509999999"/>
    <n v="3"/>
    <n v="29446.07"/>
    <n v="2"/>
    <n v="1.055322968"/>
    <n v="12137.97"/>
    <x v="111"/>
    <s v="20861,Ashton"/>
    <x v="0"/>
    <x v="0"/>
    <n v="7.2995047829999997"/>
    <n v="0"/>
    <n v="0"/>
    <n v="0"/>
    <n v="0"/>
    <n v="0"/>
    <n v="0"/>
    <n v="0"/>
    <n v="1.055322968"/>
    <n v="7800.9102458999996"/>
    <x v="0"/>
  </r>
  <r>
    <n v="14448.719338000001"/>
    <n v="15041.503473999999"/>
    <x v="0"/>
    <x v="133"/>
    <x v="3"/>
    <x v="3"/>
    <s v="MD Resident"/>
    <x v="1"/>
    <s v="MD"/>
    <n v="2"/>
    <n v="13.408132603"/>
    <n v="19"/>
    <n v="154639.82999999999"/>
    <n v="15.978836522"/>
    <n v="24"/>
    <n v="223091.1"/>
    <n v="5"/>
    <n v="2.5707039190000001"/>
    <n v="68451.27"/>
    <x v="93"/>
    <s v="20712,Mount Rainier"/>
    <x v="0"/>
    <x v="0"/>
    <n v="8.8197927319999998"/>
    <n v="-1.142549966"/>
    <n v="1.142549966"/>
    <n v="-1.142549966"/>
    <n v="0.33301890020000002"/>
    <n v="0.33301890020000002"/>
    <n v="0"/>
    <n v="2461.6639921000001"/>
    <n v="2.2376850188000001"/>
    <n v="16540.888921999998"/>
    <x v="0"/>
  </r>
  <r>
    <n v="14448.719338000001"/>
    <n v="15041.503473999999"/>
    <x v="0"/>
    <x v="79"/>
    <x v="3"/>
    <x v="3"/>
    <s v="MD Resident"/>
    <x v="8"/>
    <s v="MD"/>
    <n v="1"/>
    <n v="0.49757698500000003"/>
    <n v="1"/>
    <n v="7531.33"/>
    <n v="5.7610548289999999"/>
    <n v="2"/>
    <n v="71358.41"/>
    <n v="1"/>
    <n v="5.2634778439999996"/>
    <n v="63827.08"/>
    <x v="62"/>
    <s v="21029,Clarksville"/>
    <x v="0"/>
    <x v="0"/>
    <n v="36.759042909000001"/>
    <n v="0"/>
    <n v="0"/>
    <n v="0"/>
    <n v="0"/>
    <n v="0"/>
    <n v="0"/>
    <n v="0"/>
    <n v="5.2634778439999996"/>
    <n v="38907.443016999998"/>
    <x v="0"/>
  </r>
  <r>
    <n v="14448.719338000001"/>
    <n v="15041.503473999999"/>
    <x v="0"/>
    <x v="61"/>
    <x v="3"/>
    <x v="3"/>
    <s v="MD Resident"/>
    <x v="8"/>
    <s v="MD"/>
    <n v="2"/>
    <n v="0"/>
    <n v="0"/>
    <n v="0"/>
    <n v="7.037015791"/>
    <n v="7"/>
    <n v="92374.62"/>
    <n v="7"/>
    <n v="7.037015791"/>
    <n v="92374.62"/>
    <x v="48"/>
    <s v="21075,Elkridge"/>
    <x v="0"/>
    <x v="0"/>
    <n v="74.389385790999995"/>
    <n v="-3.5079528959999999"/>
    <n v="3.5079528959999999"/>
    <n v="-3.5079528959999999"/>
    <n v="0.33184196459999998"/>
    <n v="0.33184196459999998"/>
    <n v="0"/>
    <n v="2452.9641255000001"/>
    <n v="6.7051738264000003"/>
    <n v="49564.408990999997"/>
    <x v="0"/>
  </r>
  <r>
    <n v="14448.719338000001"/>
    <n v="15041.503473999999"/>
    <x v="0"/>
    <x v="67"/>
    <x v="3"/>
    <x v="3"/>
    <s v="MD Resident"/>
    <x v="7"/>
    <s v="MD"/>
    <n v="1"/>
    <n v="0"/>
    <n v="0"/>
    <n v="0"/>
    <n v="1.394747959"/>
    <n v="1"/>
    <n v="8105.96"/>
    <n v="1"/>
    <n v="1.394747959"/>
    <n v="8105.96"/>
    <x v="53"/>
    <s v="21090,Linthicum Heights"/>
    <x v="0"/>
    <x v="0"/>
    <n v="21.190433375000001"/>
    <n v="0"/>
    <n v="0"/>
    <n v="0"/>
    <n v="0"/>
    <n v="0"/>
    <n v="0"/>
    <n v="0"/>
    <n v="1.394747959"/>
    <n v="10309.927836000001"/>
    <x v="0"/>
  </r>
  <r>
    <n v="14448.719338000001"/>
    <n v="15041.503473999999"/>
    <x v="0"/>
    <x v="165"/>
    <x v="3"/>
    <x v="3"/>
    <s v="MD Resident"/>
    <x v="3"/>
    <s v="MD"/>
    <n v="1"/>
    <n v="0"/>
    <n v="0"/>
    <n v="0"/>
    <n v="1.149632966"/>
    <n v="1"/>
    <n v="29648.33"/>
    <n v="1"/>
    <n v="1.149632966"/>
    <n v="29648.33"/>
    <x v="112"/>
    <s v="20838,Barnesville"/>
    <x v="0"/>
    <x v="0"/>
    <n v="2.6542819199999999"/>
    <n v="0"/>
    <n v="0"/>
    <n v="0"/>
    <n v="0"/>
    <n v="0"/>
    <n v="0"/>
    <n v="0"/>
    <n v="1.149632966"/>
    <n v="8498.0464326000001"/>
    <x v="0"/>
  </r>
  <r>
    <n v="14448.719338000001"/>
    <n v="15041.503473999999"/>
    <x v="0"/>
    <x v="33"/>
    <x v="3"/>
    <x v="3"/>
    <s v="MD Resident"/>
    <x v="9"/>
    <s v="MD"/>
    <n v="1"/>
    <n v="1.078985968"/>
    <n v="2"/>
    <n v="33487.050000000003"/>
    <n v="2.087063938"/>
    <n v="1"/>
    <n v="12599.63"/>
    <n v="-1"/>
    <n v="1.00807797"/>
    <n v="-20887.419999999998"/>
    <x v="19"/>
    <s v="21206,Baltimore"/>
    <x v="0"/>
    <x v="0"/>
    <n v="198.44760808000001"/>
    <n v="0"/>
    <n v="0"/>
    <n v="0"/>
    <n v="0"/>
    <n v="0"/>
    <n v="0"/>
    <n v="0"/>
    <n v="1.00807797"/>
    <n v="7451.6768830999999"/>
    <x v="0"/>
  </r>
  <r>
    <n v="14448.719338000001"/>
    <n v="15041.503473999999"/>
    <x v="0"/>
    <x v="166"/>
    <x v="3"/>
    <x v="3"/>
    <s v="MD Resident"/>
    <x v="11"/>
    <s v="MD"/>
    <n v="1"/>
    <n v="0"/>
    <n v="0"/>
    <n v="0"/>
    <n v="0.88642397399999995"/>
    <n v="1"/>
    <n v="4346.54"/>
    <n v="1"/>
    <n v="0.88642397399999995"/>
    <n v="4346.54"/>
    <x v="83"/>
    <s v="21015,Bel Air"/>
    <x v="0"/>
    <x v="0"/>
    <n v="16.030183524000002"/>
    <n v="0"/>
    <n v="0"/>
    <n v="0"/>
    <n v="0"/>
    <n v="0"/>
    <n v="0"/>
    <n v="0"/>
    <n v="0.88642397399999995"/>
    <n v="6552.4148253000003"/>
    <x v="0"/>
  </r>
  <r>
    <n v="14448.719338000001"/>
    <n v="15041.503473999999"/>
    <x v="0"/>
    <x v="23"/>
    <x v="3"/>
    <x v="3"/>
    <s v="MD Resident"/>
    <x v="0"/>
    <s v="MD"/>
    <n v="2"/>
    <n v="1.9090659430000001"/>
    <n v="1"/>
    <n v="19684.54"/>
    <n v="2.7579449180000002"/>
    <n v="3"/>
    <n v="29750.91"/>
    <n v="2"/>
    <n v="0.84887897499999998"/>
    <n v="10066.370000000001"/>
    <x v="20"/>
    <s v="21117,Owings Mills"/>
    <x v="0"/>
    <x v="0"/>
    <n v="60.638130193999999"/>
    <n v="0"/>
    <n v="0"/>
    <n v="0"/>
    <n v="0"/>
    <n v="0"/>
    <n v="0"/>
    <n v="0"/>
    <n v="0.84887897499999998"/>
    <n v="6274.8835138000004"/>
    <x v="0"/>
  </r>
  <r>
    <n v="14448.719338000001"/>
    <n v="15041.503473999999"/>
    <x v="0"/>
    <x v="32"/>
    <x v="3"/>
    <x v="3"/>
    <s v="MD Resident"/>
    <x v="1"/>
    <s v="MD"/>
    <n v="2"/>
    <n v="60.172323216999999"/>
    <n v="54"/>
    <n v="939658.31"/>
    <n v="67.115055010000006"/>
    <n v="66"/>
    <n v="1094435.3400000001"/>
    <n v="12"/>
    <n v="6.9427317930000001"/>
    <n v="154777.03"/>
    <x v="28"/>
    <s v="20747,District Heights"/>
    <x v="0"/>
    <x v="0"/>
    <n v="135.299723"/>
    <n v="-5.2008608450000002"/>
    <n v="5.2008608450000002"/>
    <n v="-5.2008608450000002"/>
    <n v="0.26687550529999998"/>
    <n v="0.26687550529999998"/>
    <n v="0"/>
    <n v="1972.7343446"/>
    <n v="6.6758562877000003"/>
    <n v="49347.694775999997"/>
    <x v="0"/>
  </r>
  <r>
    <n v="14448.719338000001"/>
    <n v="15041.503473999999"/>
    <x v="0"/>
    <x v="104"/>
    <x v="3"/>
    <x v="3"/>
    <s v="MD Resident"/>
    <x v="9"/>
    <s v="MD"/>
    <n v="2"/>
    <n v="0"/>
    <n v="0"/>
    <n v="0"/>
    <n v="5.4288958379999999"/>
    <n v="2"/>
    <n v="84004.69"/>
    <n v="2"/>
    <n v="5.4288958379999999"/>
    <n v="84004.69"/>
    <x v="19"/>
    <s v="21201,Baltimore"/>
    <x v="0"/>
    <x v="0"/>
    <n v="58.911117240000003"/>
    <n v="-0.58304598299999999"/>
    <n v="0.58304598299999999"/>
    <n v="-0.58304598299999999"/>
    <n v="5.3730026799999997E-2"/>
    <n v="5.3730026799999997E-2"/>
    <n v="0"/>
    <n v="397.17046780999999"/>
    <n v="5.3751658111999996"/>
    <n v="39733.036541000001"/>
    <x v="0"/>
  </r>
  <r>
    <n v="14448.719338000001"/>
    <n v="15041.503473999999"/>
    <x v="0"/>
    <x v="55"/>
    <x v="3"/>
    <x v="3"/>
    <s v="MD Resident"/>
    <x v="12"/>
    <s v="MD"/>
    <n v="5"/>
    <n v="4.1005078790000002"/>
    <n v="6"/>
    <n v="51076.31"/>
    <n v="4.4097178709999998"/>
    <n v="7"/>
    <n v="51720.81"/>
    <n v="1"/>
    <n v="0.30920999199999999"/>
    <n v="644.5"/>
    <x v="2"/>
    <s v="Washington,"/>
    <x v="0"/>
    <x v="0"/>
    <n v="44.885576671999999"/>
    <n v="0"/>
    <n v="0"/>
    <n v="0"/>
    <n v="0"/>
    <n v="0"/>
    <n v="0"/>
    <n v="0"/>
    <n v="0.30920999199999999"/>
    <n v="2285.6693807000001"/>
    <x v="0"/>
  </r>
  <r>
    <n v="14448.719338000001"/>
    <n v="15041.503473999999"/>
    <x v="0"/>
    <x v="142"/>
    <x v="3"/>
    <x v="3"/>
    <s v="MD Resident"/>
    <x v="7"/>
    <s v="MD"/>
    <n v="1"/>
    <n v="0"/>
    <n v="0"/>
    <n v="0"/>
    <n v="2.6663689210000001"/>
    <n v="2"/>
    <n v="40094.019999999997"/>
    <n v="2"/>
    <n v="2.6663689210000001"/>
    <n v="40094.019999999997"/>
    <x v="98"/>
    <s v="21113,Odenton"/>
    <x v="0"/>
    <x v="0"/>
    <n v="72.867943832999998"/>
    <n v="-3.5327478960000001"/>
    <n v="3.5327478960000001"/>
    <n v="-3.5327478960000001"/>
    <n v="0.12926958960000001"/>
    <n v="0.12926958960000001"/>
    <n v="0"/>
    <n v="955.55625785999996"/>
    <n v="2.5370993313999999"/>
    <n v="18754.148985"/>
    <x v="0"/>
  </r>
  <r>
    <n v="14448.719338000001"/>
    <n v="15041.503473999999"/>
    <x v="0"/>
    <x v="136"/>
    <x v="3"/>
    <x v="3"/>
    <s v="MD Resident"/>
    <x v="17"/>
    <s v="MD"/>
    <n v="6"/>
    <n v="4.5772298630000003"/>
    <n v="4"/>
    <n v="39528.660000000003"/>
    <n v="8.7730157420000001"/>
    <n v="8"/>
    <n v="63506.06"/>
    <n v="4"/>
    <n v="4.1957858789999998"/>
    <n v="23977.4"/>
    <x v="2"/>
    <s v="Calvert,"/>
    <x v="0"/>
    <x v="0"/>
    <n v="198.49333811"/>
    <n v="0"/>
    <n v="0"/>
    <n v="0"/>
    <n v="0"/>
    <n v="0"/>
    <n v="0"/>
    <n v="0"/>
    <n v="4.1957858789999998"/>
    <n v="31015.101580999999"/>
    <x v="0"/>
  </r>
  <r>
    <n v="14448.719338000001"/>
    <n v="15041.503473999999"/>
    <x v="0"/>
    <x v="129"/>
    <x v="3"/>
    <x v="3"/>
    <s v="MD Resident"/>
    <x v="1"/>
    <s v="MD"/>
    <n v="2"/>
    <n v="17.083833495"/>
    <n v="18"/>
    <n v="213219.05"/>
    <n v="27.086769191999998"/>
    <n v="23"/>
    <n v="349304.5"/>
    <n v="5"/>
    <n v="10.002935697"/>
    <n v="136085.45000000001"/>
    <x v="41"/>
    <s v="20716,Bowie"/>
    <x v="0"/>
    <x v="0"/>
    <n v="75.096107774000004"/>
    <n v="-6.8142197979999999"/>
    <n v="6.8142197979999999"/>
    <n v="-6.8142197979999999"/>
    <n v="0.90766624910000004"/>
    <n v="0.90766624910000004"/>
    <n v="0"/>
    <n v="6709.4369753000001"/>
    <n v="9.0952694478999998"/>
    <n v="67231.911724999998"/>
    <x v="0"/>
  </r>
  <r>
    <n v="14448.719338000001"/>
    <n v="15041.503473999999"/>
    <x v="0"/>
    <x v="25"/>
    <x v="3"/>
    <x v="3"/>
    <s v="MD Resident"/>
    <x v="5"/>
    <s v="MD"/>
    <n v="2"/>
    <n v="6.6601738040000003"/>
    <n v="7"/>
    <n v="137899.76"/>
    <n v="14.012426584"/>
    <n v="11"/>
    <n v="196167.92"/>
    <n v="4"/>
    <n v="7.3522527799999997"/>
    <n v="58268.160000000003"/>
    <x v="14"/>
    <s v="21702,Frederick"/>
    <x v="0"/>
    <x v="0"/>
    <n v="33.656547998000001"/>
    <n v="0"/>
    <n v="0"/>
    <n v="0"/>
    <n v="0"/>
    <n v="0"/>
    <n v="0"/>
    <n v="0"/>
    <n v="7.3522527799999997"/>
    <n v="54347.593846999996"/>
    <x v="0"/>
  </r>
  <r>
    <n v="14448.719338000001"/>
    <n v="15041.503473999999"/>
    <x v="0"/>
    <x v="97"/>
    <x v="3"/>
    <x v="3"/>
    <s v="MD Resident"/>
    <x v="9"/>
    <s v="MD"/>
    <n v="1"/>
    <n v="1.439472957"/>
    <n v="2"/>
    <n v="12698.66"/>
    <n v="2.9335499129999998"/>
    <n v="1"/>
    <n v="40157.68"/>
    <n v="-1"/>
    <n v="1.494076956"/>
    <n v="27459.02"/>
    <x v="19"/>
    <s v="21216,Baltimore"/>
    <x v="0"/>
    <x v="0"/>
    <n v="81.369358595999998"/>
    <n v="0"/>
    <n v="0"/>
    <n v="0"/>
    <n v="0"/>
    <n v="0"/>
    <n v="0"/>
    <n v="0"/>
    <n v="1.494076956"/>
    <n v="11044.164287"/>
    <x v="0"/>
  </r>
  <r>
    <n v="14448.719338000001"/>
    <n v="15041.503473999999"/>
    <x v="0"/>
    <x v="94"/>
    <x v="3"/>
    <x v="3"/>
    <s v="MD Resident"/>
    <x v="1"/>
    <s v="MD"/>
    <n v="2"/>
    <n v="15.439487542"/>
    <n v="16"/>
    <n v="170962.4"/>
    <n v="29.01865514"/>
    <n v="29"/>
    <n v="656381.31000000006"/>
    <n v="13"/>
    <n v="13.579167598"/>
    <n v="485418.91"/>
    <x v="70"/>
    <s v="20745,Oxon Hill"/>
    <x v="0"/>
    <x v="0"/>
    <n v="67.456354997999995"/>
    <n v="-2.797984918"/>
    <n v="2.797984918"/>
    <n v="-2.797984918"/>
    <n v="0.5632427981"/>
    <n v="0.5632427981"/>
    <n v="0"/>
    <n v="4163.4709446999996"/>
    <n v="13.015924800000001"/>
    <n v="96213.258130999995"/>
    <x v="0"/>
  </r>
  <r>
    <n v="14448.719338000001"/>
    <n v="15041.503473999999"/>
    <x v="0"/>
    <x v="83"/>
    <x v="3"/>
    <x v="3"/>
    <s v="MD Resident"/>
    <x v="1"/>
    <s v="MD"/>
    <n v="2"/>
    <n v="15.611416538"/>
    <n v="17"/>
    <n v="162504.04"/>
    <n v="19.585963418999999"/>
    <n v="14"/>
    <n v="272525.5"/>
    <n v="-3"/>
    <n v="3.9745468810000002"/>
    <n v="110021.46"/>
    <x v="41"/>
    <s v="20720,Bowie"/>
    <x v="0"/>
    <x v="0"/>
    <n v="67.503236000000001"/>
    <n v="-3.745538888"/>
    <n v="3.745538888"/>
    <n v="-3.745538888"/>
    <n v="0.22053490749999999"/>
    <n v="0.22053490749999999"/>
    <n v="0"/>
    <n v="1630.1862761"/>
    <n v="3.7540119734999999"/>
    <n v="27749.524416"/>
    <x v="0"/>
  </r>
  <r>
    <n v="14448.719338000001"/>
    <n v="15041.503473999999"/>
    <x v="0"/>
    <x v="167"/>
    <x v="3"/>
    <x v="3"/>
    <s v="MD Resident"/>
    <x v="3"/>
    <s v="MD"/>
    <n v="2"/>
    <n v="0"/>
    <n v="0"/>
    <n v="0"/>
    <n v="2.9578379130000001"/>
    <n v="3"/>
    <n v="38190"/>
    <n v="3"/>
    <n v="2.9578379130000001"/>
    <n v="38190"/>
    <x v="113"/>
    <s v="20837,Poolesville"/>
    <x v="0"/>
    <x v="0"/>
    <n v="11.966600646"/>
    <n v="0"/>
    <n v="0"/>
    <n v="0"/>
    <n v="0"/>
    <n v="0"/>
    <n v="0"/>
    <n v="0"/>
    <n v="2.9578379130000001"/>
    <n v="21864.233776000001"/>
    <x v="0"/>
  </r>
  <r>
    <n v="14448.719338000001"/>
    <n v="15041.503473999999"/>
    <x v="0"/>
    <x v="103"/>
    <x v="3"/>
    <x v="3"/>
    <s v="MD Resident"/>
    <x v="3"/>
    <s v="MD"/>
    <n v="3"/>
    <n v="233.33021509"/>
    <n v="236"/>
    <n v="3251799.42"/>
    <n v="235.19857902999999"/>
    <n v="263"/>
    <n v="3668475.8"/>
    <n v="27"/>
    <n v="1.868363942"/>
    <n v="416676.38"/>
    <x v="24"/>
    <s v="20910,Silver Spring"/>
    <x v="0"/>
    <x v="0"/>
    <n v="79.478649641000004"/>
    <n v="-2.182473935"/>
    <n v="2.182473935"/>
    <n v="-2.182473935"/>
    <n v="5.1305043799999998E-2"/>
    <n v="5.1305043799999998E-2"/>
    <n v="0"/>
    <n v="379.24507883000001"/>
    <n v="1.8170588982"/>
    <n v="13431.635437999999"/>
    <x v="0"/>
  </r>
  <r>
    <n v="14448.719338000001"/>
    <n v="15041.503473999999"/>
    <x v="0"/>
    <x v="168"/>
    <x v="3"/>
    <x v="3"/>
    <s v="MD Resident"/>
    <x v="9"/>
    <s v="MD"/>
    <n v="1"/>
    <n v="0.65793997999999998"/>
    <n v="1"/>
    <n v="11545.23"/>
    <n v="1.1502679650000001"/>
    <n v="2"/>
    <n v="56498.21"/>
    <n v="1"/>
    <n v="0.49232798500000002"/>
    <n v="44952.98"/>
    <x v="19"/>
    <s v="21213,Baltimore"/>
    <x v="0"/>
    <x v="0"/>
    <n v="44.363528690000003"/>
    <n v="-0.73492597800000004"/>
    <n v="0.73492597800000004"/>
    <n v="-0.73492597800000004"/>
    <n v="8.1559027999999999E-3"/>
    <n v="8.1559027999999999E-3"/>
    <n v="0"/>
    <n v="60.288146185000002"/>
    <n v="0.48417208220000002"/>
    <n v="3578.9829954000002"/>
    <x v="0"/>
  </r>
  <r>
    <n v="14448.719338000001"/>
    <n v="15041.503473999999"/>
    <x v="0"/>
    <x v="169"/>
    <x v="3"/>
    <x v="3"/>
    <s v="MD Resident"/>
    <x v="3"/>
    <s v="MD"/>
    <n v="3"/>
    <n v="62.210624158000002"/>
    <n v="80"/>
    <n v="796569.95"/>
    <n v="63.647619112000001"/>
    <n v="79"/>
    <n v="910990.03"/>
    <n v="-1"/>
    <n v="1.436994954"/>
    <n v="114420.08"/>
    <x v="103"/>
    <s v="20853,Rockville"/>
    <x v="0"/>
    <x v="0"/>
    <n v="24.47210226"/>
    <n v="0"/>
    <n v="0"/>
    <n v="0"/>
    <n v="0"/>
    <n v="0"/>
    <n v="0"/>
    <n v="0"/>
    <n v="1.436994954"/>
    <n v="10622.216136999999"/>
    <x v="0"/>
  </r>
  <r>
    <n v="14448.719338000001"/>
    <n v="15041.503473999999"/>
    <x v="0"/>
    <x v="170"/>
    <x v="3"/>
    <x v="3"/>
    <s v="MD Resident"/>
    <x v="7"/>
    <s v="MD"/>
    <n v="1"/>
    <n v="0"/>
    <n v="0"/>
    <n v="0"/>
    <n v="0.62514398100000002"/>
    <n v="1"/>
    <n v="3953.91"/>
    <n v="1"/>
    <n v="0.62514398100000002"/>
    <n v="3953.91"/>
    <x v="114"/>
    <s v="21012,Arnold"/>
    <x v="0"/>
    <x v="0"/>
    <n v="80.251827634999998"/>
    <n v="0"/>
    <n v="0"/>
    <n v="0"/>
    <n v="0"/>
    <n v="0"/>
    <n v="0"/>
    <n v="0"/>
    <n v="0.62514398100000002"/>
    <n v="4621.0423106999997"/>
    <x v="0"/>
  </r>
  <r>
    <n v="14448.719338000001"/>
    <n v="15041.503473999999"/>
    <x v="0"/>
    <x v="22"/>
    <x v="3"/>
    <x v="3"/>
    <s v="MD Resident"/>
    <x v="9"/>
    <s v="MD"/>
    <n v="1"/>
    <n v="1.9090659430000001"/>
    <n v="1"/>
    <n v="20736.669999999998"/>
    <n v="3.3721958999999999"/>
    <n v="2"/>
    <n v="59674.84"/>
    <n v="1"/>
    <n v="1.463129957"/>
    <n v="38938.17"/>
    <x v="19"/>
    <s v="21229,Baltimore"/>
    <x v="0"/>
    <x v="0"/>
    <n v="142.46583278"/>
    <n v="-0.598206982"/>
    <n v="0.598206982"/>
    <n v="-0.598206982"/>
    <n v="6.1436103000000004E-3"/>
    <n v="6.1436103000000004E-3"/>
    <n v="0"/>
    <n v="45.413351069000001"/>
    <n v="1.4569863466999999"/>
    <n v="10769.991808000001"/>
    <x v="0"/>
  </r>
  <r>
    <n v="14448.719338000001"/>
    <n v="15041.503473999999"/>
    <x v="0"/>
    <x v="171"/>
    <x v="3"/>
    <x v="3"/>
    <s v="MD Resident"/>
    <x v="1"/>
    <s v="MD"/>
    <n v="2"/>
    <n v="30.049128110000002"/>
    <n v="36"/>
    <n v="307037.3"/>
    <n v="49.93271352"/>
    <n v="50"/>
    <n v="688871.22"/>
    <n v="14"/>
    <n v="19.883585409999998"/>
    <n v="381833.92"/>
    <x v="115"/>
    <s v="20706,Lanham"/>
    <x v="0"/>
    <x v="0"/>
    <n v="47.235311596999999"/>
    <n v="-13.427207599999999"/>
    <n v="13.427207599999999"/>
    <n v="-13.427207599999999"/>
    <n v="5.6521492101000002"/>
    <n v="5.6521492101000002"/>
    <n v="0"/>
    <n v="41780.488080000003"/>
    <n v="14.231436199999999"/>
    <n v="105198.27563"/>
    <x v="0"/>
  </r>
  <r>
    <n v="14448.719338000001"/>
    <n v="15041.503473999999"/>
    <x v="0"/>
    <x v="1"/>
    <x v="3"/>
    <x v="3"/>
    <s v="MD Resident"/>
    <x v="1"/>
    <s v="MD"/>
    <n v="2"/>
    <n v="45.421798653000003"/>
    <n v="39"/>
    <n v="852117.92"/>
    <n v="54.082653391999997"/>
    <n v="57"/>
    <n v="909041.4"/>
    <n v="18"/>
    <n v="8.6608547389999995"/>
    <n v="56923.48"/>
    <x v="1"/>
    <s v="20744,Fort Washington"/>
    <x v="0"/>
    <x v="0"/>
    <n v="69.501414928000003"/>
    <n v="-9.1640427280000001"/>
    <n v="9.1640427280000001"/>
    <n v="-9.1640427280000001"/>
    <n v="1.1419687350000001"/>
    <n v="1.1419687350000001"/>
    <n v="0"/>
    <n v="8441.3927070999998"/>
    <n v="7.5188860039999996"/>
    <n v="55579.340774999997"/>
    <x v="0"/>
  </r>
  <r>
    <n v="14448.719338000001"/>
    <n v="15041.503473999999"/>
    <x v="0"/>
    <x v="172"/>
    <x v="3"/>
    <x v="3"/>
    <s v="MD Resident"/>
    <x v="10"/>
    <s v="MD"/>
    <n v="1"/>
    <n v="0"/>
    <n v="0"/>
    <n v="0"/>
    <n v="0.602789982"/>
    <n v="1"/>
    <n v="35771.83"/>
    <n v="1"/>
    <n v="0.602789982"/>
    <n v="35771.83"/>
    <x v="116"/>
    <s v="21791,Union Bridge"/>
    <x v="0"/>
    <x v="0"/>
    <n v="10.496671685000001"/>
    <n v="0"/>
    <n v="0"/>
    <n v="0"/>
    <n v="0"/>
    <n v="0"/>
    <n v="0"/>
    <n v="0"/>
    <n v="0.602789982"/>
    <n v="4455.8023365999998"/>
    <x v="0"/>
  </r>
  <r>
    <n v="14448.719338000001"/>
    <n v="15041.503473999999"/>
    <x v="0"/>
    <x v="62"/>
    <x v="3"/>
    <x v="3"/>
    <s v="MD Resident"/>
    <x v="3"/>
    <s v="MD"/>
    <n v="2"/>
    <n v="8.6214147440000009"/>
    <n v="6"/>
    <n v="130227.29"/>
    <n v="11.932217647"/>
    <n v="14"/>
    <n v="164919.53"/>
    <n v="8"/>
    <n v="3.3108029029999999"/>
    <n v="34692.239999999998"/>
    <x v="49"/>
    <s v="20817,Bethesda"/>
    <x v="0"/>
    <x v="0"/>
    <n v="20.978973379999999"/>
    <n v="0"/>
    <n v="0"/>
    <n v="0"/>
    <n v="0"/>
    <n v="0"/>
    <n v="0"/>
    <n v="0"/>
    <n v="3.3108029029999999"/>
    <n v="24473.338562000001"/>
    <x v="0"/>
  </r>
  <r>
    <n v="14448.719338000001"/>
    <n v="15041.503473999999"/>
    <x v="0"/>
    <x v="173"/>
    <x v="3"/>
    <x v="3"/>
    <s v="MD Resident"/>
    <x v="18"/>
    <s v="MD"/>
    <n v="1"/>
    <n v="0"/>
    <n v="0"/>
    <n v="0"/>
    <n v="0.49757698500000003"/>
    <n v="1"/>
    <n v="3537.56"/>
    <n v="1"/>
    <n v="0.49757698500000003"/>
    <n v="3537.56"/>
    <x v="2"/>
    <s v="Queen Annes,"/>
    <x v="0"/>
    <x v="0"/>
    <n v="68.731464979999998"/>
    <n v="0"/>
    <n v="0"/>
    <n v="0"/>
    <n v="0"/>
    <n v="0"/>
    <n v="0"/>
    <n v="0"/>
    <n v="0.49757698500000003"/>
    <n v="3678.0715648999999"/>
    <x v="0"/>
  </r>
  <r>
    <n v="14448.719338000001"/>
    <n v="15041.503473999999"/>
    <x v="0"/>
    <x v="26"/>
    <x v="3"/>
    <x v="3"/>
    <s v="MD Resident"/>
    <x v="3"/>
    <s v="MD"/>
    <n v="2"/>
    <n v="30.953840081999999"/>
    <n v="28"/>
    <n v="433264.71"/>
    <n v="37.323224893999999"/>
    <n v="34"/>
    <n v="566028.19999999995"/>
    <n v="6"/>
    <n v="6.3693848119999998"/>
    <n v="132763.49"/>
    <x v="22"/>
    <s v="20886,Montgomery Village"/>
    <x v="0"/>
    <x v="0"/>
    <n v="32.268526053000002"/>
    <n v="-0.61168998200000002"/>
    <n v="0.61168998200000002"/>
    <n v="-0.61168998200000002"/>
    <n v="0.1207395985"/>
    <n v="0.1207395985"/>
    <n v="0"/>
    <n v="892.50286392999999"/>
    <n v="6.2486452134999997"/>
    <n v="46189.765547000003"/>
    <x v="0"/>
  </r>
  <r>
    <n v="14448.719338000001"/>
    <n v="15041.503473999999"/>
    <x v="0"/>
    <x v="174"/>
    <x v="3"/>
    <x v="3"/>
    <s v="MD Resident"/>
    <x v="3"/>
    <s v="MD"/>
    <n v="1"/>
    <n v="0.38231798900000002"/>
    <n v="1"/>
    <n v="5398.63"/>
    <n v="2.0094399410000001"/>
    <n v="2"/>
    <n v="54061.51"/>
    <n v="1"/>
    <n v="1.627121952"/>
    <n v="48662.879999999997"/>
    <x v="117"/>
    <s v="20841,Boyds"/>
    <x v="0"/>
    <x v="0"/>
    <n v="3.7948148860000002"/>
    <n v="0"/>
    <n v="0"/>
    <n v="0"/>
    <n v="0"/>
    <n v="0"/>
    <n v="0"/>
    <n v="0"/>
    <n v="1.627121952"/>
    <n v="12027.628215999999"/>
    <x v="0"/>
  </r>
  <r>
    <n v="14448.719338000001"/>
    <n v="15041.503473999999"/>
    <x v="0"/>
    <x v="126"/>
    <x v="3"/>
    <x v="3"/>
    <s v="MD Resident"/>
    <x v="8"/>
    <s v="MD"/>
    <n v="2"/>
    <n v="0.37132398900000002"/>
    <n v="1"/>
    <n v="5475.91"/>
    <n v="8.8023397390000007"/>
    <n v="3"/>
    <n v="65298.89"/>
    <n v="2"/>
    <n v="8.4310157500000003"/>
    <n v="59822.98"/>
    <x v="89"/>
    <s v="20763,Savage"/>
    <x v="0"/>
    <x v="0"/>
    <n v="27.201777194999998"/>
    <n v="-6.6720988009999997"/>
    <n v="6.6720988009999997"/>
    <n v="-6.6720988009999997"/>
    <n v="2.0679740766000001"/>
    <n v="2.0679740766000001"/>
    <n v="0"/>
    <n v="15286.391609"/>
    <n v="6.3630416733999997"/>
    <n v="47035.380153999999"/>
    <x v="0"/>
  </r>
  <r>
    <n v="14448.719338000001"/>
    <n v="15041.503473999999"/>
    <x v="0"/>
    <x v="175"/>
    <x v="3"/>
    <x v="3"/>
    <s v="MD Resident"/>
    <x v="1"/>
    <s v="MD"/>
    <n v="2"/>
    <n v="6.6307878029999996"/>
    <n v="6"/>
    <n v="119862.23"/>
    <n v="7.6917627729999998"/>
    <n v="8"/>
    <n v="117711.77"/>
    <n v="2"/>
    <n v="1.06097497"/>
    <n v="-2150.46"/>
    <x v="118"/>
    <s v="20607,Accokeek"/>
    <x v="0"/>
    <x v="0"/>
    <n v="32.126005048000003"/>
    <n v="0"/>
    <n v="0"/>
    <n v="0"/>
    <n v="0"/>
    <n v="0"/>
    <n v="0"/>
    <n v="0"/>
    <n v="1.06097497"/>
    <n v="7842.6896458000001"/>
    <x v="0"/>
  </r>
  <r>
    <n v="14448.719338000001"/>
    <n v="15041.503473999999"/>
    <x v="0"/>
    <x v="56"/>
    <x v="3"/>
    <x v="3"/>
    <s v="MD Resident"/>
    <x v="1"/>
    <s v="MD"/>
    <n v="2"/>
    <n v="43.593063708000003"/>
    <n v="39"/>
    <n v="677734.01"/>
    <n v="53.497788417000002"/>
    <n v="44"/>
    <n v="814848.22"/>
    <n v="5"/>
    <n v="9.9047247089999999"/>
    <n v="137114.21"/>
    <x v="4"/>
    <s v="20785,Hyattsville"/>
    <x v="0"/>
    <x v="0"/>
    <n v="200.05824806000001"/>
    <n v="-3.5376048949999999"/>
    <n v="3.5376048949999999"/>
    <n v="-3.5376048949999999"/>
    <n v="0.1751440041"/>
    <n v="0.1751440041"/>
    <n v="0"/>
    <n v="1294.6583154"/>
    <n v="9.7295807049"/>
    <n v="71920.718217000001"/>
    <x v="0"/>
  </r>
  <r>
    <n v="14448.719338000001"/>
    <n v="15041.503473999999"/>
    <x v="0"/>
    <x v="143"/>
    <x v="3"/>
    <x v="3"/>
    <s v="MD Resident"/>
    <x v="1"/>
    <s v="MD"/>
    <n v="3"/>
    <n v="70.047225927"/>
    <n v="80"/>
    <n v="933942.71"/>
    <n v="72.824651845999995"/>
    <n v="89"/>
    <n v="1127193.97"/>
    <n v="9"/>
    <n v="2.7774259190000001"/>
    <n v="193251.26"/>
    <x v="99"/>
    <s v="20705,Beltsville"/>
    <x v="0"/>
    <x v="0"/>
    <n v="75.462409758000007"/>
    <n v="-55.213048360000002"/>
    <n v="55.213048364000002"/>
    <n v="-55.213048360000002"/>
    <n v="2.0321396054999998"/>
    <n v="2.0321396054999998"/>
    <n v="0"/>
    <n v="15021.504459"/>
    <n v="0.74528631349999996"/>
    <n v="5509.1302052999999"/>
    <x v="0"/>
  </r>
  <r>
    <n v="15275.487907000001"/>
    <n v="15950.676595000001"/>
    <x v="0"/>
    <x v="86"/>
    <x v="4"/>
    <x v="4"/>
    <s v="MD Resident"/>
    <x v="1"/>
    <s v="MD"/>
    <n v="1"/>
    <n v="0"/>
    <n v="0"/>
    <n v="0"/>
    <n v="0.94474897199999996"/>
    <n v="1"/>
    <n v="16988.52"/>
    <n v="1"/>
    <n v="0.94474897199999996"/>
    <n v="16988.52"/>
    <x v="50"/>
    <s v="20774,Upper Marlboro"/>
    <x v="0"/>
    <x v="0"/>
    <n v="108.96683977000001"/>
    <n v="-10.96837268"/>
    <n v="10.968372676"/>
    <n v="-10.96837268"/>
    <n v="9.5096442500000003E-2"/>
    <n v="9.5096442500000003E-2"/>
    <n v="0"/>
    <n v="743.17295535000005"/>
    <n v="0.84965252950000003"/>
    <n v="6639.9832102999999"/>
    <x v="0"/>
  </r>
  <r>
    <n v="15275.487907000001"/>
    <n v="15950.676595000001"/>
    <x v="0"/>
    <x v="176"/>
    <x v="4"/>
    <x v="4"/>
    <s v="MD Resident"/>
    <x v="8"/>
    <s v="MD"/>
    <n v="1"/>
    <n v="0"/>
    <n v="0"/>
    <n v="0"/>
    <n v="0.43226198700000001"/>
    <n v="1"/>
    <n v="4239.67"/>
    <n v="1"/>
    <n v="0.43226198700000001"/>
    <n v="4239.67"/>
    <x v="2"/>
    <s v="Howard,"/>
    <x v="0"/>
    <x v="0"/>
    <n v="2.286293932"/>
    <n v="0"/>
    <n v="0"/>
    <n v="0"/>
    <n v="0"/>
    <n v="0"/>
    <n v="0"/>
    <n v="0"/>
    <n v="0.43226198700000001"/>
    <n v="3378.1013254"/>
    <x v="0"/>
  </r>
  <r>
    <n v="15275.487907000001"/>
    <n v="15950.676595000001"/>
    <x v="0"/>
    <x v="61"/>
    <x v="4"/>
    <x v="4"/>
    <s v="MD Resident"/>
    <x v="8"/>
    <s v="MD"/>
    <n v="1"/>
    <n v="0"/>
    <n v="0"/>
    <n v="0"/>
    <n v="1.772410947"/>
    <n v="1"/>
    <n v="28591.72"/>
    <n v="1"/>
    <n v="1.772410947"/>
    <n v="28591.72"/>
    <x v="48"/>
    <s v="21075,Elkridge"/>
    <x v="0"/>
    <x v="0"/>
    <n v="74.389385790999995"/>
    <n v="-3.5079528959999999"/>
    <n v="3.5079528959999999"/>
    <n v="-3.5079528959999999"/>
    <n v="8.3580930900000003E-2"/>
    <n v="8.3580930900000003E-2"/>
    <n v="0"/>
    <n v="653.17992788000004"/>
    <n v="1.6888300161000001"/>
    <n v="13198.104592"/>
    <x v="0"/>
  </r>
  <r>
    <n v="15275.487907000001"/>
    <n v="15950.676595000001"/>
    <x v="0"/>
    <x v="149"/>
    <x v="4"/>
    <x v="4"/>
    <s v="MD Resident"/>
    <x v="9"/>
    <s v="MD"/>
    <n v="1"/>
    <n v="0"/>
    <n v="0"/>
    <n v="0"/>
    <n v="0.73492597800000004"/>
    <n v="1"/>
    <n v="12163.58"/>
    <n v="1"/>
    <n v="0.73492597800000004"/>
    <n v="12163.58"/>
    <x v="19"/>
    <s v="21223,Baltimore"/>
    <x v="0"/>
    <x v="0"/>
    <n v="32.501234044"/>
    <n v="0"/>
    <n v="0"/>
    <n v="0"/>
    <n v="0"/>
    <n v="0"/>
    <n v="0"/>
    <n v="0"/>
    <n v="0.73492597800000004"/>
    <n v="5743.4021381000002"/>
    <x v="0"/>
  </r>
  <r>
    <n v="15275.487907000001"/>
    <n v="15950.676595000001"/>
    <x v="0"/>
    <x v="161"/>
    <x v="4"/>
    <x v="4"/>
    <s v="MD Resident"/>
    <x v="8"/>
    <s v="MD"/>
    <n v="2"/>
    <n v="11.112292673000001"/>
    <n v="11"/>
    <n v="306326.63"/>
    <n v="13.941949586"/>
    <n v="21"/>
    <n v="213717.05"/>
    <n v="10"/>
    <n v="2.829656913"/>
    <n v="-92609.58"/>
    <x v="108"/>
    <s v="21797,Woodbine"/>
    <x v="0"/>
    <x v="0"/>
    <n v="15.290254544"/>
    <n v="0"/>
    <n v="0"/>
    <n v="0"/>
    <n v="0"/>
    <n v="0"/>
    <n v="0"/>
    <n v="0"/>
    <n v="2.829656913"/>
    <n v="22113.597901000001"/>
    <x v="0"/>
  </r>
  <r>
    <n v="15275.487907000001"/>
    <n v="15950.676595000001"/>
    <x v="0"/>
    <x v="71"/>
    <x v="4"/>
    <x v="4"/>
    <s v="MD Resident"/>
    <x v="3"/>
    <s v="MD"/>
    <n v="2"/>
    <n v="3.1454779070000001"/>
    <n v="7"/>
    <n v="38722.6"/>
    <n v="4.2695218730000004"/>
    <n v="5"/>
    <n v="42308.53"/>
    <n v="-2"/>
    <n v="1.1240439659999999"/>
    <n v="3585.93"/>
    <x v="13"/>
    <s v="20874,Germantown"/>
    <x v="0"/>
    <x v="0"/>
    <n v="67.317166005000004"/>
    <n v="-2.7837239170000001"/>
    <n v="2.7837239170000001"/>
    <n v="-2.7837239170000001"/>
    <n v="4.64818746E-2"/>
    <n v="4.64818746E-2"/>
    <n v="0"/>
    <n v="363.25304347000002"/>
    <n v="1.0775620913999999"/>
    <n v="8421.0826732000005"/>
    <x v="0"/>
  </r>
  <r>
    <n v="15275.487907000001"/>
    <n v="15950.676595000001"/>
    <x v="0"/>
    <x v="10"/>
    <x v="4"/>
    <x v="4"/>
    <s v="MD Resident"/>
    <x v="6"/>
    <s v="MD"/>
    <n v="1"/>
    <n v="0.46813298599999997"/>
    <n v="1"/>
    <n v="10029.629999999999"/>
    <n v="0.49757698500000003"/>
    <n v="1"/>
    <n v="8324.98"/>
    <n v="0"/>
    <n v="2.9443998999999998E-2"/>
    <n v="-1704.65"/>
    <x v="2"/>
    <s v="Charles,"/>
    <x v="0"/>
    <x v="0"/>
    <n v="145.88484364999999"/>
    <n v="-9.3912267220000007"/>
    <n v="9.3912267220000007"/>
    <n v="-9.3912267220000007"/>
    <n v="1.8954352000000001E-3"/>
    <n v="1.8954352000000001E-3"/>
    <n v="0"/>
    <n v="14.812711757000001"/>
    <n v="2.7548563799999998E-2"/>
    <n v="215.29036239000001"/>
    <x v="0"/>
  </r>
  <r>
    <n v="15275.487907000001"/>
    <n v="15950.676595000001"/>
    <x v="0"/>
    <x v="177"/>
    <x v="4"/>
    <x v="4"/>
    <s v="MD Resident"/>
    <x v="10"/>
    <s v="MD"/>
    <n v="1"/>
    <n v="0.39626098799999998"/>
    <n v="1"/>
    <n v="6336.1"/>
    <n v="2.0759959380000002"/>
    <n v="3"/>
    <n v="30909.91"/>
    <n v="2"/>
    <n v="1.6797349500000001"/>
    <n v="24573.81"/>
    <x v="43"/>
    <s v="21158,Westminster"/>
    <x v="0"/>
    <x v="0"/>
    <n v="13.168115612999999"/>
    <n v="0"/>
    <n v="0"/>
    <n v="0"/>
    <n v="0"/>
    <n v="0"/>
    <n v="0"/>
    <n v="0"/>
    <n v="1.6797349500000001"/>
    <n v="13127.0272"/>
    <x v="0"/>
  </r>
  <r>
    <n v="15275.487907000001"/>
    <n v="15950.676595000001"/>
    <x v="0"/>
    <x v="178"/>
    <x v="4"/>
    <x v="4"/>
    <s v="MD Resident"/>
    <x v="10"/>
    <s v="MD"/>
    <n v="1"/>
    <n v="0"/>
    <n v="0"/>
    <n v="0"/>
    <n v="0.52952198399999995"/>
    <n v="1"/>
    <n v="7578.13"/>
    <n v="1"/>
    <n v="0.52952198399999995"/>
    <n v="7578.13"/>
    <x v="119"/>
    <s v="21048,Finksburg"/>
    <x v="0"/>
    <x v="0"/>
    <n v="9.4879587169999997"/>
    <n v="0"/>
    <n v="0"/>
    <n v="0"/>
    <n v="0"/>
    <n v="0"/>
    <n v="0"/>
    <n v="0"/>
    <n v="0.52952198399999995"/>
    <n v="4138.1823286999997"/>
    <x v="0"/>
  </r>
  <r>
    <n v="15275.487907000001"/>
    <n v="15950.676595000001"/>
    <x v="0"/>
    <x v="120"/>
    <x v="4"/>
    <x v="4"/>
    <s v="MD Resident"/>
    <x v="16"/>
    <s v="MD"/>
    <n v="1"/>
    <n v="0"/>
    <n v="0"/>
    <n v="0"/>
    <n v="0.79348897600000001"/>
    <n v="1"/>
    <n v="6438.8"/>
    <n v="1"/>
    <n v="0.79348897600000001"/>
    <n v="6438.8"/>
    <x v="2"/>
    <s v="Garrett,"/>
    <x v="0"/>
    <x v="0"/>
    <n v="7.0635457910000001"/>
    <n v="0"/>
    <n v="0"/>
    <n v="0"/>
    <n v="0"/>
    <n v="0"/>
    <n v="0"/>
    <n v="0"/>
    <n v="0.79348897600000001"/>
    <n v="6201.0684309999997"/>
    <x v="0"/>
  </r>
  <r>
    <n v="15275.487907000001"/>
    <n v="15950.676595000001"/>
    <x v="0"/>
    <x v="179"/>
    <x v="4"/>
    <x v="4"/>
    <s v="MD Resident"/>
    <x v="0"/>
    <s v="MD"/>
    <n v="2"/>
    <n v="0"/>
    <n v="0"/>
    <n v="0"/>
    <n v="2.2818409320000002"/>
    <n v="3"/>
    <n v="26565.38"/>
    <n v="3"/>
    <n v="2.2818409320000002"/>
    <n v="26565.38"/>
    <x v="120"/>
    <s v="21222,Dundalk"/>
    <x v="0"/>
    <x v="0"/>
    <n v="83.096533515999994"/>
    <n v="0"/>
    <n v="0"/>
    <n v="0"/>
    <n v="0"/>
    <n v="0"/>
    <n v="0"/>
    <n v="0"/>
    <n v="2.2818409320000002"/>
    <n v="17832.449089999998"/>
    <x v="0"/>
  </r>
  <r>
    <n v="15275.487907000001"/>
    <n v="15950.676595000001"/>
    <x v="0"/>
    <x v="180"/>
    <x v="4"/>
    <x v="4"/>
    <s v="MD Resident"/>
    <x v="3"/>
    <s v="MD"/>
    <n v="2"/>
    <n v="0.35233899000000002"/>
    <n v="1"/>
    <n v="9543.82"/>
    <n v="4.7965088580000002"/>
    <n v="4"/>
    <n v="127015.74"/>
    <n v="3"/>
    <n v="4.4441698680000004"/>
    <n v="117471.92"/>
    <x v="3"/>
    <s v="20877,Gaithersburg"/>
    <x v="0"/>
    <x v="0"/>
    <n v="76.876184717000001"/>
    <n v="0"/>
    <n v="0"/>
    <n v="0"/>
    <n v="0"/>
    <n v="0"/>
    <n v="0"/>
    <n v="0"/>
    <n v="4.4441698680000004"/>
    <n v="34730.919148000001"/>
    <x v="0"/>
  </r>
  <r>
    <n v="15275.487907000001"/>
    <n v="15950.676595000001"/>
    <x v="0"/>
    <x v="159"/>
    <x v="4"/>
    <x v="4"/>
    <s v="MD Resident"/>
    <x v="5"/>
    <s v="MD"/>
    <n v="3"/>
    <n v="93.632084221"/>
    <n v="113"/>
    <n v="1459212.73"/>
    <n v="100.07040103"/>
    <n v="102"/>
    <n v="1471885.89"/>
    <n v="-11"/>
    <n v="6.4383168069999996"/>
    <n v="12673.16"/>
    <x v="14"/>
    <s v="21704,Frederick"/>
    <x v="0"/>
    <x v="0"/>
    <n v="21.652685352999999"/>
    <n v="0"/>
    <n v="0"/>
    <n v="0"/>
    <n v="0"/>
    <n v="0"/>
    <n v="0"/>
    <n v="0"/>
    <n v="6.4383168069999996"/>
    <n v="50315.057055999998"/>
    <x v="0"/>
  </r>
  <r>
    <n v="15275.487907000001"/>
    <n v="15950.676595000001"/>
    <x v="0"/>
    <x v="138"/>
    <x v="4"/>
    <x v="4"/>
    <s v="MD Resident"/>
    <x v="8"/>
    <s v="MD"/>
    <n v="1"/>
    <n v="0"/>
    <n v="0"/>
    <n v="0"/>
    <n v="0.77830497700000001"/>
    <n v="1"/>
    <n v="9193.26"/>
    <n v="1"/>
    <n v="0.77830497700000001"/>
    <n v="9193.26"/>
    <x v="16"/>
    <s v="21046,Columbia"/>
    <x v="0"/>
    <x v="0"/>
    <n v="34.217549980999998"/>
    <n v="-3.7040278899999999"/>
    <n v="3.7040278899999999"/>
    <n v="-3.7040278899999999"/>
    <n v="8.4251015700000001E-2"/>
    <n v="8.4251015700000001E-2"/>
    <n v="0"/>
    <n v="658.41660027"/>
    <n v="0.69405396129999997"/>
    <n v="5423.9897954999997"/>
    <x v="0"/>
  </r>
  <r>
    <n v="15275.487907000001"/>
    <n v="15950.676595000001"/>
    <x v="0"/>
    <x v="30"/>
    <x v="4"/>
    <x v="4"/>
    <s v="MD Resident"/>
    <x v="5"/>
    <s v="MD"/>
    <n v="3"/>
    <n v="104.41709991"/>
    <n v="125"/>
    <n v="1655892.14"/>
    <n v="124.67490531"/>
    <n v="135"/>
    <n v="2075571.44"/>
    <n v="10"/>
    <n v="20.257805400999999"/>
    <n v="419679.3"/>
    <x v="26"/>
    <s v="21793,Walkersville"/>
    <x v="0"/>
    <x v="0"/>
    <n v="50.084308516999997"/>
    <n v="0"/>
    <n v="0"/>
    <n v="0"/>
    <n v="0"/>
    <n v="0"/>
    <n v="0"/>
    <n v="0"/>
    <n v="20.257805400999999"/>
    <n v="158313.52590000001"/>
    <x v="0"/>
  </r>
  <r>
    <n v="15275.487907000001"/>
    <n v="15950.676595000001"/>
    <x v="0"/>
    <x v="181"/>
    <x v="4"/>
    <x v="4"/>
    <s v="MD Resident"/>
    <x v="7"/>
    <s v="MD"/>
    <n v="1"/>
    <n v="0"/>
    <n v="0"/>
    <n v="0"/>
    <n v="0.75515097799999997"/>
    <n v="1"/>
    <n v="3433.12"/>
    <n v="1"/>
    <n v="0.75515097799999997"/>
    <n v="3433.12"/>
    <x v="121"/>
    <s v="21226,Curtis Bay"/>
    <x v="0"/>
    <x v="0"/>
    <n v="41.493077776"/>
    <n v="0"/>
    <n v="0"/>
    <n v="0"/>
    <n v="0"/>
    <n v="0"/>
    <n v="0"/>
    <n v="0"/>
    <n v="0.75515097799999997"/>
    <n v="5901.4592917999998"/>
    <x v="0"/>
  </r>
  <r>
    <n v="15275.487907000001"/>
    <n v="15950.676595000001"/>
    <x v="0"/>
    <x v="182"/>
    <x v="4"/>
    <x v="4"/>
    <s v="MD Resident"/>
    <x v="8"/>
    <s v="MD"/>
    <n v="1"/>
    <n v="0"/>
    <n v="0"/>
    <n v="0"/>
    <n v="2.2932969320000001"/>
    <n v="1"/>
    <n v="23762.91"/>
    <n v="1"/>
    <n v="2.2932969320000001"/>
    <n v="23762.91"/>
    <x v="122"/>
    <s v="21738,Glenwood"/>
    <x v="0"/>
    <x v="0"/>
    <n v="5.7016128310000003"/>
    <n v="0"/>
    <n v="0"/>
    <n v="0"/>
    <n v="0"/>
    <n v="0"/>
    <n v="0"/>
    <n v="0"/>
    <n v="2.2932969320000001"/>
    <n v="17921.977038000001"/>
    <x v="0"/>
  </r>
  <r>
    <n v="15275.487907000001"/>
    <n v="15950.676595000001"/>
    <x v="0"/>
    <x v="183"/>
    <x v="4"/>
    <x v="4"/>
    <s v="MD Resident"/>
    <x v="9"/>
    <s v="MD"/>
    <n v="1"/>
    <n v="0"/>
    <n v="0"/>
    <n v="0"/>
    <n v="0.35255998999999999"/>
    <n v="1"/>
    <n v="7448.39"/>
    <n v="1"/>
    <n v="0.35255998999999999"/>
    <n v="7448.39"/>
    <x v="19"/>
    <s v="21217,Baltimore"/>
    <x v="0"/>
    <x v="0"/>
    <n v="63.406089125999998"/>
    <n v="0"/>
    <n v="0"/>
    <n v="0"/>
    <n v="0"/>
    <n v="0"/>
    <n v="0"/>
    <n v="0"/>
    <n v="0.35255998999999999"/>
    <n v="2755.2350317999999"/>
    <x v="0"/>
  </r>
  <r>
    <n v="15275.487907000001"/>
    <n v="15950.676595000001"/>
    <x v="0"/>
    <x v="24"/>
    <x v="4"/>
    <x v="4"/>
    <s v="MD Resident"/>
    <x v="5"/>
    <s v="MD"/>
    <n v="2"/>
    <n v="55.859277343000002"/>
    <n v="71"/>
    <n v="898911.61"/>
    <n v="66.622720029999996"/>
    <n v="79"/>
    <n v="1104136.01"/>
    <n v="8"/>
    <n v="10.763442687"/>
    <n v="205224.4"/>
    <x v="21"/>
    <s v="21755,Jefferson"/>
    <x v="0"/>
    <x v="0"/>
    <n v="17.577469484000002"/>
    <n v="0"/>
    <n v="0"/>
    <n v="0"/>
    <n v="0"/>
    <n v="0"/>
    <n v="0"/>
    <n v="0"/>
    <n v="10.763442687"/>
    <n v="84115.654626999996"/>
    <x v="0"/>
  </r>
  <r>
    <n v="15275.487907000001"/>
    <n v="15950.676595000001"/>
    <x v="0"/>
    <x v="146"/>
    <x v="4"/>
    <x v="4"/>
    <s v="MD Resident"/>
    <x v="3"/>
    <s v="MD"/>
    <n v="1"/>
    <n v="0"/>
    <n v="0"/>
    <n v="0"/>
    <n v="0.49757698500000003"/>
    <n v="1"/>
    <n v="8204.8799999999992"/>
    <n v="1"/>
    <n v="0.49757698500000003"/>
    <n v="8204.8799999999992"/>
    <x v="101"/>
    <s v="20912,Takoma Park"/>
    <x v="0"/>
    <x v="0"/>
    <n v="9.2743827250000006"/>
    <n v="-1.66194595"/>
    <n v="1.66194595"/>
    <n v="-1.66194595"/>
    <n v="8.9164538400000007E-2"/>
    <n v="8.9164538400000007E-2"/>
    <n v="0"/>
    <n v="696.81548355999996"/>
    <n v="0.40841244659999998"/>
    <n v="3191.7186069999998"/>
    <x v="0"/>
  </r>
  <r>
    <n v="15275.487907000001"/>
    <n v="15950.676595000001"/>
    <x v="0"/>
    <x v="12"/>
    <x v="4"/>
    <x v="4"/>
    <s v="MD Resident"/>
    <x v="0"/>
    <s v="MD"/>
    <n v="1"/>
    <n v="0.37893398900000003"/>
    <n v="1"/>
    <n v="5410.2"/>
    <n v="0.39357798799999999"/>
    <n v="1"/>
    <n v="5384.01"/>
    <n v="0"/>
    <n v="1.4643999E-2"/>
    <n v="-26.19"/>
    <x v="10"/>
    <s v="21133,Randallstown"/>
    <x v="0"/>
    <x v="0"/>
    <n v="65.825927037"/>
    <n v="0"/>
    <n v="0"/>
    <n v="0"/>
    <n v="0"/>
    <n v="0"/>
    <n v="0"/>
    <n v="0"/>
    <n v="1.4643999E-2"/>
    <n v="114.44196788000001"/>
    <x v="0"/>
  </r>
  <r>
    <n v="15275.487907000001"/>
    <n v="15950.676595000001"/>
    <x v="0"/>
    <x v="125"/>
    <x v="4"/>
    <x v="4"/>
    <s v="MD Resident"/>
    <x v="1"/>
    <s v="MD"/>
    <n v="1"/>
    <n v="0"/>
    <n v="0"/>
    <n v="0"/>
    <n v="1.6796749500000001"/>
    <n v="2"/>
    <n v="22045.18"/>
    <n v="2"/>
    <n v="1.6796749500000001"/>
    <n v="22045.18"/>
    <x v="36"/>
    <s v="20707,Laurel"/>
    <x v="0"/>
    <x v="0"/>
    <n v="135.32980598"/>
    <n v="-184.9022105"/>
    <n v="135.32980598"/>
    <n v="135.32980598"/>
    <n v="1.6796749500000001"/>
    <n v="1.6796749500000001"/>
    <n v="0"/>
    <n v="13126.558304"/>
    <n v="0"/>
    <n v="0"/>
    <x v="0"/>
  </r>
  <r>
    <n v="15275.487907000001"/>
    <n v="15950.676595000001"/>
    <x v="0"/>
    <x v="54"/>
    <x v="4"/>
    <x v="4"/>
    <s v="MD Resident"/>
    <x v="0"/>
    <s v="MD"/>
    <n v="1"/>
    <n v="0"/>
    <n v="0"/>
    <n v="0"/>
    <n v="1.644704951"/>
    <n v="1"/>
    <n v="15902.24"/>
    <n v="1"/>
    <n v="1.644704951"/>
    <n v="15902.24"/>
    <x v="44"/>
    <s v="21093,Lutherville Timonium"/>
    <x v="0"/>
    <x v="0"/>
    <n v="54.131504380000003"/>
    <n v="0"/>
    <n v="0"/>
    <n v="0"/>
    <n v="0"/>
    <n v="0"/>
    <n v="0"/>
    <n v="0"/>
    <n v="1.644704951"/>
    <n v="12853.269872999999"/>
    <x v="0"/>
  </r>
  <r>
    <n v="15275.487907000001"/>
    <n v="15950.676595000001"/>
    <x v="0"/>
    <x v="184"/>
    <x v="4"/>
    <x v="4"/>
    <s v="MD Resident"/>
    <x v="8"/>
    <s v="MD"/>
    <n v="1"/>
    <n v="0"/>
    <n v="0"/>
    <n v="0"/>
    <n v="1.6667789500000001"/>
    <n v="2"/>
    <n v="27883.32"/>
    <n v="2"/>
    <n v="1.6667789500000001"/>
    <n v="27883.32"/>
    <x v="123"/>
    <s v="21042,Ellicott City"/>
    <x v="0"/>
    <x v="0"/>
    <n v="41.943236755999997"/>
    <n v="-2.192951935"/>
    <n v="2.192951935"/>
    <n v="-2.192951935"/>
    <n v="8.7145542600000001E-2"/>
    <n v="8.7145542600000001E-2"/>
    <n v="0"/>
    <n v="681.03715261000002"/>
    <n v="1.5796334074"/>
    <n v="12344.73969"/>
    <x v="0"/>
  </r>
  <r>
    <n v="15275.487907000001"/>
    <n v="15950.676595000001"/>
    <x v="0"/>
    <x v="158"/>
    <x v="4"/>
    <x v="4"/>
    <s v="MD Resident"/>
    <x v="3"/>
    <s v="MD"/>
    <n v="1"/>
    <n v="0"/>
    <n v="0"/>
    <n v="0"/>
    <n v="1.509368955"/>
    <n v="1"/>
    <n v="155261.74"/>
    <n v="1"/>
    <n v="1.509368955"/>
    <n v="155261.74"/>
    <x v="107"/>
    <s v="20895,Kensington"/>
    <x v="0"/>
    <x v="0"/>
    <n v="67.772700990000004"/>
    <n v="0"/>
    <n v="0"/>
    <n v="0"/>
    <n v="0"/>
    <n v="0"/>
    <n v="0"/>
    <n v="0"/>
    <n v="1.509368955"/>
    <n v="11795.627237000001"/>
    <x v="0"/>
  </r>
  <r>
    <n v="15275.487907000001"/>
    <n v="15950.676595000001"/>
    <x v="0"/>
    <x v="185"/>
    <x v="4"/>
    <x v="4"/>
    <s v="MD Resident"/>
    <x v="0"/>
    <s v="MD"/>
    <n v="1"/>
    <n v="0.49260398500000002"/>
    <n v="1"/>
    <n v="4468.32"/>
    <n v="0.52814298400000004"/>
    <n v="1"/>
    <n v="5478.65"/>
    <n v="0"/>
    <n v="3.5538999000000002E-2"/>
    <n v="1010.33"/>
    <x v="124"/>
    <s v="21236,Nottingham"/>
    <x v="0"/>
    <x v="0"/>
    <n v="54.704096397999997"/>
    <n v="0"/>
    <n v="0"/>
    <n v="0"/>
    <n v="0"/>
    <n v="0"/>
    <n v="0"/>
    <n v="0"/>
    <n v="3.5538999000000002E-2"/>
    <n v="277.73513108999998"/>
    <x v="0"/>
  </r>
  <r>
    <n v="15275.487907000001"/>
    <n v="15950.676595000001"/>
    <x v="0"/>
    <x v="122"/>
    <x v="4"/>
    <x v="4"/>
    <s v="MD Resident"/>
    <x v="5"/>
    <s v="MD"/>
    <n v="8"/>
    <n v="7.3284707820000001"/>
    <n v="12"/>
    <n v="84275.07"/>
    <n v="14.251293576"/>
    <n v="20"/>
    <n v="198902.87"/>
    <n v="8"/>
    <n v="6.922822794"/>
    <n v="114627.8"/>
    <x v="2"/>
    <s v="Frederick,"/>
    <x v="0"/>
    <x v="0"/>
    <n v="14.405875571999999"/>
    <n v="0"/>
    <n v="0"/>
    <n v="0"/>
    <n v="0"/>
    <n v="0"/>
    <n v="0"/>
    <n v="0"/>
    <n v="6.922822794"/>
    <n v="54101.442087000003"/>
    <x v="0"/>
  </r>
  <r>
    <n v="15275.487907000001"/>
    <n v="15950.676595000001"/>
    <x v="0"/>
    <x v="11"/>
    <x v="4"/>
    <x v="4"/>
    <s v="MD Resident"/>
    <x v="7"/>
    <s v="MD"/>
    <n v="2"/>
    <n v="0.92701997199999997"/>
    <n v="1"/>
    <n v="55696.01"/>
    <n v="9.7875637090000005"/>
    <n v="2"/>
    <n v="119466.91"/>
    <n v="1"/>
    <n v="8.8605437370000004"/>
    <n v="63770.9"/>
    <x v="9"/>
    <s v="21122,Pasadena"/>
    <x v="0"/>
    <x v="0"/>
    <n v="126.90784524"/>
    <n v="0"/>
    <n v="0"/>
    <n v="0"/>
    <n v="0"/>
    <n v="0"/>
    <n v="0"/>
    <n v="0"/>
    <n v="8.8605437370000004"/>
    <n v="69244.614243000004"/>
    <x v="0"/>
  </r>
  <r>
    <n v="15275.487907000001"/>
    <n v="15950.676595000001"/>
    <x v="0"/>
    <x v="23"/>
    <x v="4"/>
    <x v="4"/>
    <s v="MD Resident"/>
    <x v="0"/>
    <s v="MD"/>
    <n v="1"/>
    <n v="0"/>
    <n v="0"/>
    <n v="0"/>
    <n v="2.0286439399999998"/>
    <n v="2"/>
    <n v="37379.760000000002"/>
    <n v="2"/>
    <n v="2.0286439399999998"/>
    <n v="37379.760000000002"/>
    <x v="20"/>
    <s v="21117,Owings Mills"/>
    <x v="0"/>
    <x v="0"/>
    <n v="60.638130193999999"/>
    <n v="0"/>
    <n v="0"/>
    <n v="0"/>
    <n v="0"/>
    <n v="0"/>
    <n v="0"/>
    <n v="0"/>
    <n v="2.0286439399999998"/>
    <n v="15853.729887"/>
    <x v="0"/>
  </r>
  <r>
    <n v="15275.487907000001"/>
    <n v="15950.676595000001"/>
    <x v="0"/>
    <x v="41"/>
    <x v="4"/>
    <x v="4"/>
    <s v="MD Resident"/>
    <x v="3"/>
    <s v="MD"/>
    <n v="2"/>
    <n v="2.1052609370000002"/>
    <n v="2"/>
    <n v="24086.560000000001"/>
    <n v="2.439740928"/>
    <n v="3"/>
    <n v="54756.53"/>
    <n v="1"/>
    <n v="0.33447999099999998"/>
    <n v="30669.97"/>
    <x v="3"/>
    <s v="20882,Gaithersburg"/>
    <x v="0"/>
    <x v="0"/>
    <n v="33.022101024999998"/>
    <n v="-0.57127498300000001"/>
    <n v="0.57127498300000001"/>
    <n v="-0.57127498300000001"/>
    <n v="5.7864292000000001E-3"/>
    <n v="5.7864292000000001E-3"/>
    <n v="0"/>
    <n v="45.220595140999997"/>
    <n v="0.32869356179999998"/>
    <n v="2568.7203362999999"/>
    <x v="0"/>
  </r>
  <r>
    <n v="15275.487907000001"/>
    <n v="15950.676595000001"/>
    <x v="0"/>
    <x v="186"/>
    <x v="4"/>
    <x v="4"/>
    <s v="MD Resident"/>
    <x v="0"/>
    <s v="MD"/>
    <n v="1"/>
    <n v="0"/>
    <n v="0"/>
    <n v="0"/>
    <n v="0.54660698399999996"/>
    <n v="1"/>
    <n v="10569.28"/>
    <n v="1"/>
    <n v="0.54660698399999996"/>
    <n v="10569.28"/>
    <x v="125"/>
    <s v="21087,Kingsville"/>
    <x v="0"/>
    <x v="0"/>
    <n v="15.546877539"/>
    <n v="0"/>
    <n v="0"/>
    <n v="0"/>
    <n v="0"/>
    <n v="0"/>
    <n v="0"/>
    <n v="0"/>
    <n v="0.54660698399999996"/>
    <n v="4271.7005719999997"/>
    <x v="0"/>
  </r>
  <r>
    <n v="15275.487907000001"/>
    <n v="15950.676595000001"/>
    <x v="0"/>
    <x v="187"/>
    <x v="4"/>
    <x v="4"/>
    <s v="MD Resident"/>
    <x v="5"/>
    <s v="MD"/>
    <n v="2"/>
    <n v="5.6811358329999999"/>
    <n v="8"/>
    <n v="94742.25"/>
    <n v="12.425583632"/>
    <n v="16"/>
    <n v="209291.93"/>
    <n v="8"/>
    <n v="6.7444477989999996"/>
    <n v="114549.68"/>
    <x v="126"/>
    <s v="21778,Rocky Ridge"/>
    <x v="0"/>
    <x v="0"/>
    <n v="8.2848077530000008"/>
    <n v="0"/>
    <n v="0"/>
    <n v="0"/>
    <n v="0"/>
    <n v="0"/>
    <n v="0"/>
    <n v="0"/>
    <n v="6.7444477989999996"/>
    <n v="52707.452272000002"/>
    <x v="0"/>
  </r>
  <r>
    <n v="15275.487907000001"/>
    <n v="15950.676595000001"/>
    <x v="0"/>
    <x v="167"/>
    <x v="4"/>
    <x v="4"/>
    <s v="MD Resident"/>
    <x v="3"/>
    <s v="MD"/>
    <n v="1"/>
    <n v="0.75430897799999996"/>
    <n v="1"/>
    <n v="20053.580000000002"/>
    <n v="1.69447795"/>
    <n v="2"/>
    <n v="25846.73"/>
    <n v="1"/>
    <n v="0.94016897200000005"/>
    <n v="5793.15"/>
    <x v="113"/>
    <s v="20837,Poolesville"/>
    <x v="0"/>
    <x v="0"/>
    <n v="11.966600646"/>
    <n v="0"/>
    <n v="0"/>
    <n v="0"/>
    <n v="0"/>
    <n v="0"/>
    <n v="0"/>
    <n v="0"/>
    <n v="0.94016897200000005"/>
    <n v="7347.3637422000002"/>
    <x v="0"/>
  </r>
  <r>
    <n v="15275.487907000001"/>
    <n v="15950.676595000001"/>
    <x v="0"/>
    <x v="173"/>
    <x v="4"/>
    <x v="4"/>
    <s v="MD Resident"/>
    <x v="18"/>
    <s v="MD"/>
    <n v="1"/>
    <n v="0"/>
    <n v="0"/>
    <n v="0"/>
    <n v="0.802908976"/>
    <n v="1"/>
    <n v="26427.27"/>
    <n v="1"/>
    <n v="0.802908976"/>
    <n v="26427.27"/>
    <x v="2"/>
    <s v="Queen Annes,"/>
    <x v="0"/>
    <x v="0"/>
    <n v="68.731464979999998"/>
    <n v="0"/>
    <n v="0"/>
    <n v="0"/>
    <n v="0"/>
    <n v="0"/>
    <n v="0"/>
    <n v="0"/>
    <n v="0.802908976"/>
    <n v="6274.6851622000004"/>
    <x v="0"/>
  </r>
  <r>
    <n v="15275.487907000001"/>
    <n v="15950.676595000001"/>
    <x v="0"/>
    <x v="188"/>
    <x v="4"/>
    <x v="4"/>
    <s v="MD Resident"/>
    <x v="19"/>
    <s v="MD"/>
    <n v="2"/>
    <n v="0.42078298800000002"/>
    <n v="1"/>
    <n v="6714.87"/>
    <n v="1.599351953"/>
    <n v="2"/>
    <n v="22853.17"/>
    <n v="1"/>
    <n v="1.178568965"/>
    <n v="16138.3"/>
    <x v="2"/>
    <s v="Wicomico,"/>
    <x v="0"/>
    <x v="0"/>
    <n v="18.061258459000001"/>
    <n v="-1.486203956"/>
    <n v="1.486203956"/>
    <n v="-1.486203956"/>
    <n v="9.6980720500000006E-2"/>
    <n v="9.6980720500000006E-2"/>
    <n v="0"/>
    <n v="757.89847421000002"/>
    <n v="1.0815882445"/>
    <n v="8452.5468170000004"/>
    <x v="0"/>
  </r>
  <r>
    <n v="15275.487907000001"/>
    <n v="15950.676595000001"/>
    <x v="0"/>
    <x v="189"/>
    <x v="4"/>
    <x v="4"/>
    <s v="MD Resident"/>
    <x v="20"/>
    <s v="MD"/>
    <n v="1"/>
    <n v="0"/>
    <n v="0"/>
    <n v="0"/>
    <n v="0.99895796999999997"/>
    <n v="1"/>
    <n v="8297.59"/>
    <n v="1"/>
    <n v="0.99895796999999997"/>
    <n v="8297.59"/>
    <x v="2"/>
    <s v="Kent,"/>
    <x v="0"/>
    <x v="0"/>
    <n v="42.342709741999997"/>
    <n v="0"/>
    <n v="0"/>
    <n v="0"/>
    <n v="0"/>
    <n v="0"/>
    <n v="0"/>
    <n v="0"/>
    <n v="0.99895796999999997"/>
    <n v="7806.7962115"/>
    <x v="0"/>
  </r>
  <r>
    <n v="15275.487907000001"/>
    <n v="15950.676595000001"/>
    <x v="0"/>
    <x v="97"/>
    <x v="4"/>
    <x v="4"/>
    <s v="MD Resident"/>
    <x v="9"/>
    <s v="MD"/>
    <n v="1"/>
    <n v="0"/>
    <n v="0"/>
    <n v="0"/>
    <n v="0.43226198700000001"/>
    <n v="1"/>
    <n v="3747.05"/>
    <n v="1"/>
    <n v="0.43226198700000001"/>
    <n v="3747.05"/>
    <x v="19"/>
    <s v="21216,Baltimore"/>
    <x v="0"/>
    <x v="0"/>
    <n v="81.369358595999998"/>
    <n v="0"/>
    <n v="0"/>
    <n v="0"/>
    <n v="0"/>
    <n v="0"/>
    <n v="0"/>
    <n v="0"/>
    <n v="0.43226198700000001"/>
    <n v="3378.1013254"/>
    <x v="0"/>
  </r>
  <r>
    <n v="15275.487907000001"/>
    <n v="15950.676595000001"/>
    <x v="0"/>
    <x v="79"/>
    <x v="4"/>
    <x v="4"/>
    <s v="MD Resident"/>
    <x v="8"/>
    <s v="MD"/>
    <n v="1"/>
    <n v="0"/>
    <n v="0"/>
    <n v="0"/>
    <n v="0.60528598199999994"/>
    <n v="1"/>
    <n v="11628.28"/>
    <n v="1"/>
    <n v="0.60528598199999994"/>
    <n v="11628.28"/>
    <x v="62"/>
    <s v="21029,Clarksville"/>
    <x v="0"/>
    <x v="0"/>
    <n v="36.759042909000001"/>
    <n v="0"/>
    <n v="0"/>
    <n v="0"/>
    <n v="0"/>
    <n v="0"/>
    <n v="0"/>
    <n v="0"/>
    <n v="0.60528598199999994"/>
    <n v="4730.2733979000004"/>
    <x v="0"/>
  </r>
  <r>
    <n v="15275.487907000001"/>
    <n v="15950.676595000001"/>
    <x v="0"/>
    <x v="21"/>
    <x v="4"/>
    <x v="4"/>
    <s v="MD Resident"/>
    <x v="5"/>
    <s v="MD"/>
    <n v="2"/>
    <n v="87.126754419999997"/>
    <n v="117"/>
    <n v="1302959.43"/>
    <n v="90.978420306999993"/>
    <n v="125"/>
    <n v="1551193.55"/>
    <n v="8"/>
    <n v="3.8516658869999998"/>
    <n v="248234.12"/>
    <x v="18"/>
    <s v="21716,Brunswick"/>
    <x v="0"/>
    <x v="0"/>
    <n v="5.9205998260000001"/>
    <n v="0"/>
    <n v="0"/>
    <n v="0"/>
    <n v="0"/>
    <n v="0"/>
    <n v="0"/>
    <n v="0"/>
    <n v="3.8516658869999998"/>
    <n v="30100.536316000002"/>
    <x v="0"/>
  </r>
  <r>
    <n v="15275.487907000001"/>
    <n v="15950.676595000001"/>
    <x v="0"/>
    <x v="110"/>
    <x v="4"/>
    <x v="4"/>
    <s v="MD Resident"/>
    <x v="8"/>
    <s v="MD"/>
    <n v="1"/>
    <n v="0"/>
    <n v="0"/>
    <n v="0"/>
    <n v="1.9869569410000001"/>
    <n v="2"/>
    <n v="18845.64"/>
    <n v="2"/>
    <n v="1.9869569410000001"/>
    <n v="18845.64"/>
    <x v="16"/>
    <s v="21045,Columbia"/>
    <x v="0"/>
    <x v="0"/>
    <n v="78.241843665999994"/>
    <n v="-7.9040637660000002"/>
    <n v="7.9040637660000002"/>
    <n v="-7.9040637660000002"/>
    <n v="0.20072423689999999"/>
    <n v="0.20072423689999999"/>
    <n v="0"/>
    <n v="1568.6477901000001"/>
    <n v="1.7862327040999999"/>
    <n v="13959.300717"/>
    <x v="0"/>
  </r>
  <r>
    <n v="15275.487907000001"/>
    <n v="15950.676595000001"/>
    <x v="0"/>
    <x v="139"/>
    <x v="4"/>
    <x v="4"/>
    <s v="MD Resident"/>
    <x v="3"/>
    <s v="MD"/>
    <n v="2"/>
    <n v="7.2754447840000003"/>
    <n v="9"/>
    <n v="138573.45000000001"/>
    <n v="8.0263267640000002"/>
    <n v="11"/>
    <n v="162866.56"/>
    <n v="2"/>
    <n v="0.75088197999999995"/>
    <n v="24293.11"/>
    <x v="95"/>
    <s v="20871,Clarksburg"/>
    <x v="0"/>
    <x v="0"/>
    <n v="26.110134223999999"/>
    <n v="0"/>
    <n v="0"/>
    <n v="0"/>
    <n v="0"/>
    <n v="0"/>
    <n v="0"/>
    <n v="0"/>
    <n v="0.75088197999999995"/>
    <n v="5868.0973302000002"/>
    <x v="0"/>
  </r>
  <r>
    <n v="15275.487907000001"/>
    <n v="15950.676595000001"/>
    <x v="0"/>
    <x v="15"/>
    <x v="4"/>
    <x v="4"/>
    <s v="MD Resident"/>
    <x v="5"/>
    <s v="MD"/>
    <n v="1"/>
    <n v="0.379347989"/>
    <n v="1"/>
    <n v="4211.8999999999996"/>
    <n v="1.5225369559999999"/>
    <n v="3"/>
    <n v="50469.18"/>
    <n v="2"/>
    <n v="1.1431889669999999"/>
    <n v="46257.279999999999"/>
    <x v="12"/>
    <s v="21790,Tuscarora"/>
    <x v="0"/>
    <x v="0"/>
    <n v="1.5588229549999999"/>
    <n v="0"/>
    <n v="0"/>
    <n v="0"/>
    <n v="0"/>
    <n v="0"/>
    <n v="0"/>
    <n v="0"/>
    <n v="1.1431889669999999"/>
    <n v="8933.9527433000003"/>
    <x v="0"/>
  </r>
  <r>
    <n v="15275.487907000001"/>
    <n v="15950.676595000001"/>
    <x v="0"/>
    <x v="136"/>
    <x v="4"/>
    <x v="4"/>
    <s v="MD Resident"/>
    <x v="17"/>
    <s v="MD"/>
    <n v="1"/>
    <n v="0"/>
    <n v="0"/>
    <n v="0"/>
    <n v="1.490076956"/>
    <n v="2"/>
    <n v="12055.24"/>
    <n v="2"/>
    <n v="1.490076956"/>
    <n v="12055.24"/>
    <x v="2"/>
    <s v="Calvert,"/>
    <x v="0"/>
    <x v="0"/>
    <n v="198.49333811"/>
    <n v="0"/>
    <n v="0"/>
    <n v="0"/>
    <n v="0"/>
    <n v="0"/>
    <n v="0"/>
    <n v="0"/>
    <n v="1.490076956"/>
    <n v="11644.861430000001"/>
    <x v="0"/>
  </r>
  <r>
    <n v="15275.487907000001"/>
    <n v="15950.676595000001"/>
    <x v="0"/>
    <x v="162"/>
    <x v="4"/>
    <x v="4"/>
    <s v="MD Resident"/>
    <x v="3"/>
    <s v="MD"/>
    <n v="2"/>
    <n v="6.4491898089999999"/>
    <n v="9"/>
    <n v="94698.52"/>
    <n v="12.366254633"/>
    <n v="13"/>
    <n v="181485.11"/>
    <n v="4"/>
    <n v="5.9170648239999997"/>
    <n v="86786.59"/>
    <x v="109"/>
    <s v="20872,Damascus"/>
    <x v="0"/>
    <x v="0"/>
    <n v="48.051773566000001"/>
    <n v="0"/>
    <n v="0"/>
    <n v="0"/>
    <n v="0"/>
    <n v="0"/>
    <n v="0"/>
    <n v="0"/>
    <n v="5.9170648239999997"/>
    <n v="46241.504286000003"/>
    <x v="0"/>
  </r>
  <r>
    <n v="15275.487907000001"/>
    <n v="15950.676595000001"/>
    <x v="0"/>
    <x v="8"/>
    <x v="4"/>
    <x v="4"/>
    <s v="MD Resident"/>
    <x v="5"/>
    <s v="MD"/>
    <n v="3"/>
    <n v="34.580583971999999"/>
    <n v="34"/>
    <n v="388230.28"/>
    <n v="48.301224564999998"/>
    <n v="42"/>
    <n v="700778.22"/>
    <n v="8"/>
    <n v="13.720640593000001"/>
    <n v="312547.94"/>
    <x v="7"/>
    <s v="21798,Woodsboro"/>
    <x v="0"/>
    <x v="0"/>
    <n v="20.018276405000002"/>
    <n v="0"/>
    <n v="0"/>
    <n v="0"/>
    <n v="0"/>
    <n v="0"/>
    <n v="0"/>
    <n v="0"/>
    <n v="13.720640593000001"/>
    <n v="107225.97769"/>
    <x v="0"/>
  </r>
  <r>
    <n v="15275.487907000001"/>
    <n v="15950.676595000001"/>
    <x v="0"/>
    <x v="4"/>
    <x v="4"/>
    <x v="4"/>
    <s v="MD Resident"/>
    <x v="1"/>
    <s v="MD"/>
    <n v="1"/>
    <n v="0"/>
    <n v="0"/>
    <n v="0"/>
    <n v="0.49260398500000002"/>
    <n v="1"/>
    <n v="20665.060000000001"/>
    <n v="1"/>
    <n v="0.49260398500000002"/>
    <n v="20665.060000000001"/>
    <x v="4"/>
    <s v="20783,Hyattsville"/>
    <x v="0"/>
    <x v="0"/>
    <n v="68.266653980000001"/>
    <n v="-6.2719928149999999"/>
    <n v="6.2719928149999999"/>
    <n v="-6.2719928149999999"/>
    <n v="4.5257947700000002E-2"/>
    <n v="4.5257947700000002E-2"/>
    <n v="0"/>
    <n v="353.68812817999998"/>
    <n v="0.4473460373"/>
    <n v="3495.9822677000002"/>
    <x v="0"/>
  </r>
  <r>
    <n v="15275.487907000001"/>
    <n v="15950.676595000001"/>
    <x v="0"/>
    <x v="190"/>
    <x v="4"/>
    <x v="4"/>
    <s v="MD Resident"/>
    <x v="5"/>
    <s v="MD"/>
    <n v="2"/>
    <n v="42.537334733999998"/>
    <n v="42"/>
    <n v="545137.28"/>
    <n v="66.207232040999997"/>
    <n v="72"/>
    <n v="940293.69"/>
    <n v="30"/>
    <n v="23.669897306999999"/>
    <n v="395156.41"/>
    <x v="127"/>
    <s v="21773,Myersville"/>
    <x v="0"/>
    <x v="0"/>
    <n v="27.295467200000001"/>
    <n v="0"/>
    <n v="0"/>
    <n v="0"/>
    <n v="0"/>
    <n v="0"/>
    <n v="0"/>
    <n v="0"/>
    <n v="23.669897306999999"/>
    <n v="184978.8181"/>
    <x v="0"/>
  </r>
  <r>
    <n v="15275.487907000001"/>
    <n v="15950.676595000001"/>
    <x v="0"/>
    <x v="102"/>
    <x v="4"/>
    <x v="4"/>
    <s v="MD Resident"/>
    <x v="5"/>
    <s v="MD"/>
    <n v="3"/>
    <n v="43.095913721999999"/>
    <n v="49"/>
    <n v="602105.56999999995"/>
    <n v="62.040940161000002"/>
    <n v="65"/>
    <n v="1070415.3799999999"/>
    <n v="16"/>
    <n v="18.945026438999999"/>
    <n v="468309.81"/>
    <x v="77"/>
    <s v="21770,Monrovia"/>
    <x v="0"/>
    <x v="0"/>
    <n v="41.396002774000003"/>
    <n v="0"/>
    <n v="0"/>
    <n v="0"/>
    <n v="0"/>
    <n v="0"/>
    <n v="0"/>
    <n v="0"/>
    <n v="18.945026438999999"/>
    <n v="148054.23759"/>
    <x v="0"/>
  </r>
  <r>
    <n v="15275.487907000001"/>
    <n v="15950.676595000001"/>
    <x v="0"/>
    <x v="62"/>
    <x v="4"/>
    <x v="4"/>
    <s v="MD Resident"/>
    <x v="3"/>
    <s v="MD"/>
    <n v="1"/>
    <n v="0"/>
    <n v="0"/>
    <n v="0"/>
    <n v="1.0332419690000001"/>
    <n v="1"/>
    <n v="7648.49"/>
    <n v="1"/>
    <n v="1.0332419690000001"/>
    <n v="7648.49"/>
    <x v="49"/>
    <s v="20817,Bethesda"/>
    <x v="0"/>
    <x v="0"/>
    <n v="20.978973379999999"/>
    <n v="0"/>
    <n v="0"/>
    <n v="0"/>
    <n v="0"/>
    <n v="0"/>
    <n v="0"/>
    <n v="0"/>
    <n v="1.0332419690000001"/>
    <n v="8074.7235933000002"/>
    <x v="0"/>
  </r>
  <r>
    <n v="15275.487907000001"/>
    <n v="15950.676595000001"/>
    <x v="0"/>
    <x v="174"/>
    <x v="4"/>
    <x v="4"/>
    <s v="MD Resident"/>
    <x v="3"/>
    <s v="MD"/>
    <n v="2"/>
    <n v="3.71861489"/>
    <n v="4"/>
    <n v="50401.11"/>
    <n v="5.3150328409999998"/>
    <n v="6"/>
    <n v="120365.73"/>
    <n v="2"/>
    <n v="1.5964179510000001"/>
    <n v="69964.62"/>
    <x v="117"/>
    <s v="20841,Boyds"/>
    <x v="0"/>
    <x v="0"/>
    <n v="3.7948148860000002"/>
    <n v="0"/>
    <n v="0"/>
    <n v="0"/>
    <n v="0"/>
    <n v="0"/>
    <n v="0"/>
    <n v="0"/>
    <n v="1.5964179510000001"/>
    <n v="12475.909884000001"/>
    <x v="0"/>
  </r>
  <r>
    <n v="15275.487907000001"/>
    <n v="15950.676595000001"/>
    <x v="0"/>
    <x v="7"/>
    <x v="4"/>
    <x v="4"/>
    <s v="MD Resident"/>
    <x v="5"/>
    <s v="MD"/>
    <n v="3"/>
    <n v="24.844175265000001"/>
    <n v="25"/>
    <n v="414588.85"/>
    <n v="48.710827559999998"/>
    <n v="49"/>
    <n v="679813.22"/>
    <n v="24"/>
    <n v="23.866652295000002"/>
    <n v="265224.37"/>
    <x v="6"/>
    <s v="21727,Emmitsburg"/>
    <x v="0"/>
    <x v="0"/>
    <n v="38.168950872000003"/>
    <n v="0"/>
    <n v="0"/>
    <n v="0"/>
    <n v="0"/>
    <n v="0"/>
    <n v="0"/>
    <n v="0"/>
    <n v="23.866652295000002"/>
    <n v="186516.44644999999"/>
    <x v="0"/>
  </r>
  <r>
    <n v="15275.487907000001"/>
    <n v="15950.676595000001"/>
    <x v="0"/>
    <x v="26"/>
    <x v="4"/>
    <x v="4"/>
    <s v="MD Resident"/>
    <x v="3"/>
    <s v="MD"/>
    <n v="2"/>
    <n v="1.246437963"/>
    <n v="2"/>
    <n v="7962.99"/>
    <n v="3.8585798859999998"/>
    <n v="6"/>
    <n v="45338.54"/>
    <n v="4"/>
    <n v="2.6121419229999998"/>
    <n v="37375.550000000003"/>
    <x v="22"/>
    <s v="20886,Montgomery Village"/>
    <x v="0"/>
    <x v="0"/>
    <n v="32.268526053000002"/>
    <n v="-0.61168998200000002"/>
    <n v="0.61168998200000002"/>
    <n v="-0.61168998200000002"/>
    <n v="4.9516393899999997E-2"/>
    <n v="4.9516393899999997E-2"/>
    <n v="0"/>
    <n v="386.96762799999999"/>
    <n v="2.5626255291"/>
    <n v="20026.763760999998"/>
    <x v="0"/>
  </r>
  <r>
    <n v="15275.487907000001"/>
    <n v="15950.676595000001"/>
    <x v="0"/>
    <x v="107"/>
    <x v="4"/>
    <x v="4"/>
    <s v="MD Resident"/>
    <x v="0"/>
    <s v="MD"/>
    <n v="1"/>
    <n v="0"/>
    <n v="0"/>
    <n v="0"/>
    <n v="0.50790098500000003"/>
    <n v="1"/>
    <n v="3635.21"/>
    <n v="1"/>
    <n v="0.50790098500000003"/>
    <n v="3635.21"/>
    <x v="79"/>
    <s v="21234,Parkville"/>
    <x v="0"/>
    <x v="0"/>
    <n v="124.48361029"/>
    <n v="0"/>
    <n v="0"/>
    <n v="0"/>
    <n v="0"/>
    <n v="0"/>
    <n v="0"/>
    <n v="0"/>
    <n v="0.50790098500000003"/>
    <n v="3969.2155272"/>
    <x v="0"/>
  </r>
  <r>
    <n v="15478.118624000001"/>
    <n v="16058.056246"/>
    <x v="0"/>
    <x v="123"/>
    <x v="5"/>
    <x v="5"/>
    <s v="MD Resident"/>
    <x v="9"/>
    <s v="MD"/>
    <n v="1"/>
    <n v="0"/>
    <n v="0"/>
    <n v="0"/>
    <n v="1.2244099639999999"/>
    <n v="1"/>
    <n v="8797.0300000000007"/>
    <n v="1"/>
    <n v="1.2244099639999999"/>
    <n v="8797.0300000000007"/>
    <x v="19"/>
    <s v="21209,Baltimore"/>
    <x v="0"/>
    <x v="0"/>
    <n v="97.924219085000004"/>
    <n v="0"/>
    <n v="0"/>
    <n v="0"/>
    <n v="0"/>
    <n v="0"/>
    <n v="0"/>
    <n v="0"/>
    <n v="1.2244099639999999"/>
    <n v="9695.6194608000005"/>
    <x v="0"/>
  </r>
  <r>
    <n v="15478.118624000001"/>
    <n v="16058.056246"/>
    <x v="0"/>
    <x v="112"/>
    <x v="5"/>
    <x v="5"/>
    <s v="MD Resident"/>
    <x v="14"/>
    <s v="MD"/>
    <n v="1"/>
    <n v="0.52814298400000004"/>
    <n v="1"/>
    <n v="6217.35"/>
    <n v="1.8894979439999999"/>
    <n v="2"/>
    <n v="12501.81"/>
    <n v="1"/>
    <n v="1.3613549599999999"/>
    <n v="6284.46"/>
    <x v="2"/>
    <s v="Talbot,"/>
    <x v="0"/>
    <x v="0"/>
    <n v="60.533128191000003"/>
    <n v="0"/>
    <n v="0"/>
    <n v="0"/>
    <n v="0"/>
    <n v="0"/>
    <n v="0"/>
    <n v="0"/>
    <n v="1.3613549599999999"/>
    <n v="10780.032858"/>
    <x v="0"/>
  </r>
  <r>
    <n v="15478.118624000001"/>
    <n v="16058.056246"/>
    <x v="0"/>
    <x v="191"/>
    <x v="5"/>
    <x v="5"/>
    <s v="MD Resident"/>
    <x v="11"/>
    <s v="MD"/>
    <n v="2"/>
    <n v="2.3683639300000001"/>
    <n v="3"/>
    <n v="26928.83"/>
    <n v="3.1558559060000002"/>
    <n v="5"/>
    <n v="72409.009999999995"/>
    <n v="2"/>
    <n v="0.78749197599999998"/>
    <n v="45480.18"/>
    <x v="128"/>
    <s v="21160,Whiteford"/>
    <x v="0"/>
    <x v="0"/>
    <n v="1.450446957"/>
    <n v="0"/>
    <n v="0"/>
    <n v="0"/>
    <n v="0"/>
    <n v="0"/>
    <n v="0"/>
    <n v="0"/>
    <n v="0.78749197599999998"/>
    <n v="6235.8382830999999"/>
    <x v="0"/>
  </r>
  <r>
    <n v="15478.118624000001"/>
    <n v="16058.056246"/>
    <x v="0"/>
    <x v="57"/>
    <x v="5"/>
    <x v="5"/>
    <s v="MD Resident"/>
    <x v="0"/>
    <s v="MD"/>
    <n v="1"/>
    <n v="0"/>
    <n v="0"/>
    <n v="0"/>
    <n v="1.754918948"/>
    <n v="2"/>
    <n v="36358.53"/>
    <n v="2"/>
    <n v="1.754918948"/>
    <n v="36358.53"/>
    <x v="45"/>
    <s v="21128,Perry Hall"/>
    <x v="0"/>
    <x v="0"/>
    <n v="20.047959393999999"/>
    <n v="0"/>
    <n v="0"/>
    <n v="0"/>
    <n v="0"/>
    <n v="0"/>
    <n v="0"/>
    <n v="0"/>
    <n v="1.754918948"/>
    <n v="13896.510813000001"/>
    <x v="0"/>
  </r>
  <r>
    <n v="15478.118624000001"/>
    <n v="16058.056246"/>
    <x v="0"/>
    <x v="22"/>
    <x v="5"/>
    <x v="5"/>
    <s v="MD Resident"/>
    <x v="9"/>
    <s v="MD"/>
    <n v="1"/>
    <n v="0"/>
    <n v="0"/>
    <n v="0"/>
    <n v="0.652269981"/>
    <n v="1"/>
    <n v="6398.86"/>
    <n v="1"/>
    <n v="0.652269981"/>
    <n v="6398.86"/>
    <x v="19"/>
    <s v="21229,Baltimore"/>
    <x v="0"/>
    <x v="0"/>
    <n v="142.46583278"/>
    <n v="-0.598206982"/>
    <n v="0.598206982"/>
    <n v="-0.598206982"/>
    <n v="2.7388493999999999E-3"/>
    <n v="2.7388493999999999E-3"/>
    <n v="0"/>
    <n v="21.687867677"/>
    <n v="0.64953113159999998"/>
    <n v="5143.3807837000004"/>
    <x v="0"/>
  </r>
  <r>
    <n v="15478.118624000001"/>
    <n v="16058.056246"/>
    <x v="0"/>
    <x v="103"/>
    <x v="5"/>
    <x v="5"/>
    <s v="MD Resident"/>
    <x v="3"/>
    <s v="MD"/>
    <n v="1"/>
    <n v="0"/>
    <n v="0"/>
    <n v="0"/>
    <n v="1.0843159680000001"/>
    <n v="1"/>
    <n v="9866.75"/>
    <n v="1"/>
    <n v="1.0843159680000001"/>
    <n v="9866.75"/>
    <x v="24"/>
    <s v="20910,Silver Spring"/>
    <x v="0"/>
    <x v="0"/>
    <n v="79.478649641000004"/>
    <n v="-2.182473935"/>
    <n v="2.182473935"/>
    <n v="-2.182473935"/>
    <n v="2.9775183E-2"/>
    <n v="2.9775183E-2"/>
    <n v="0"/>
    <n v="235.7779275"/>
    <n v="1.0545407849999999"/>
    <n v="8350.4924477000004"/>
    <x v="0"/>
  </r>
  <r>
    <n v="15478.118624000001"/>
    <n v="16058.056246"/>
    <x v="0"/>
    <x v="114"/>
    <x v="5"/>
    <x v="5"/>
    <s v="MD Resident"/>
    <x v="15"/>
    <s v="MD"/>
    <n v="1"/>
    <n v="0"/>
    <n v="0"/>
    <n v="0"/>
    <n v="0.94474897199999996"/>
    <n v="1"/>
    <n v="49821.71"/>
    <n v="1"/>
    <n v="0.94474897199999996"/>
    <n v="49821.71"/>
    <x v="2"/>
    <s v="Dorchester,"/>
    <x v="0"/>
    <x v="0"/>
    <n v="25.409762245"/>
    <n v="0"/>
    <n v="0"/>
    <n v="0"/>
    <n v="0"/>
    <n v="0"/>
    <n v="0"/>
    <n v="0"/>
    <n v="0.94474897199999996"/>
    <n v="7481.0943946999996"/>
    <x v="0"/>
  </r>
  <r>
    <n v="15478.118624000001"/>
    <n v="16058.056246"/>
    <x v="0"/>
    <x v="69"/>
    <x v="5"/>
    <x v="5"/>
    <s v="MD Resident"/>
    <x v="0"/>
    <s v="MD"/>
    <n v="1"/>
    <n v="0"/>
    <n v="0"/>
    <n v="0"/>
    <n v="0.51374798499999996"/>
    <n v="1"/>
    <n v="6716.1"/>
    <n v="1"/>
    <n v="0.51374798499999996"/>
    <n v="6716.1"/>
    <x v="54"/>
    <s v="21162,White Marsh"/>
    <x v="0"/>
    <x v="0"/>
    <n v="44.98476866"/>
    <n v="0"/>
    <n v="0"/>
    <n v="0"/>
    <n v="0"/>
    <n v="0"/>
    <n v="0"/>
    <n v="0"/>
    <n v="0.51374798499999996"/>
    <n v="4068.1676136000001"/>
    <x v="0"/>
  </r>
  <r>
    <n v="15478.118624000001"/>
    <n v="16058.056246"/>
    <x v="0"/>
    <x v="61"/>
    <x v="5"/>
    <x v="5"/>
    <s v="MD Resident"/>
    <x v="8"/>
    <s v="MD"/>
    <n v="1"/>
    <n v="0"/>
    <n v="0"/>
    <n v="0"/>
    <n v="0.94474897199999996"/>
    <n v="1"/>
    <n v="8675.14"/>
    <n v="1"/>
    <n v="0.94474897199999996"/>
    <n v="8675.14"/>
    <x v="48"/>
    <s v="21075,Elkridge"/>
    <x v="0"/>
    <x v="0"/>
    <n v="74.389385790999995"/>
    <n v="-3.5079528959999999"/>
    <n v="3.5079528959999999"/>
    <n v="-3.5079528959999999"/>
    <n v="4.4551179699999999E-2"/>
    <n v="4.4551179699999999E-2"/>
    <n v="0"/>
    <n v="352.78321588"/>
    <n v="0.90019779229999997"/>
    <n v="7128.3111787999997"/>
    <x v="0"/>
  </r>
  <r>
    <n v="15478.118624000001"/>
    <n v="16058.056246"/>
    <x v="0"/>
    <x v="192"/>
    <x v="5"/>
    <x v="5"/>
    <s v="MD Resident"/>
    <x v="11"/>
    <s v="MD"/>
    <n v="1"/>
    <n v="0"/>
    <n v="0"/>
    <n v="0"/>
    <n v="0.49260398500000002"/>
    <n v="1"/>
    <n v="4861.1000000000004"/>
    <n v="1"/>
    <n v="0.49260398500000002"/>
    <n v="4861.1000000000004"/>
    <x v="129"/>
    <s v="21010,Gunpowder"/>
    <x v="0"/>
    <x v="0"/>
    <n v="0.49260398500000002"/>
    <n v="0"/>
    <n v="0"/>
    <n v="0"/>
    <n v="0"/>
    <n v="0"/>
    <n v="0"/>
    <n v="0"/>
    <n v="0.49260398500000002"/>
    <n v="3900.7366191000001"/>
    <x v="0"/>
  </r>
  <r>
    <n v="15478.118624000001"/>
    <n v="16058.056246"/>
    <x v="0"/>
    <x v="193"/>
    <x v="5"/>
    <x v="5"/>
    <s v="MD Resident"/>
    <x v="11"/>
    <s v="MD"/>
    <n v="1"/>
    <n v="0"/>
    <n v="0"/>
    <n v="0"/>
    <n v="0.75430897799999996"/>
    <n v="1"/>
    <n v="5798.45"/>
    <n v="1"/>
    <n v="0.75430897799999996"/>
    <n v="5798.45"/>
    <x v="130"/>
    <s v="21161,White Hall"/>
    <x v="0"/>
    <x v="0"/>
    <n v="15.021503556000001"/>
    <n v="0"/>
    <n v="0"/>
    <n v="0"/>
    <n v="0"/>
    <n v="0"/>
    <n v="0"/>
    <n v="0"/>
    <n v="0.75430897799999996"/>
    <n v="5973.0752130000001"/>
    <x v="0"/>
  </r>
  <r>
    <n v="15478.118624000001"/>
    <n v="16058.056246"/>
    <x v="0"/>
    <x v="79"/>
    <x v="5"/>
    <x v="5"/>
    <s v="MD Resident"/>
    <x v="8"/>
    <s v="MD"/>
    <n v="1"/>
    <n v="0"/>
    <n v="0"/>
    <n v="0"/>
    <n v="1.0843159680000001"/>
    <n v="1"/>
    <n v="5140"/>
    <n v="1"/>
    <n v="1.0843159680000001"/>
    <n v="5140"/>
    <x v="62"/>
    <s v="21029,Clarksville"/>
    <x v="0"/>
    <x v="0"/>
    <n v="36.759042909000001"/>
    <n v="0"/>
    <n v="0"/>
    <n v="0"/>
    <n v="0"/>
    <n v="0"/>
    <n v="0"/>
    <n v="0"/>
    <n v="1.0843159680000001"/>
    <n v="8586.2703751999998"/>
    <x v="0"/>
  </r>
  <r>
    <n v="15478.118624000001"/>
    <n v="16058.056246"/>
    <x v="0"/>
    <x v="76"/>
    <x v="5"/>
    <x v="5"/>
    <s v="MD Resident"/>
    <x v="9"/>
    <s v="MD"/>
    <n v="1"/>
    <n v="0"/>
    <n v="0"/>
    <n v="0"/>
    <n v="2.7673649180000002"/>
    <n v="2"/>
    <n v="36893.660000000003"/>
    <n v="2"/>
    <n v="2.7673649180000002"/>
    <n v="36893.660000000003"/>
    <x v="19"/>
    <s v="21212,Baltimore"/>
    <x v="0"/>
    <x v="0"/>
    <n v="53.002016415999996"/>
    <n v="0"/>
    <n v="0"/>
    <n v="0"/>
    <n v="0"/>
    <n v="0"/>
    <n v="0"/>
    <n v="0"/>
    <n v="2.7673649180000002"/>
    <n v="21913.671028000001"/>
    <x v="0"/>
  </r>
  <r>
    <n v="15478.118624000001"/>
    <n v="16058.056246"/>
    <x v="0"/>
    <x v="189"/>
    <x v="5"/>
    <x v="5"/>
    <s v="MD Resident"/>
    <x v="20"/>
    <s v="MD"/>
    <n v="1"/>
    <n v="0"/>
    <n v="0"/>
    <n v="0"/>
    <n v="0.58304598299999999"/>
    <n v="1"/>
    <n v="11909.86"/>
    <n v="1"/>
    <n v="0.58304598299999999"/>
    <n v="11909.86"/>
    <x v="2"/>
    <s v="Kent,"/>
    <x v="0"/>
    <x v="0"/>
    <n v="42.342709741999997"/>
    <n v="0"/>
    <n v="0"/>
    <n v="0"/>
    <n v="0"/>
    <n v="0"/>
    <n v="0"/>
    <n v="0"/>
    <n v="0.58304598299999999"/>
    <n v="4616.9111209000002"/>
    <x v="0"/>
  </r>
  <r>
    <n v="15478.118624000001"/>
    <n v="16058.056246"/>
    <x v="0"/>
    <x v="130"/>
    <x v="5"/>
    <x v="5"/>
    <s v="MD Resident"/>
    <x v="9"/>
    <s v="MD"/>
    <n v="1"/>
    <n v="0"/>
    <n v="0"/>
    <n v="0"/>
    <n v="0.434824987"/>
    <n v="1"/>
    <n v="8084.23"/>
    <n v="1"/>
    <n v="0.434824987"/>
    <n v="8084.23"/>
    <x v="19"/>
    <s v="21215,Baltimore"/>
    <x v="0"/>
    <x v="0"/>
    <n v="67.616079995000007"/>
    <n v="-0.64820198100000004"/>
    <n v="0.64820198100000004"/>
    <n v="-0.64820198100000004"/>
    <n v="4.1684525000000002E-3"/>
    <n v="4.1684525000000002E-3"/>
    <n v="0"/>
    <n v="33.008330874999999"/>
    <n v="0.43065653450000002"/>
    <n v="3410.1991975999999"/>
    <x v="0"/>
  </r>
  <r>
    <n v="15478.118624000001"/>
    <n v="16058.056246"/>
    <x v="0"/>
    <x v="194"/>
    <x v="5"/>
    <x v="5"/>
    <s v="MD Resident"/>
    <x v="11"/>
    <s v="MD"/>
    <n v="2"/>
    <n v="267.41996809"/>
    <n v="384"/>
    <n v="4198754.87"/>
    <n v="276.37449779999997"/>
    <n v="381"/>
    <n v="4438747.84"/>
    <n v="-3"/>
    <n v="8.9545297129999994"/>
    <n v="239992.97"/>
    <x v="131"/>
    <s v="21078,Havre de Grace"/>
    <x v="0"/>
    <x v="0"/>
    <n v="24.987545236999999"/>
    <n v="0"/>
    <n v="0"/>
    <n v="0"/>
    <n v="0"/>
    <n v="0"/>
    <n v="0"/>
    <n v="0"/>
    <n v="8.9545297129999994"/>
    <n v="70907.388130000007"/>
    <x v="0"/>
  </r>
  <r>
    <n v="15478.118624000001"/>
    <n v="16058.056246"/>
    <x v="0"/>
    <x v="54"/>
    <x v="5"/>
    <x v="5"/>
    <s v="MD Resident"/>
    <x v="0"/>
    <s v="MD"/>
    <n v="1"/>
    <n v="0"/>
    <n v="0"/>
    <n v="0"/>
    <n v="2.6465619220000001"/>
    <n v="3"/>
    <n v="38591.43"/>
    <n v="3"/>
    <n v="2.6465619220000001"/>
    <n v="38591.43"/>
    <x v="44"/>
    <s v="21093,Lutherville Timonium"/>
    <x v="0"/>
    <x v="0"/>
    <n v="54.131504380000003"/>
    <n v="0"/>
    <n v="0"/>
    <n v="0"/>
    <n v="0"/>
    <n v="0"/>
    <n v="0"/>
    <n v="0"/>
    <n v="2.6465619220000001"/>
    <n v="20957.079760000001"/>
    <x v="0"/>
  </r>
  <r>
    <n v="15478.118624000001"/>
    <n v="16058.056246"/>
    <x v="0"/>
    <x v="44"/>
    <x v="5"/>
    <x v="5"/>
    <s v="MD Resident"/>
    <x v="11"/>
    <s v="MD"/>
    <n v="2"/>
    <n v="10.365576695"/>
    <n v="18"/>
    <n v="150899.21"/>
    <n v="24.881257261999998"/>
    <n v="28"/>
    <n v="431475.34"/>
    <n v="10"/>
    <n v="14.515680567"/>
    <n v="280576.13"/>
    <x v="35"/>
    <s v="21034,Darlington"/>
    <x v="0"/>
    <x v="0"/>
    <n v="57.051830313000004"/>
    <n v="0"/>
    <n v="0"/>
    <n v="0"/>
    <n v="0"/>
    <n v="0"/>
    <n v="0"/>
    <n v="0"/>
    <n v="14.515680567"/>
    <n v="114943.94779999999"/>
    <x v="0"/>
  </r>
  <r>
    <n v="15478.118624000001"/>
    <n v="16058.056246"/>
    <x v="0"/>
    <x v="6"/>
    <x v="5"/>
    <x v="5"/>
    <s v="MD Resident"/>
    <x v="4"/>
    <s v="MD"/>
    <n v="1"/>
    <n v="0"/>
    <n v="0"/>
    <n v="0"/>
    <n v="0.37563298899999997"/>
    <n v="1"/>
    <n v="4936.21"/>
    <n v="1"/>
    <n v="0.37563298899999997"/>
    <n v="4936.21"/>
    <x v="2"/>
    <s v="Saint Marys,"/>
    <x v="0"/>
    <x v="0"/>
    <n v="136.66112992000001"/>
    <n v="0"/>
    <n v="0"/>
    <n v="0"/>
    <n v="0"/>
    <n v="0"/>
    <n v="0"/>
    <n v="0"/>
    <n v="0.37563298899999997"/>
    <n v="2974.4894482999998"/>
    <x v="0"/>
  </r>
  <r>
    <n v="15478.118624000001"/>
    <n v="16058.056246"/>
    <x v="0"/>
    <x v="53"/>
    <x v="5"/>
    <x v="5"/>
    <s v="MD Resident"/>
    <x v="10"/>
    <s v="MD"/>
    <n v="1"/>
    <n v="0"/>
    <n v="0"/>
    <n v="0"/>
    <n v="0.43226198700000001"/>
    <n v="1"/>
    <n v="5463.62"/>
    <n v="1"/>
    <n v="0.43226198700000001"/>
    <n v="5463.62"/>
    <x v="43"/>
    <s v="21157,Westminster"/>
    <x v="0"/>
    <x v="0"/>
    <n v="54.699697379"/>
    <n v="0"/>
    <n v="0"/>
    <n v="0"/>
    <n v="0"/>
    <n v="0"/>
    <n v="0"/>
    <n v="0"/>
    <n v="0.43226198700000001"/>
    <n v="3422.9121426000002"/>
    <x v="0"/>
  </r>
  <r>
    <n v="15478.118624000001"/>
    <n v="16058.056246"/>
    <x v="0"/>
    <x v="19"/>
    <x v="5"/>
    <x v="5"/>
    <s v="MD Resident"/>
    <x v="8"/>
    <s v="MD"/>
    <n v="1"/>
    <n v="0"/>
    <n v="0"/>
    <n v="0"/>
    <n v="0.51374798499999996"/>
    <n v="1"/>
    <n v="6811.15"/>
    <n v="1"/>
    <n v="0.51374798499999996"/>
    <n v="6811.15"/>
    <x v="16"/>
    <s v="21044,Columbia"/>
    <x v="0"/>
    <x v="0"/>
    <n v="69.840390935000002"/>
    <n v="-1.0225469700000001"/>
    <n v="1.0225469700000001"/>
    <n v="-1.0225469700000001"/>
    <n v="7.5218858000000001E-3"/>
    <n v="7.5218858000000001E-3"/>
    <n v="0"/>
    <n v="59.562846241999999"/>
    <n v="0.50622609919999995"/>
    <n v="4008.6047672999998"/>
    <x v="0"/>
  </r>
  <r>
    <n v="15478.118624000001"/>
    <n v="16058.056246"/>
    <x v="0"/>
    <x v="35"/>
    <x v="5"/>
    <x v="5"/>
    <s v="MD Resident"/>
    <x v="9"/>
    <s v="MD"/>
    <n v="1"/>
    <n v="0"/>
    <n v="0"/>
    <n v="0"/>
    <n v="4.4166948699999997"/>
    <n v="4"/>
    <n v="33461.870000000003"/>
    <n v="4"/>
    <n v="4.4166948699999997"/>
    <n v="33461.870000000003"/>
    <x v="19"/>
    <s v="21202,Baltimore"/>
    <x v="0"/>
    <x v="0"/>
    <n v="77.692372683000002"/>
    <n v="0"/>
    <n v="0"/>
    <n v="0"/>
    <n v="0"/>
    <n v="0"/>
    <n v="0"/>
    <n v="0"/>
    <n v="4.4166948699999997"/>
    <n v="34974.064236999999"/>
    <x v="0"/>
  </r>
  <r>
    <n v="15478.118624000001"/>
    <n v="16058.056246"/>
    <x v="0"/>
    <x v="145"/>
    <x v="5"/>
    <x v="5"/>
    <s v="MD Resident"/>
    <x v="9"/>
    <s v="MD"/>
    <n v="1"/>
    <n v="0"/>
    <n v="0"/>
    <n v="0"/>
    <n v="0.47289798599999999"/>
    <n v="1"/>
    <n v="6651.13"/>
    <n v="1"/>
    <n v="0.47289798599999999"/>
    <n v="6651.13"/>
    <x v="19"/>
    <s v="21214,Baltimore"/>
    <x v="0"/>
    <x v="0"/>
    <n v="122.01511635999999"/>
    <n v="0"/>
    <n v="0"/>
    <n v="0"/>
    <n v="0"/>
    <n v="0"/>
    <n v="0"/>
    <n v="0"/>
    <n v="0.47289798599999999"/>
    <n v="3744.6925873"/>
    <x v="0"/>
  </r>
  <r>
    <n v="15478.118624000001"/>
    <n v="16058.056246"/>
    <x v="0"/>
    <x v="109"/>
    <x v="5"/>
    <x v="5"/>
    <s v="MD Resident"/>
    <x v="11"/>
    <s v="MD"/>
    <n v="2"/>
    <n v="29.820055116999999"/>
    <n v="40"/>
    <n v="423792.34"/>
    <n v="36.439736918000001"/>
    <n v="51"/>
    <n v="566586.75"/>
    <n v="11"/>
    <n v="6.6196818009999996"/>
    <n v="142794.41"/>
    <x v="81"/>
    <s v="21040,Edgewood"/>
    <x v="0"/>
    <x v="0"/>
    <n v="35.146409966"/>
    <n v="0"/>
    <n v="0"/>
    <n v="0"/>
    <n v="0"/>
    <n v="0"/>
    <n v="0"/>
    <n v="0"/>
    <n v="6.6196818009999996"/>
    <n v="52418.648639999999"/>
    <x v="0"/>
  </r>
  <r>
    <n v="15478.118624000001"/>
    <n v="16058.056246"/>
    <x v="0"/>
    <x v="195"/>
    <x v="5"/>
    <x v="5"/>
    <s v="MD Resident"/>
    <x v="0"/>
    <s v="MD"/>
    <n v="2"/>
    <n v="1.3902579580000001"/>
    <n v="2"/>
    <n v="20914.419999999998"/>
    <n v="2.4737819270000001"/>
    <n v="2"/>
    <n v="58168.78"/>
    <n v="0"/>
    <n v="1.083523969"/>
    <n v="37254.36"/>
    <x v="132"/>
    <s v="21221,Essex"/>
    <x v="0"/>
    <x v="0"/>
    <n v="45.604401649000003"/>
    <n v="0"/>
    <n v="0"/>
    <n v="0"/>
    <n v="0"/>
    <n v="0"/>
    <n v="0"/>
    <n v="0"/>
    <n v="1.083523969"/>
    <n v="8579.9988474999991"/>
    <x v="0"/>
  </r>
  <r>
    <n v="15478.118624000001"/>
    <n v="16058.056246"/>
    <x v="0"/>
    <x v="108"/>
    <x v="5"/>
    <x v="5"/>
    <s v="MD Resident"/>
    <x v="0"/>
    <s v="MD"/>
    <n v="1"/>
    <n v="0"/>
    <n v="0"/>
    <n v="0"/>
    <n v="5.3159468429999999"/>
    <n v="4"/>
    <n v="44400.99"/>
    <n v="4"/>
    <n v="5.3159468429999999"/>
    <n v="44400.99"/>
    <x v="80"/>
    <s v="21220,Middle River"/>
    <x v="0"/>
    <x v="0"/>
    <n v="75.358833779999998"/>
    <n v="0"/>
    <n v="0"/>
    <n v="0"/>
    <n v="0"/>
    <n v="0"/>
    <n v="0"/>
    <n v="0"/>
    <n v="5.3159468429999999"/>
    <n v="42094.885845999997"/>
    <x v="0"/>
  </r>
  <r>
    <n v="15478.118624000001"/>
    <n v="16058.056246"/>
    <x v="0"/>
    <x v="89"/>
    <x v="5"/>
    <x v="5"/>
    <s v="MD Resident"/>
    <x v="13"/>
    <s v="MD"/>
    <n v="1"/>
    <n v="0"/>
    <n v="0"/>
    <n v="0"/>
    <n v="0.58304598299999999"/>
    <n v="1"/>
    <n v="9427.7199999999993"/>
    <n v="1"/>
    <n v="0.58304598299999999"/>
    <n v="9427.7199999999993"/>
    <x v="2"/>
    <s v="Somerset,"/>
    <x v="0"/>
    <x v="0"/>
    <n v="23.983850288999999"/>
    <n v="0"/>
    <n v="0"/>
    <n v="0"/>
    <n v="0"/>
    <n v="0"/>
    <n v="0"/>
    <n v="0"/>
    <n v="0.58304598299999999"/>
    <n v="4616.9111209000002"/>
    <x v="0"/>
  </r>
  <r>
    <n v="15478.118624000001"/>
    <n v="16058.056246"/>
    <x v="0"/>
    <x v="196"/>
    <x v="5"/>
    <x v="5"/>
    <s v="MD Resident"/>
    <x v="21"/>
    <s v="MD"/>
    <n v="2"/>
    <n v="0"/>
    <n v="0"/>
    <n v="0"/>
    <n v="1.6813289499999999"/>
    <n v="2"/>
    <n v="92864.06"/>
    <n v="2"/>
    <n v="1.6813289499999999"/>
    <n v="92864.06"/>
    <x v="2"/>
    <s v="Caroline,"/>
    <x v="0"/>
    <x v="0"/>
    <n v="11.846682640999999"/>
    <n v="0"/>
    <n v="0"/>
    <n v="0"/>
    <n v="0"/>
    <n v="0"/>
    <n v="0"/>
    <n v="0"/>
    <n v="1.6813289499999999"/>
    <n v="13313.780650999999"/>
    <x v="0"/>
  </r>
  <r>
    <n v="15478.118624000001"/>
    <n v="16058.056246"/>
    <x v="0"/>
    <x v="197"/>
    <x v="5"/>
    <x v="5"/>
    <s v="MD Resident"/>
    <x v="8"/>
    <s v="MD"/>
    <n v="1"/>
    <n v="0"/>
    <n v="0"/>
    <n v="0"/>
    <n v="0.45732198600000001"/>
    <n v="1"/>
    <n v="5503.15"/>
    <n v="1"/>
    <n v="0.45732198600000001"/>
    <n v="5503.15"/>
    <x v="123"/>
    <s v="21043,Ellicott City"/>
    <x v="0"/>
    <x v="0"/>
    <n v="59.304537232999998"/>
    <n v="0"/>
    <n v="0"/>
    <n v="0"/>
    <n v="0"/>
    <n v="0"/>
    <n v="0"/>
    <n v="0"/>
    <n v="0.45732198600000001"/>
    <n v="3621.3523882"/>
    <x v="0"/>
  </r>
  <r>
    <n v="16168.75359"/>
    <n v="16273.142078999999"/>
    <x v="0"/>
    <x v="123"/>
    <x v="6"/>
    <x v="6"/>
    <s v="MD Resident"/>
    <x v="9"/>
    <s v="MD"/>
    <n v="2"/>
    <n v="6.4404308099999996"/>
    <n v="9"/>
    <n v="94378.07"/>
    <n v="10.095953701999999"/>
    <n v="11"/>
    <n v="131761.39000000001"/>
    <n v="2"/>
    <n v="3.655522892"/>
    <n v="37383.32"/>
    <x v="19"/>
    <s v="21209,Baltimore"/>
    <x v="0"/>
    <x v="0"/>
    <n v="97.924219085000004"/>
    <n v="0"/>
    <n v="0"/>
    <n v="0"/>
    <n v="0"/>
    <n v="0"/>
    <n v="0"/>
    <n v="0"/>
    <n v="3.655522892"/>
    <n v="30238.245329000001"/>
    <x v="0"/>
  </r>
  <r>
    <n v="16168.75359"/>
    <n v="16273.142078999999"/>
    <x v="0"/>
    <x v="6"/>
    <x v="6"/>
    <x v="6"/>
    <s v="MD Resident"/>
    <x v="4"/>
    <s v="MD"/>
    <n v="4"/>
    <n v="1.433269957"/>
    <n v="2"/>
    <n v="30877.26"/>
    <n v="5.0523518489999999"/>
    <n v="5"/>
    <n v="68206.149999999994"/>
    <n v="3"/>
    <n v="3.6190818920000001"/>
    <n v="37328.89"/>
    <x v="2"/>
    <s v="Saint Marys,"/>
    <x v="0"/>
    <x v="0"/>
    <n v="136.66112992000001"/>
    <n v="0"/>
    <n v="0"/>
    <n v="0"/>
    <n v="0"/>
    <n v="0"/>
    <n v="0"/>
    <n v="0"/>
    <n v="3.6190818920000001"/>
    <n v="29936.807769999999"/>
    <x v="0"/>
  </r>
  <r>
    <n v="16168.75359"/>
    <n v="16273.142078999999"/>
    <x v="0"/>
    <x v="198"/>
    <x v="6"/>
    <x v="6"/>
    <s v="MD Resident"/>
    <x v="7"/>
    <s v="MD"/>
    <n v="1"/>
    <n v="0"/>
    <n v="0"/>
    <n v="0"/>
    <n v="2.7591069180000001"/>
    <n v="3"/>
    <n v="43590.2"/>
    <n v="3"/>
    <n v="2.7591069180000001"/>
    <n v="43590.2"/>
    <x v="133"/>
    <s v="20776,Harwood"/>
    <x v="0"/>
    <x v="0"/>
    <n v="8.7516477429999995"/>
    <n v="0"/>
    <n v="0"/>
    <n v="0"/>
    <n v="0"/>
    <n v="0"/>
    <n v="0"/>
    <n v="0"/>
    <n v="2.7591069180000001"/>
    <n v="22823.151254"/>
    <x v="0"/>
  </r>
  <r>
    <n v="16168.75359"/>
    <n v="16273.142078999999"/>
    <x v="0"/>
    <x v="144"/>
    <x v="6"/>
    <x v="6"/>
    <s v="MD Resident"/>
    <x v="7"/>
    <s v="MD"/>
    <n v="2"/>
    <n v="2.014671941"/>
    <n v="3"/>
    <n v="19296.36"/>
    <n v="3.7459158889999999"/>
    <n v="6"/>
    <n v="74599.740000000005"/>
    <n v="3"/>
    <n v="1.7312439479999999"/>
    <n v="55303.38"/>
    <x v="100"/>
    <s v="21144,Severn"/>
    <x v="0"/>
    <x v="0"/>
    <n v="27.458624188999998"/>
    <n v="-5.6600000000000001E-3"/>
    <n v="5.6600000000000001E-3"/>
    <n v="-5.6600000000000001E-3"/>
    <n v="3.5685840000000002E-4"/>
    <n v="3.5685840000000002E-4"/>
    <n v="0"/>
    <n v="2.9519092678000001"/>
    <n v="1.7308870895999999"/>
    <n v="14317.784349"/>
    <x v="0"/>
  </r>
  <r>
    <n v="16168.75359"/>
    <n v="16273.142078999999"/>
    <x v="0"/>
    <x v="58"/>
    <x v="6"/>
    <x v="6"/>
    <s v="MD Resident"/>
    <x v="0"/>
    <s v="MD"/>
    <n v="2"/>
    <n v="14.170218579"/>
    <n v="23"/>
    <n v="227065.7"/>
    <n v="24.377326278000002"/>
    <n v="24"/>
    <n v="413294.43"/>
    <n v="1"/>
    <n v="10.207107699"/>
    <n v="186228.73"/>
    <x v="46"/>
    <s v="21244,Windsor Mill"/>
    <x v="0"/>
    <x v="0"/>
    <n v="128.80505017999999"/>
    <n v="-0.77333497699999998"/>
    <n v="0.77333497699999998"/>
    <n v="-0.77333497699999998"/>
    <n v="6.1282639E-2"/>
    <n v="6.1282639E-2"/>
    <n v="0"/>
    <n v="506.92596619"/>
    <n v="10.14582506"/>
    <n v="83925.598687000005"/>
    <x v="0"/>
  </r>
  <r>
    <n v="16168.75359"/>
    <n v="16273.142078999999"/>
    <x v="0"/>
    <x v="18"/>
    <x v="6"/>
    <x v="6"/>
    <s v="MD Resident"/>
    <x v="5"/>
    <s v="MD"/>
    <n v="1"/>
    <n v="0"/>
    <n v="0"/>
    <n v="0"/>
    <n v="1.3138359610000001"/>
    <n v="2"/>
    <n v="21217.17"/>
    <n v="2"/>
    <n v="1.3138359610000001"/>
    <n v="21217.17"/>
    <x v="15"/>
    <s v="21771,Mount Airy"/>
    <x v="0"/>
    <x v="0"/>
    <n v="50.771912489999998"/>
    <n v="0"/>
    <n v="0"/>
    <n v="0"/>
    <n v="0"/>
    <n v="0"/>
    <n v="0"/>
    <n v="0"/>
    <n v="1.3138359610000001"/>
    <n v="10867.964798999999"/>
    <x v="0"/>
  </r>
  <r>
    <n v="16168.75359"/>
    <n v="16273.142078999999"/>
    <x v="0"/>
    <x v="23"/>
    <x v="6"/>
    <x v="6"/>
    <s v="MD Resident"/>
    <x v="0"/>
    <s v="MD"/>
    <n v="2"/>
    <n v="16.797513503000001"/>
    <n v="23"/>
    <n v="216111.63"/>
    <n v="18.596412447999999"/>
    <n v="18"/>
    <n v="244294.35"/>
    <n v="-5"/>
    <n v="1.7988989449999999"/>
    <n v="28182.720000000001"/>
    <x v="20"/>
    <s v="21117,Owings Mills"/>
    <x v="0"/>
    <x v="0"/>
    <n v="60.638130193999999"/>
    <n v="0"/>
    <n v="0"/>
    <n v="0"/>
    <n v="0"/>
    <n v="0"/>
    <n v="0"/>
    <n v="0"/>
    <n v="1.7988989449999999"/>
    <n v="14880.373951"/>
    <x v="0"/>
  </r>
  <r>
    <n v="16168.75359"/>
    <n v="16273.142078999999"/>
    <x v="0"/>
    <x v="131"/>
    <x v="6"/>
    <x v="6"/>
    <s v="MD Resident"/>
    <x v="11"/>
    <s v="MD"/>
    <n v="2"/>
    <n v="0.37665798900000003"/>
    <n v="1"/>
    <n v="6715.16"/>
    <n v="1.9534429419999999"/>
    <n v="3"/>
    <n v="59810.3"/>
    <n v="2"/>
    <n v="1.576784953"/>
    <n v="53095.14"/>
    <x v="92"/>
    <s v="21001,Aberdeen"/>
    <x v="0"/>
    <x v="0"/>
    <n v="57.391620308999997"/>
    <n v="0"/>
    <n v="0"/>
    <n v="0"/>
    <n v="0"/>
    <n v="0"/>
    <n v="0"/>
    <n v="0"/>
    <n v="1.576784953"/>
    <n v="13043.061594000001"/>
    <x v="0"/>
  </r>
  <r>
    <n v="16168.75359"/>
    <n v="16273.142078999999"/>
    <x v="0"/>
    <x v="27"/>
    <x v="6"/>
    <x v="6"/>
    <s v="MD Resident"/>
    <x v="8"/>
    <s v="MD"/>
    <n v="1"/>
    <n v="0"/>
    <n v="0"/>
    <n v="0"/>
    <n v="3.3674829000000002"/>
    <n v="1"/>
    <n v="28008.29"/>
    <n v="1"/>
    <n v="3.3674829000000002"/>
    <n v="28008.29"/>
    <x v="23"/>
    <s v="21036,Dayton"/>
    <x v="0"/>
    <x v="0"/>
    <n v="14.76700456"/>
    <n v="0"/>
    <n v="0"/>
    <n v="0"/>
    <n v="0"/>
    <n v="0"/>
    <n v="0"/>
    <n v="0"/>
    <n v="3.3674829000000002"/>
    <n v="27855.597429000001"/>
    <x v="0"/>
  </r>
  <r>
    <n v="16168.75359"/>
    <n v="16273.142078999999"/>
    <x v="0"/>
    <x v="43"/>
    <x v="6"/>
    <x v="6"/>
    <s v="MD Resident"/>
    <x v="10"/>
    <s v="MD"/>
    <n v="1"/>
    <n v="0"/>
    <n v="0"/>
    <n v="0"/>
    <n v="0.58365498299999996"/>
    <n v="1"/>
    <n v="20886.61"/>
    <n v="1"/>
    <n v="0.58365498299999996"/>
    <n v="20886.61"/>
    <x v="34"/>
    <s v="21757,Keymar"/>
    <x v="0"/>
    <x v="0"/>
    <n v="6.549671805"/>
    <n v="0"/>
    <n v="0"/>
    <n v="0"/>
    <n v="0"/>
    <n v="0"/>
    <n v="0"/>
    <n v="0"/>
    <n v="0.58365498299999996"/>
    <n v="4827.9556947000001"/>
    <x v="0"/>
  </r>
  <r>
    <n v="16168.75359"/>
    <n v="16273.142078999999"/>
    <x v="0"/>
    <x v="22"/>
    <x v="6"/>
    <x v="6"/>
    <s v="MD Resident"/>
    <x v="9"/>
    <s v="MD"/>
    <n v="2"/>
    <n v="61.098029189000002"/>
    <n v="84"/>
    <n v="1052864.54"/>
    <n v="66.579666028000005"/>
    <n v="75"/>
    <n v="906863.79"/>
    <n v="-9"/>
    <n v="5.4816368390000001"/>
    <n v="-146000.75"/>
    <x v="19"/>
    <s v="21229,Baltimore"/>
    <x v="0"/>
    <x v="0"/>
    <n v="142.46583278"/>
    <n v="-0.598206982"/>
    <n v="0.598206982"/>
    <n v="-0.598206982"/>
    <n v="2.3017121799999998E-2"/>
    <n v="2.3017121799999998E-2"/>
    <n v="0"/>
    <n v="190.39612041000001"/>
    <n v="5.4586197172000004"/>
    <n v="45153.343868999997"/>
    <x v="0"/>
  </r>
  <r>
    <n v="16168.75359"/>
    <n v="16273.142078999999"/>
    <x v="0"/>
    <x v="141"/>
    <x v="6"/>
    <x v="6"/>
    <s v="MD Resident"/>
    <x v="0"/>
    <s v="MD"/>
    <n v="2"/>
    <n v="5.5399458360000002"/>
    <n v="10"/>
    <n v="88431.18"/>
    <n v="7.2243427860000002"/>
    <n v="11"/>
    <n v="199692.5"/>
    <n v="1"/>
    <n v="1.68439695"/>
    <n v="111261.32"/>
    <x v="97"/>
    <s v="21237,Rosedale"/>
    <x v="0"/>
    <x v="0"/>
    <n v="67.447334992999998"/>
    <n v="0"/>
    <n v="0"/>
    <n v="0"/>
    <n v="0"/>
    <n v="0"/>
    <n v="0"/>
    <n v="0"/>
    <n v="1.68439695"/>
    <n v="13933.220966999999"/>
    <x v="0"/>
  </r>
  <r>
    <n v="16168.75359"/>
    <n v="16273.142078999999"/>
    <x v="0"/>
    <x v="199"/>
    <x v="6"/>
    <x v="6"/>
    <s v="MD Resident"/>
    <x v="11"/>
    <s v="MD"/>
    <n v="2"/>
    <n v="5.2692928429999997"/>
    <n v="8"/>
    <n v="70757.929999999993"/>
    <n v="5.6446648330000002"/>
    <n v="6"/>
    <n v="97182.85"/>
    <n v="-2"/>
    <n v="0.37537198999999999"/>
    <n v="26424.92"/>
    <x v="134"/>
    <s v="21009,Abingdon"/>
    <x v="0"/>
    <x v="0"/>
    <n v="5.2055738480000002"/>
    <n v="0"/>
    <n v="0"/>
    <n v="0"/>
    <n v="0"/>
    <n v="0"/>
    <n v="0"/>
    <n v="0"/>
    <n v="0.37537198999999999"/>
    <n v="3105.0524531000001"/>
    <x v="0"/>
  </r>
  <r>
    <n v="16168.75359"/>
    <n v="16273.142078999999"/>
    <x v="0"/>
    <x v="200"/>
    <x v="6"/>
    <x v="6"/>
    <s v="MD Resident"/>
    <x v="0"/>
    <s v="MD"/>
    <n v="2"/>
    <n v="10.935226675999999"/>
    <n v="8"/>
    <n v="120476.96"/>
    <n v="14.214035579999999"/>
    <n v="14"/>
    <n v="200752"/>
    <n v="6"/>
    <n v="3.2788089039999999"/>
    <n v="80275.039999999994"/>
    <x v="135"/>
    <s v="21136,Reisterstown"/>
    <x v="0"/>
    <x v="0"/>
    <n v="56.052853335000002"/>
    <n v="-0.96866297199999996"/>
    <n v="0.96866297199999996"/>
    <n v="-0.96866297199999996"/>
    <n v="5.6661892999999998E-2"/>
    <n v="5.6661892999999998E-2"/>
    <n v="0"/>
    <n v="468.70345822000002"/>
    <n v="3.2221470110000001"/>
    <n v="26653.388498"/>
    <x v="0"/>
  </r>
  <r>
    <n v="16168.75359"/>
    <n v="16273.142078999999"/>
    <x v="0"/>
    <x v="91"/>
    <x v="6"/>
    <x v="6"/>
    <s v="MD Resident"/>
    <x v="9"/>
    <s v="MD"/>
    <n v="2"/>
    <n v="9.1806827309999992"/>
    <n v="14"/>
    <n v="236707.12"/>
    <n v="12.488276629"/>
    <n v="16"/>
    <n v="172745.67"/>
    <n v="2"/>
    <n v="3.3075938979999999"/>
    <n v="-63961.45"/>
    <x v="19"/>
    <s v="21211,Baltimore"/>
    <x v="0"/>
    <x v="0"/>
    <n v="53.067125419"/>
    <n v="-0.598206982"/>
    <n v="0.598206982"/>
    <n v="-0.598206982"/>
    <n v="3.7285339000000001E-2"/>
    <n v="3.7285339000000001E-2"/>
    <n v="0"/>
    <n v="308.42187630000001"/>
    <n v="3.2703085590000001"/>
    <n v="27051.77766"/>
    <x v="0"/>
  </r>
  <r>
    <n v="16168.75359"/>
    <n v="16273.142078999999"/>
    <x v="0"/>
    <x v="201"/>
    <x v="6"/>
    <x v="6"/>
    <s v="MD Resident"/>
    <x v="9"/>
    <s v="MD"/>
    <n v="2"/>
    <n v="52.327333453000001"/>
    <n v="69"/>
    <n v="842452.74"/>
    <n v="58.470848265000001"/>
    <n v="83"/>
    <n v="947242.66"/>
    <n v="14"/>
    <n v="6.1435148120000003"/>
    <n v="104789.92"/>
    <x v="19"/>
    <s v="21224,Baltimore"/>
    <x v="0"/>
    <x v="0"/>
    <n v="65.434303064000005"/>
    <n v="-0.73492597800000004"/>
    <n v="0.73492597800000004"/>
    <n v="-0.73492597800000004"/>
    <n v="6.9000943199999998E-2"/>
    <n v="6.9000943199999998E-2"/>
    <n v="0"/>
    <n v="570.77127164000001"/>
    <n v="6.0745138688000004"/>
    <n v="50247.979850000003"/>
    <x v="0"/>
  </r>
  <r>
    <n v="16168.75359"/>
    <n v="16273.142078999999"/>
    <x v="0"/>
    <x v="159"/>
    <x v="6"/>
    <x v="6"/>
    <s v="MD Resident"/>
    <x v="5"/>
    <s v="MD"/>
    <n v="1"/>
    <n v="0.37214198900000001"/>
    <n v="1"/>
    <n v="4629.43"/>
    <n v="1.1782409650000001"/>
    <n v="1"/>
    <n v="2892.82"/>
    <n v="0"/>
    <n v="0.80609897600000002"/>
    <n v="-1736.61"/>
    <x v="14"/>
    <s v="21704,Frederick"/>
    <x v="0"/>
    <x v="0"/>
    <n v="21.652685352999999"/>
    <n v="0"/>
    <n v="0"/>
    <n v="0"/>
    <n v="0"/>
    <n v="0"/>
    <n v="0"/>
    <n v="0"/>
    <n v="0.80609897600000002"/>
    <n v="6667.9977982999999"/>
    <x v="0"/>
  </r>
  <r>
    <n v="16168.75359"/>
    <n v="16273.142078999999"/>
    <x v="0"/>
    <x v="120"/>
    <x v="6"/>
    <x v="6"/>
    <s v="MD Resident"/>
    <x v="16"/>
    <s v="MD"/>
    <n v="1"/>
    <n v="0"/>
    <n v="0"/>
    <n v="0"/>
    <n v="0.70232797899999999"/>
    <n v="1"/>
    <n v="10733.86"/>
    <n v="1"/>
    <n v="0.70232797899999999"/>
    <n v="10733.86"/>
    <x v="2"/>
    <s v="Garrett,"/>
    <x v="0"/>
    <x v="0"/>
    <n v="7.0635457910000001"/>
    <n v="0"/>
    <n v="0"/>
    <n v="0"/>
    <n v="0"/>
    <n v="0"/>
    <n v="0"/>
    <n v="0"/>
    <n v="0.70232797899999999"/>
    <n v="5809.6109250999998"/>
    <x v="0"/>
  </r>
  <r>
    <n v="16168.75359"/>
    <n v="16273.142078999999"/>
    <x v="0"/>
    <x v="129"/>
    <x v="6"/>
    <x v="6"/>
    <s v="MD Resident"/>
    <x v="1"/>
    <s v="MD"/>
    <n v="1"/>
    <n v="0"/>
    <n v="0"/>
    <n v="0"/>
    <n v="2.0359439400000001"/>
    <n v="1"/>
    <n v="32332.17"/>
    <n v="1"/>
    <n v="2.0359439400000001"/>
    <n v="32332.17"/>
    <x v="41"/>
    <s v="20716,Bowie"/>
    <x v="0"/>
    <x v="0"/>
    <n v="75.096107774000004"/>
    <n v="-6.8142197979999999"/>
    <n v="6.8142197979999999"/>
    <n v="-6.8142197979999999"/>
    <n v="0.1847415254"/>
    <n v="0.1847415254"/>
    <n v="0"/>
    <n v="1528.1697675999999"/>
    <n v="1.8512024145999999"/>
    <n v="15313.024817"/>
    <x v="0"/>
  </r>
  <r>
    <n v="16168.75359"/>
    <n v="16273.142078999999"/>
    <x v="0"/>
    <x v="162"/>
    <x v="6"/>
    <x v="6"/>
    <s v="MD Resident"/>
    <x v="3"/>
    <s v="MD"/>
    <n v="2"/>
    <n v="0"/>
    <n v="0"/>
    <n v="0"/>
    <n v="0.66924897999999999"/>
    <n v="2"/>
    <n v="8494.92"/>
    <n v="2"/>
    <n v="0.66924897999999999"/>
    <n v="8494.92"/>
    <x v="109"/>
    <s v="20872,Damascus"/>
    <x v="0"/>
    <x v="0"/>
    <n v="48.051773566000001"/>
    <n v="0"/>
    <n v="0"/>
    <n v="0"/>
    <n v="0"/>
    <n v="0"/>
    <n v="0"/>
    <n v="0"/>
    <n v="0.66924897999999999"/>
    <n v="5535.9836175"/>
    <x v="0"/>
  </r>
  <r>
    <n v="16168.75359"/>
    <n v="16273.142078999999"/>
    <x v="0"/>
    <x v="140"/>
    <x v="6"/>
    <x v="6"/>
    <s v="MD Resident"/>
    <x v="9"/>
    <s v="MD"/>
    <n v="2"/>
    <n v="30.082231108999999"/>
    <n v="42"/>
    <n v="636771.55000000005"/>
    <n v="32.919520024000001"/>
    <n v="35"/>
    <n v="474614.38"/>
    <n v="-7"/>
    <n v="2.8372889149999998"/>
    <n v="-162157.17000000001"/>
    <x v="96"/>
    <s v="21225,Brooklyn"/>
    <x v="0"/>
    <x v="0"/>
    <n v="78.337591657999994"/>
    <n v="0"/>
    <n v="0"/>
    <n v="0"/>
    <n v="0"/>
    <n v="0"/>
    <n v="0"/>
    <n v="0"/>
    <n v="2.8372889149999998"/>
    <n v="23469.867599000001"/>
    <x v="0"/>
  </r>
  <r>
    <n v="16168.75359"/>
    <n v="16273.142078999999"/>
    <x v="0"/>
    <x v="112"/>
    <x v="6"/>
    <x v="6"/>
    <s v="MD Resident"/>
    <x v="14"/>
    <s v="MD"/>
    <n v="5"/>
    <n v="3.9497358829999998"/>
    <n v="4"/>
    <n v="65095.31"/>
    <n v="8.0422077630000004"/>
    <n v="6"/>
    <n v="191446.29"/>
    <n v="2"/>
    <n v="4.0924718799999997"/>
    <n v="126350.98"/>
    <x v="2"/>
    <s v="Talbot,"/>
    <x v="0"/>
    <x v="0"/>
    <n v="60.533128191000003"/>
    <n v="0"/>
    <n v="0"/>
    <n v="0"/>
    <n v="0"/>
    <n v="0"/>
    <n v="0"/>
    <n v="0"/>
    <n v="4.0924718799999997"/>
    <n v="33852.658666000003"/>
    <x v="0"/>
  </r>
  <r>
    <n v="16168.75359"/>
    <n v="16273.142078999999"/>
    <x v="0"/>
    <x v="186"/>
    <x v="6"/>
    <x v="6"/>
    <s v="MD Resident"/>
    <x v="0"/>
    <s v="MD"/>
    <n v="1"/>
    <n v="0"/>
    <n v="0"/>
    <n v="0"/>
    <n v="1.419780958"/>
    <n v="1"/>
    <n v="25252.81"/>
    <n v="1"/>
    <n v="1.419780958"/>
    <n v="25252.81"/>
    <x v="125"/>
    <s v="21087,Kingsville"/>
    <x v="0"/>
    <x v="0"/>
    <n v="15.546877539"/>
    <n v="0"/>
    <n v="0"/>
    <n v="0"/>
    <n v="0"/>
    <n v="0"/>
    <n v="0"/>
    <n v="0"/>
    <n v="1.419780958"/>
    <n v="11744.334857"/>
    <x v="0"/>
  </r>
  <r>
    <n v="16168.75359"/>
    <n v="16273.142078999999"/>
    <x v="0"/>
    <x v="202"/>
    <x v="6"/>
    <x v="6"/>
    <s v="MD Resident"/>
    <x v="22"/>
    <s v="MD"/>
    <n v="3"/>
    <n v="0.64739998099999996"/>
    <n v="1"/>
    <n v="28288.05"/>
    <n v="2.3292889300000001"/>
    <n v="3"/>
    <n v="42378.39"/>
    <n v="2"/>
    <n v="1.681888949"/>
    <n v="14090.34"/>
    <x v="2"/>
    <s v="Worcester,"/>
    <x v="0"/>
    <x v="0"/>
    <n v="127.77544118"/>
    <n v="0"/>
    <n v="0"/>
    <n v="0"/>
    <n v="0"/>
    <n v="0"/>
    <n v="0"/>
    <n v="0"/>
    <n v="1.681888949"/>
    <n v="13912.474947999999"/>
    <x v="0"/>
  </r>
  <r>
    <n v="16168.75359"/>
    <n v="16273.142078999999"/>
    <x v="0"/>
    <x v="29"/>
    <x v="6"/>
    <x v="6"/>
    <s v="MD Resident"/>
    <x v="7"/>
    <s v="MD"/>
    <n v="1"/>
    <n v="0"/>
    <n v="0"/>
    <n v="0"/>
    <n v="0.52580098399999997"/>
    <n v="1"/>
    <n v="4370.24"/>
    <n v="1"/>
    <n v="0.52580098399999997"/>
    <n v="4370.24"/>
    <x v="25"/>
    <s v="20755,Fort George G Meade"/>
    <x v="0"/>
    <x v="0"/>
    <n v="7.3537457829999999"/>
    <n v="0"/>
    <n v="0"/>
    <n v="0"/>
    <n v="0"/>
    <n v="0"/>
    <n v="0"/>
    <n v="0"/>
    <n v="0.52580098399999997"/>
    <n v="4349.3912137999996"/>
    <x v="0"/>
  </r>
  <r>
    <n v="16168.75359"/>
    <n v="16273.142078999999"/>
    <x v="0"/>
    <x v="28"/>
    <x v="6"/>
    <x v="6"/>
    <s v="MD Resident"/>
    <x v="3"/>
    <s v="MD"/>
    <n v="1"/>
    <n v="0"/>
    <n v="0"/>
    <n v="0"/>
    <n v="0.50790098500000003"/>
    <n v="1"/>
    <n v="3290.19"/>
    <n v="1"/>
    <n v="0.50790098500000003"/>
    <n v="3290.19"/>
    <x v="24"/>
    <s v="20906,Silver Spring"/>
    <x v="0"/>
    <x v="0"/>
    <n v="117.35899250999999"/>
    <n v="-1.7898299470000001"/>
    <n v="1.7898299470000001"/>
    <n v="-1.7898299470000001"/>
    <n v="7.7459458E-3"/>
    <n v="7.7459458E-3"/>
    <n v="0"/>
    <n v="64.073954889000007"/>
    <n v="0.50015503920000004"/>
    <n v="4137.2496425999998"/>
    <x v="0"/>
  </r>
  <r>
    <n v="16168.75359"/>
    <n v="16273.142078999999"/>
    <x v="0"/>
    <x v="118"/>
    <x v="6"/>
    <x v="6"/>
    <s v="MD Resident"/>
    <x v="0"/>
    <s v="MD"/>
    <n v="1"/>
    <n v="0"/>
    <n v="0"/>
    <n v="0"/>
    <n v="1.080383968"/>
    <n v="2"/>
    <n v="9641.5"/>
    <n v="2"/>
    <n v="1.080383968"/>
    <n v="9641.5"/>
    <x v="86"/>
    <s v="21152,Sparks Glencoe"/>
    <x v="0"/>
    <x v="0"/>
    <n v="8.4486977470000006"/>
    <n v="0"/>
    <n v="0"/>
    <n v="0"/>
    <n v="0"/>
    <n v="0"/>
    <n v="0"/>
    <n v="0"/>
    <n v="1.080383968"/>
    <n v="8936.8652416999994"/>
    <x v="0"/>
  </r>
  <r>
    <n v="16168.75359"/>
    <n v="16273.142078999999"/>
    <x v="0"/>
    <x v="105"/>
    <x v="6"/>
    <x v="6"/>
    <s v="MD Resident"/>
    <x v="3"/>
    <s v="MD"/>
    <n v="1"/>
    <n v="0.47577498600000001"/>
    <n v="1"/>
    <n v="9768.15"/>
    <n v="0.70905997899999995"/>
    <n v="1"/>
    <n v="23004.99"/>
    <n v="0"/>
    <n v="0.233284993"/>
    <n v="13236.84"/>
    <x v="24"/>
    <s v="20904,Silver Spring"/>
    <x v="0"/>
    <x v="0"/>
    <n v="108.74863876000001"/>
    <n v="-38.57340086"/>
    <n v="38.57340086"/>
    <n v="-38.57340086"/>
    <n v="8.2746741999999998E-2"/>
    <n v="8.2746741999999998E-2"/>
    <n v="0"/>
    <n v="684.47561601999996"/>
    <n v="0.15053825100000001"/>
    <n v="1245.2425278000001"/>
    <x v="0"/>
  </r>
  <r>
    <n v="16168.75359"/>
    <n v="16273.142078999999"/>
    <x v="0"/>
    <x v="117"/>
    <x v="6"/>
    <x v="6"/>
    <s v="MD Resident"/>
    <x v="8"/>
    <s v="MD"/>
    <n v="1"/>
    <n v="0.37665798900000003"/>
    <n v="1"/>
    <n v="9869.59"/>
    <n v="3.0336759099999999"/>
    <n v="2"/>
    <n v="93551.92"/>
    <n v="1"/>
    <n v="2.657017921"/>
    <n v="83682.33"/>
    <x v="36"/>
    <s v="20723,Laurel"/>
    <x v="0"/>
    <x v="0"/>
    <n v="111.81412468000001"/>
    <n v="-21.82886835"/>
    <n v="21.828868353000001"/>
    <n v="-21.82886835"/>
    <n v="0.51871527480000001"/>
    <n v="0.51871527480000001"/>
    <n v="0"/>
    <n v="4290.7786925"/>
    <n v="2.1383026462000001"/>
    <n v="17687.899081"/>
    <x v="0"/>
  </r>
  <r>
    <n v="16168.75359"/>
    <n v="16273.142078999999"/>
    <x v="0"/>
    <x v="69"/>
    <x v="6"/>
    <x v="6"/>
    <s v="MD Resident"/>
    <x v="0"/>
    <s v="MD"/>
    <n v="2"/>
    <n v="0"/>
    <n v="0"/>
    <n v="0"/>
    <n v="1.6685389509999999"/>
    <n v="2"/>
    <n v="16314.04"/>
    <n v="2"/>
    <n v="1.6685389509999999"/>
    <n v="16314.04"/>
    <x v="54"/>
    <s v="21162,White Marsh"/>
    <x v="0"/>
    <x v="0"/>
    <n v="44.98476866"/>
    <n v="0"/>
    <n v="0"/>
    <n v="0"/>
    <n v="0"/>
    <n v="0"/>
    <n v="0"/>
    <n v="0"/>
    <n v="1.6685389509999999"/>
    <n v="13802.044641"/>
    <x v="0"/>
  </r>
  <r>
    <n v="16168.75359"/>
    <n v="16273.142078999999"/>
    <x v="0"/>
    <x v="155"/>
    <x v="6"/>
    <x v="6"/>
    <s v="MD Resident"/>
    <x v="1"/>
    <s v="MD"/>
    <n v="1"/>
    <n v="0"/>
    <n v="0"/>
    <n v="0"/>
    <n v="0.58365498299999996"/>
    <n v="1"/>
    <n v="8881.6200000000008"/>
    <n v="1"/>
    <n v="0.58365498299999996"/>
    <n v="8881.6200000000008"/>
    <x v="106"/>
    <s v="20748,Temple Hills"/>
    <x v="0"/>
    <x v="0"/>
    <n v="58.72886227"/>
    <n v="-3.3167708999999999"/>
    <n v="3.3167708999999999"/>
    <n v="-3.3167708999999999"/>
    <n v="3.2962495600000002E-2"/>
    <n v="3.2962495600000002E-2"/>
    <n v="0"/>
    <n v="272.66359905000002"/>
    <n v="0.55069248739999999"/>
    <n v="4555.2920955999998"/>
    <x v="0"/>
  </r>
  <r>
    <n v="16168.75359"/>
    <n v="16273.142078999999"/>
    <x v="0"/>
    <x v="132"/>
    <x v="6"/>
    <x v="6"/>
    <s v="MD Resident"/>
    <x v="1"/>
    <s v="MD"/>
    <n v="1"/>
    <n v="1.1782409650000001"/>
    <n v="1"/>
    <n v="3882.43"/>
    <n v="1.744535948"/>
    <n v="2"/>
    <n v="20735.91"/>
    <n v="1"/>
    <n v="0.56629498300000003"/>
    <n v="16853.48"/>
    <x v="36"/>
    <s v="20708,Laurel"/>
    <x v="0"/>
    <x v="0"/>
    <n v="171.31853193000001"/>
    <n v="-106.8178618"/>
    <n v="106.81786183"/>
    <n v="-106.8178618"/>
    <n v="0.35308742469999999"/>
    <n v="0.35308742469999999"/>
    <n v="0"/>
    <n v="2920.7159925999999"/>
    <n v="0.21320755829999999"/>
    <n v="1763.6389220000001"/>
    <x v="0"/>
  </r>
  <r>
    <n v="16168.75359"/>
    <n v="16273.142078999999"/>
    <x v="0"/>
    <x v="78"/>
    <x v="6"/>
    <x v="6"/>
    <s v="MD Resident"/>
    <x v="1"/>
    <s v="MD"/>
    <n v="1"/>
    <n v="0"/>
    <n v="0"/>
    <n v="0"/>
    <n v="0.91153697300000003"/>
    <n v="1"/>
    <n v="21556.91"/>
    <n v="1"/>
    <n v="0.91153697300000003"/>
    <n v="21556.91"/>
    <x v="61"/>
    <s v="20737,Riverdale"/>
    <x v="0"/>
    <x v="0"/>
    <n v="25.442145249999999"/>
    <n v="-3.571810894"/>
    <n v="3.571810894"/>
    <n v="-3.571810894"/>
    <n v="0.12797025009999999"/>
    <n v="0.12797025009999999"/>
    <n v="0"/>
    <n v="1058.5615058000001"/>
    <n v="0.78356672289999996"/>
    <n v="6481.6124803000002"/>
    <x v="0"/>
  </r>
  <r>
    <n v="16168.75359"/>
    <n v="16273.142078999999"/>
    <x v="0"/>
    <x v="195"/>
    <x v="6"/>
    <x v="6"/>
    <s v="MD Resident"/>
    <x v="0"/>
    <s v="MD"/>
    <n v="2"/>
    <n v="19.714059414000001"/>
    <n v="22"/>
    <n v="334326.58"/>
    <n v="33.02912302"/>
    <n v="33"/>
    <n v="509355.85"/>
    <n v="11"/>
    <n v="13.315063606000001"/>
    <n v="175029.27"/>
    <x v="132"/>
    <s v="21221,Essex"/>
    <x v="0"/>
    <x v="0"/>
    <n v="45.604401649000003"/>
    <n v="0"/>
    <n v="0"/>
    <n v="0"/>
    <n v="0"/>
    <n v="0"/>
    <n v="0"/>
    <n v="0"/>
    <n v="13.315063606000001"/>
    <n v="110141.33184"/>
    <x v="0"/>
  </r>
  <r>
    <n v="16168.75359"/>
    <n v="16273.142078999999"/>
    <x v="0"/>
    <x v="106"/>
    <x v="6"/>
    <x v="6"/>
    <s v="MD Resident"/>
    <x v="7"/>
    <s v="MD"/>
    <n v="2"/>
    <n v="2.1522689370000001"/>
    <n v="4"/>
    <n v="34064.94"/>
    <n v="11.257881664999999"/>
    <n v="7"/>
    <n v="316827.61"/>
    <n v="3"/>
    <n v="9.1056127280000005"/>
    <n v="282762.67"/>
    <x v="78"/>
    <s v="21146,Severna Park"/>
    <x v="0"/>
    <x v="0"/>
    <n v="43.645633695999997"/>
    <n v="0"/>
    <n v="0"/>
    <n v="0"/>
    <n v="0"/>
    <n v="0"/>
    <n v="0"/>
    <n v="0"/>
    <n v="9.1056127280000005"/>
    <n v="75321.030580999999"/>
    <x v="0"/>
  </r>
  <r>
    <n v="16168.75359"/>
    <n v="16273.142078999999"/>
    <x v="0"/>
    <x v="203"/>
    <x v="6"/>
    <x v="6"/>
    <s v="MD Resident"/>
    <x v="3"/>
    <s v="MD"/>
    <n v="1"/>
    <n v="2.0216529400000001"/>
    <n v="1"/>
    <n v="14149.62"/>
    <n v="2.0359439400000001"/>
    <n v="1"/>
    <n v="34300.58"/>
    <n v="0"/>
    <n v="1.4291E-2"/>
    <n v="20150.96"/>
    <x v="136"/>
    <s v="20832,Olney"/>
    <x v="0"/>
    <x v="0"/>
    <n v="7.3584807860000003"/>
    <n v="0"/>
    <n v="0"/>
    <n v="0"/>
    <n v="0"/>
    <n v="0"/>
    <n v="0"/>
    <n v="0"/>
    <n v="1.4291E-2"/>
    <n v="118.21421361"/>
    <x v="0"/>
  </r>
  <r>
    <n v="16168.75359"/>
    <n v="16273.142078999999"/>
    <x v="0"/>
    <x v="56"/>
    <x v="6"/>
    <x v="6"/>
    <s v="MD Resident"/>
    <x v="1"/>
    <s v="MD"/>
    <n v="1"/>
    <n v="0"/>
    <n v="0"/>
    <n v="0"/>
    <n v="0.48609198599999998"/>
    <n v="1"/>
    <n v="8057.32"/>
    <n v="1"/>
    <n v="0.48609198599999998"/>
    <n v="8057.32"/>
    <x v="4"/>
    <s v="20785,Hyattsville"/>
    <x v="0"/>
    <x v="0"/>
    <n v="200.05824806000001"/>
    <n v="-3.5376048949999999"/>
    <n v="3.5376048949999999"/>
    <n v="-3.5376048949999999"/>
    <n v="8.5955036000000002E-3"/>
    <n v="8.5955036000000002E-3"/>
    <n v="0"/>
    <n v="71.101441273000006"/>
    <n v="0.47749648239999998"/>
    <n v="3949.8195485000001"/>
    <x v="0"/>
  </r>
  <r>
    <n v="16168.75359"/>
    <n v="16273.142078999999"/>
    <x v="0"/>
    <x v="204"/>
    <x v="6"/>
    <x v="6"/>
    <s v="MD Resident"/>
    <x v="11"/>
    <s v="MD"/>
    <n v="2"/>
    <n v="2.7288099190000001"/>
    <n v="4"/>
    <n v="36928.99"/>
    <n v="4.0742418799999998"/>
    <n v="6"/>
    <n v="44878.23"/>
    <n v="2"/>
    <n v="1.3454319610000001"/>
    <n v="7949.24"/>
    <x v="137"/>
    <s v="21047,Fallston"/>
    <x v="0"/>
    <x v="0"/>
    <n v="24.980314255"/>
    <n v="0"/>
    <n v="0"/>
    <n v="0"/>
    <n v="0"/>
    <n v="0"/>
    <n v="0"/>
    <n v="0"/>
    <n v="1.3454319610000001"/>
    <n v="11129.324836"/>
    <x v="0"/>
  </r>
  <r>
    <n v="16168.75359"/>
    <n v="16273.142078999999"/>
    <x v="0"/>
    <x v="205"/>
    <x v="6"/>
    <x v="6"/>
    <s v="MD Resident"/>
    <x v="0"/>
    <s v="MD"/>
    <n v="1"/>
    <n v="0.97777697100000005"/>
    <n v="2"/>
    <n v="20680.990000000002"/>
    <n v="5.8574418259999996"/>
    <n v="4"/>
    <n v="110101.14"/>
    <n v="2"/>
    <n v="4.8796648549999997"/>
    <n v="89420.15"/>
    <x v="138"/>
    <s v="21053,Freeland"/>
    <x v="0"/>
    <x v="0"/>
    <n v="8.6298907459999992"/>
    <n v="0"/>
    <n v="0"/>
    <n v="0"/>
    <n v="0"/>
    <n v="0"/>
    <n v="0"/>
    <n v="0"/>
    <n v="4.8796648549999997"/>
    <n v="40364.267266000003"/>
    <x v="0"/>
  </r>
  <r>
    <n v="16168.75359"/>
    <n v="16273.142078999999"/>
    <x v="0"/>
    <x v="206"/>
    <x v="6"/>
    <x v="6"/>
    <s v="MD Resident"/>
    <x v="9"/>
    <s v="MD"/>
    <n v="1"/>
    <n v="2.6394509209999999"/>
    <n v="4"/>
    <n v="52236.95"/>
    <n v="4.8657398570000003"/>
    <n v="5"/>
    <n v="94147.31"/>
    <n v="1"/>
    <n v="2.226288936"/>
    <n v="41910.36"/>
    <x v="19"/>
    <s v="21210,Baltimore"/>
    <x v="0"/>
    <x v="0"/>
    <n v="21.737539356999999"/>
    <n v="0"/>
    <n v="0"/>
    <n v="0"/>
    <n v="0"/>
    <n v="0"/>
    <n v="0"/>
    <n v="0"/>
    <n v="2.226288936"/>
    <n v="18415.715893000001"/>
    <x v="0"/>
  </r>
  <r>
    <n v="16168.75359"/>
    <n v="16273.142078999999"/>
    <x v="0"/>
    <x v="44"/>
    <x v="6"/>
    <x v="6"/>
    <s v="MD Resident"/>
    <x v="11"/>
    <s v="MD"/>
    <n v="1"/>
    <n v="0"/>
    <n v="0"/>
    <n v="0"/>
    <n v="0.77333497699999998"/>
    <n v="1"/>
    <n v="21405.13"/>
    <n v="1"/>
    <n v="0.77333497699999998"/>
    <n v="21405.13"/>
    <x v="35"/>
    <s v="21034,Darlington"/>
    <x v="0"/>
    <x v="0"/>
    <n v="57.051830313000004"/>
    <n v="0"/>
    <n v="0"/>
    <n v="0"/>
    <n v="0"/>
    <n v="0"/>
    <n v="0"/>
    <n v="0"/>
    <n v="0.77333497699999998"/>
    <n v="6396.9761500000004"/>
    <x v="0"/>
  </r>
  <r>
    <n v="16168.75359"/>
    <n v="16273.142078999999"/>
    <x v="0"/>
    <x v="160"/>
    <x v="6"/>
    <x v="6"/>
    <s v="MD Resident"/>
    <x v="7"/>
    <s v="MD"/>
    <n v="1"/>
    <n v="0.84565897499999998"/>
    <n v="1"/>
    <n v="25639.66"/>
    <n v="2.968776912"/>
    <n v="2"/>
    <n v="41180.53"/>
    <n v="1"/>
    <n v="2.123117937"/>
    <n v="15540.87"/>
    <x v="27"/>
    <s v="21401,Annapolis"/>
    <x v="0"/>
    <x v="0"/>
    <n v="81.173615592999994"/>
    <n v="-1.1152699669999999"/>
    <n v="1.1152699669999999"/>
    <n v="-1.1152699669999999"/>
    <n v="2.9170188499999999E-2"/>
    <n v="2.9170188499999999E-2"/>
    <n v="0"/>
    <n v="241.29388420999999"/>
    <n v="2.0939477485000002"/>
    <n v="17320.99828"/>
    <x v="0"/>
  </r>
  <r>
    <n v="16168.75359"/>
    <n v="16273.142078999999"/>
    <x v="0"/>
    <x v="145"/>
    <x v="6"/>
    <x v="6"/>
    <s v="MD Resident"/>
    <x v="9"/>
    <s v="MD"/>
    <n v="2"/>
    <n v="9.3429517240000006"/>
    <n v="15"/>
    <n v="138780.54999999999"/>
    <n v="16.435346510999999"/>
    <n v="19"/>
    <n v="249777.35"/>
    <n v="4"/>
    <n v="7.0923947869999999"/>
    <n v="110996.8"/>
    <x v="19"/>
    <s v="21214,Baltimore"/>
    <x v="0"/>
    <x v="0"/>
    <n v="122.01511635999999"/>
    <n v="0"/>
    <n v="0"/>
    <n v="0"/>
    <n v="0"/>
    <n v="0"/>
    <n v="0"/>
    <n v="0"/>
    <n v="7.0923947869999999"/>
    <n v="58667.823967999997"/>
    <x v="0"/>
  </r>
  <r>
    <n v="16168.75359"/>
    <n v="16273.142078999999"/>
    <x v="0"/>
    <x v="35"/>
    <x v="6"/>
    <x v="6"/>
    <s v="MD Resident"/>
    <x v="9"/>
    <s v="MD"/>
    <n v="2"/>
    <n v="156.32442535999999"/>
    <n v="203"/>
    <n v="2561856.4"/>
    <n v="168.07063302"/>
    <n v="195"/>
    <n v="2705618.7"/>
    <n v="-8"/>
    <n v="11.746207657999999"/>
    <n v="143762.29999999999"/>
    <x v="19"/>
    <s v="21202,Baltimore"/>
    <x v="0"/>
    <x v="0"/>
    <n v="77.692372683000002"/>
    <n v="0"/>
    <n v="0"/>
    <n v="0"/>
    <n v="0"/>
    <n v="0"/>
    <n v="0"/>
    <n v="0"/>
    <n v="11.746207657999999"/>
    <n v="97163.858452"/>
    <x v="0"/>
  </r>
  <r>
    <n v="16168.75359"/>
    <n v="16273.142078999999"/>
    <x v="0"/>
    <x v="76"/>
    <x v="6"/>
    <x v="6"/>
    <s v="MD Resident"/>
    <x v="9"/>
    <s v="MD"/>
    <n v="2"/>
    <n v="10.140390697999999"/>
    <n v="16"/>
    <n v="152957.85999999999"/>
    <n v="15.226164548"/>
    <n v="17"/>
    <n v="210549.51"/>
    <n v="1"/>
    <n v="5.0857738499999998"/>
    <n v="57591.65"/>
    <x v="19"/>
    <s v="21212,Baltimore"/>
    <x v="0"/>
    <x v="0"/>
    <n v="53.002016415999996"/>
    <n v="0"/>
    <n v="0"/>
    <n v="0"/>
    <n v="0"/>
    <n v="0"/>
    <n v="0"/>
    <n v="0"/>
    <n v="5.0857738499999998"/>
    <n v="42069.187338000003"/>
    <x v="0"/>
  </r>
  <r>
    <n v="16168.75359"/>
    <n v="16273.142078999999"/>
    <x v="0"/>
    <x v="72"/>
    <x v="6"/>
    <x v="6"/>
    <s v="MD Resident"/>
    <x v="7"/>
    <s v="MD"/>
    <n v="2"/>
    <n v="0.49260398500000002"/>
    <n v="1"/>
    <n v="10612.49"/>
    <n v="3.2384599039999999"/>
    <n v="4"/>
    <n v="51433.440000000002"/>
    <n v="3"/>
    <n v="2.7458559189999998"/>
    <n v="40820.949999999997"/>
    <x v="56"/>
    <s v="21032,Crownsville"/>
    <x v="0"/>
    <x v="0"/>
    <n v="56.647458321000002"/>
    <n v="0"/>
    <n v="0"/>
    <n v="0"/>
    <n v="0"/>
    <n v="0"/>
    <n v="0"/>
    <n v="0"/>
    <n v="2.7458559189999998"/>
    <n v="22713.539860000001"/>
    <x v="0"/>
  </r>
  <r>
    <n v="16168.75359"/>
    <n v="16273.142078999999"/>
    <x v="0"/>
    <x v="114"/>
    <x v="6"/>
    <x v="6"/>
    <s v="MD Resident"/>
    <x v="15"/>
    <s v="MD"/>
    <n v="2"/>
    <n v="5.7339748310000003"/>
    <n v="4"/>
    <n v="124648.88"/>
    <n v="8.4456847499999999"/>
    <n v="6"/>
    <n v="183195.41"/>
    <n v="2"/>
    <n v="2.711709919"/>
    <n v="58546.53"/>
    <x v="2"/>
    <s v="Dorchester,"/>
    <x v="0"/>
    <x v="0"/>
    <n v="25.409762245"/>
    <n v="0"/>
    <n v="0"/>
    <n v="0"/>
    <n v="0"/>
    <n v="0"/>
    <n v="0"/>
    <n v="0"/>
    <n v="2.711709919"/>
    <n v="22431.08639"/>
    <x v="0"/>
  </r>
  <r>
    <n v="16168.75359"/>
    <n v="16273.142078999999"/>
    <x v="0"/>
    <x v="135"/>
    <x v="6"/>
    <x v="6"/>
    <s v="MD Resident"/>
    <x v="7"/>
    <s v="MD"/>
    <n v="1"/>
    <n v="0"/>
    <n v="0"/>
    <n v="0"/>
    <n v="0.50398398499999997"/>
    <n v="1"/>
    <n v="7787.69"/>
    <n v="1"/>
    <n v="0.50398398499999997"/>
    <n v="7787.69"/>
    <x v="94"/>
    <s v="21114,Crofton"/>
    <x v="0"/>
    <x v="0"/>
    <n v="52.929094431999999"/>
    <n v="-0.92701997199999997"/>
    <n v="0.92701997199999997"/>
    <n v="-0.92701997199999997"/>
    <n v="8.8269642000000006E-3"/>
    <n v="8.8269642000000006E-3"/>
    <n v="0"/>
    <n v="73.016067938000006"/>
    <n v="0.49515702080000001"/>
    <n v="4095.9063627"/>
    <x v="0"/>
  </r>
  <r>
    <n v="16168.75359"/>
    <n v="16273.142078999999"/>
    <x v="0"/>
    <x v="207"/>
    <x v="6"/>
    <x v="6"/>
    <s v="MD Resident"/>
    <x v="10"/>
    <s v="MD"/>
    <n v="2"/>
    <n v="4.4240078699999996"/>
    <n v="6"/>
    <n v="107520.31"/>
    <n v="4.5202888659999996"/>
    <n v="5"/>
    <n v="70781.67"/>
    <n v="-1"/>
    <n v="9.6280995999999994E-2"/>
    <n v="-36738.639999999999"/>
    <x v="139"/>
    <s v="21784,Sykesville"/>
    <x v="0"/>
    <x v="0"/>
    <n v="42.057279747999999"/>
    <n v="0"/>
    <n v="0"/>
    <n v="0"/>
    <n v="0"/>
    <n v="0"/>
    <n v="0"/>
    <n v="0"/>
    <n v="9.6280995999999994E-2"/>
    <n v="796.43007678000004"/>
    <x v="0"/>
  </r>
  <r>
    <n v="16168.75359"/>
    <n v="16273.142078999999"/>
    <x v="0"/>
    <x v="88"/>
    <x v="6"/>
    <x v="6"/>
    <s v="MD Resident"/>
    <x v="7"/>
    <s v="MD"/>
    <n v="2"/>
    <n v="0.46642798600000002"/>
    <n v="1"/>
    <n v="11778.84"/>
    <n v="3.1093859070000001"/>
    <n v="4"/>
    <n v="94986.7"/>
    <n v="3"/>
    <n v="2.6429579209999998"/>
    <n v="83207.86"/>
    <x v="67"/>
    <s v="21076,Hanover"/>
    <x v="0"/>
    <x v="0"/>
    <n v="57.705128287000001"/>
    <n v="-0.52161998499999995"/>
    <n v="0.52161998499999995"/>
    <n v="-0.52161998499999995"/>
    <n v="2.3890765200000001E-2"/>
    <n v="2.3890765200000001E-2"/>
    <n v="0"/>
    <n v="197.62284104"/>
    <n v="2.6190671557999998"/>
    <n v="21664.751536"/>
    <x v="0"/>
  </r>
  <r>
    <n v="16168.75359"/>
    <n v="16273.142078999999"/>
    <x v="0"/>
    <x v="14"/>
    <x v="6"/>
    <x v="6"/>
    <s v="MD Resident"/>
    <x v="0"/>
    <s v="MD"/>
    <n v="1"/>
    <n v="0"/>
    <n v="0"/>
    <n v="0"/>
    <n v="1.149632966"/>
    <n v="1"/>
    <n v="12395.92"/>
    <n v="1"/>
    <n v="1.149632966"/>
    <n v="12395.92"/>
    <x v="2"/>
    <s v="Baltimore,"/>
    <x v="0"/>
    <x v="0"/>
    <n v="20.733157383000002"/>
    <n v="-0.732951978"/>
    <n v="0.732951978"/>
    <n v="-0.732951978"/>
    <n v="4.0641458599999999E-2"/>
    <n v="4.0641458599999999E-2"/>
    <n v="0"/>
    <n v="336.18347648000002"/>
    <n v="1.1089915074000001"/>
    <n v="9173.5049295999997"/>
    <x v="0"/>
  </r>
  <r>
    <n v="16168.75359"/>
    <n v="16273.142078999999"/>
    <x v="0"/>
    <x v="150"/>
    <x v="6"/>
    <x v="6"/>
    <s v="MD Resident"/>
    <x v="3"/>
    <s v="MD"/>
    <n v="1"/>
    <n v="0"/>
    <n v="0"/>
    <n v="0"/>
    <n v="1.1523499660000001"/>
    <n v="1"/>
    <n v="8139.49"/>
    <n v="1"/>
    <n v="1.1523499660000001"/>
    <n v="8139.49"/>
    <x v="103"/>
    <s v="20851,Rockville"/>
    <x v="0"/>
    <x v="0"/>
    <n v="59.30342924"/>
    <n v="0"/>
    <n v="0"/>
    <n v="0"/>
    <n v="0"/>
    <n v="0"/>
    <n v="0"/>
    <n v="0"/>
    <n v="1.1523499660000001"/>
    <n v="9532.1632516000009"/>
    <x v="0"/>
  </r>
  <r>
    <n v="16168.75359"/>
    <n v="16273.142078999999"/>
    <x v="0"/>
    <x v="188"/>
    <x v="6"/>
    <x v="6"/>
    <s v="MD Resident"/>
    <x v="19"/>
    <s v="MD"/>
    <n v="3"/>
    <n v="8.828444739"/>
    <n v="13"/>
    <n v="130042.31"/>
    <n v="9.1250777289999991"/>
    <n v="9"/>
    <n v="104792.78"/>
    <n v="-4"/>
    <n v="0.29663298999999999"/>
    <n v="-25249.53"/>
    <x v="2"/>
    <s v="Wicomico,"/>
    <x v="0"/>
    <x v="0"/>
    <n v="18.061258459000001"/>
    <n v="-1.486203956"/>
    <n v="1.486203956"/>
    <n v="-1.486203956"/>
    <n v="2.4408992599999998E-2"/>
    <n v="2.4408992599999998E-2"/>
    <n v="0"/>
    <n v="201.90958362000001"/>
    <n v="0.27222399739999997"/>
    <n v="2251.8190318000002"/>
    <x v="0"/>
  </r>
  <r>
    <n v="16168.75359"/>
    <n v="16273.142078999999"/>
    <x v="0"/>
    <x v="208"/>
    <x v="6"/>
    <x v="6"/>
    <s v="MD Resident"/>
    <x v="11"/>
    <s v="MD"/>
    <n v="1"/>
    <n v="0"/>
    <n v="0"/>
    <n v="0"/>
    <n v="0.602789982"/>
    <n v="1"/>
    <n v="7357.41"/>
    <n v="1"/>
    <n v="0.602789982"/>
    <n v="7357.41"/>
    <x v="140"/>
    <s v="21017,Belcamp"/>
    <x v="0"/>
    <x v="0"/>
    <n v="5.489267838"/>
    <n v="0"/>
    <n v="0"/>
    <n v="0"/>
    <n v="0"/>
    <n v="0"/>
    <n v="0"/>
    <n v="0"/>
    <n v="0.602789982"/>
    <n v="4986.2391498999996"/>
    <x v="0"/>
  </r>
  <r>
    <n v="16168.75359"/>
    <n v="16273.142078999999"/>
    <x v="0"/>
    <x v="109"/>
    <x v="6"/>
    <x v="6"/>
    <s v="MD Resident"/>
    <x v="11"/>
    <s v="MD"/>
    <n v="2"/>
    <n v="4.0299428810000002"/>
    <n v="4"/>
    <n v="56481.599999999999"/>
    <n v="4.4077498689999999"/>
    <n v="7"/>
    <n v="79230.960000000006"/>
    <n v="3"/>
    <n v="0.37780698800000001"/>
    <n v="22749.360000000001"/>
    <x v="81"/>
    <s v="21040,Edgewood"/>
    <x v="0"/>
    <x v="0"/>
    <n v="35.146409966"/>
    <n v="0"/>
    <n v="0"/>
    <n v="0"/>
    <n v="0"/>
    <n v="0"/>
    <n v="0"/>
    <n v="0"/>
    <n v="0.37780698800000001"/>
    <n v="3125.1945967000001"/>
    <x v="0"/>
  </r>
  <r>
    <n v="16168.75359"/>
    <n v="16273.142078999999"/>
    <x v="0"/>
    <x v="125"/>
    <x v="6"/>
    <x v="6"/>
    <s v="MD Resident"/>
    <x v="1"/>
    <s v="MD"/>
    <n v="1"/>
    <n v="0"/>
    <n v="0"/>
    <n v="0"/>
    <n v="0.80401997599999997"/>
    <n v="1"/>
    <n v="8146.83"/>
    <n v="1"/>
    <n v="0.80401997599999997"/>
    <n v="8146.83"/>
    <x v="36"/>
    <s v="20707,Laurel"/>
    <x v="0"/>
    <x v="0"/>
    <n v="135.32980598"/>
    <n v="-184.9022105"/>
    <n v="135.32980598"/>
    <n v="135.32980598"/>
    <n v="0.80401997599999997"/>
    <n v="0.80401997599999997"/>
    <n v="0"/>
    <n v="6650.8004468999998"/>
    <n v="0"/>
    <n v="0"/>
    <x v="0"/>
  </r>
  <r>
    <n v="16168.75359"/>
    <n v="16273.142078999999"/>
    <x v="0"/>
    <x v="136"/>
    <x v="6"/>
    <x v="6"/>
    <s v="MD Resident"/>
    <x v="17"/>
    <s v="MD"/>
    <n v="2"/>
    <n v="2.3308569299999999"/>
    <n v="2"/>
    <n v="58035.01"/>
    <n v="4.2862588730000004"/>
    <n v="4"/>
    <n v="164999.95000000001"/>
    <n v="2"/>
    <n v="1.955401943"/>
    <n v="106964.94"/>
    <x v="2"/>
    <s v="Calvert,"/>
    <x v="0"/>
    <x v="0"/>
    <n v="198.49333811"/>
    <n v="0"/>
    <n v="0"/>
    <n v="0"/>
    <n v="0"/>
    <n v="0"/>
    <n v="0"/>
    <n v="0"/>
    <n v="1.955401943"/>
    <n v="16174.956474000001"/>
    <x v="0"/>
  </r>
  <r>
    <n v="16168.75359"/>
    <n v="16273.142078999999"/>
    <x v="0"/>
    <x v="86"/>
    <x v="6"/>
    <x v="6"/>
    <s v="MD Resident"/>
    <x v="1"/>
    <s v="MD"/>
    <n v="1"/>
    <n v="0"/>
    <n v="0"/>
    <n v="0"/>
    <n v="3.3259759010000001"/>
    <n v="1"/>
    <n v="42883.82"/>
    <n v="1"/>
    <n v="3.3259759010000001"/>
    <n v="42883.82"/>
    <x v="50"/>
    <s v="20774,Upper Marlboro"/>
    <x v="0"/>
    <x v="0"/>
    <n v="108.96683977000001"/>
    <n v="-10.96837268"/>
    <n v="10.968372676"/>
    <n v="-10.96837268"/>
    <n v="0.33478573179999999"/>
    <n v="0.33478573179999999"/>
    <n v="0"/>
    <n v="2769.3255902000001"/>
    <n v="2.9911901691999998"/>
    <n v="24742.928668"/>
    <x v="0"/>
  </r>
  <r>
    <n v="16168.75359"/>
    <n v="16273.142078999999"/>
    <x v="0"/>
    <x v="73"/>
    <x v="6"/>
    <x v="6"/>
    <s v="MD Resident"/>
    <x v="10"/>
    <s v="MD"/>
    <n v="1"/>
    <n v="0.58605198300000005"/>
    <n v="1"/>
    <n v="6930.29"/>
    <n v="2.2124489340000002"/>
    <n v="1"/>
    <n v="14643.51"/>
    <n v="0"/>
    <n v="1.626396951"/>
    <n v="7713.22"/>
    <x v="57"/>
    <s v="21787,Taneytown"/>
    <x v="0"/>
    <x v="0"/>
    <n v="30.826973074000001"/>
    <n v="-0.73492597800000004"/>
    <n v="0.73492597800000004"/>
    <n v="-0.73492597800000004"/>
    <n v="3.8773880500000003E-2"/>
    <n v="3.8773880500000003E-2"/>
    <n v="0"/>
    <n v="320.73499339"/>
    <n v="1.5876230705000001"/>
    <n v="13132.713791"/>
    <x v="0"/>
  </r>
  <r>
    <n v="16168.75359"/>
    <n v="16273.142078999999"/>
    <x v="0"/>
    <x v="152"/>
    <x v="6"/>
    <x v="6"/>
    <s v="MD Resident"/>
    <x v="3"/>
    <s v="MD"/>
    <n v="1"/>
    <n v="0"/>
    <n v="0"/>
    <n v="0"/>
    <n v="0.38607798900000001"/>
    <n v="1"/>
    <n v="3366.33"/>
    <n v="1"/>
    <n v="0.38607798900000001"/>
    <n v="3366.33"/>
    <x v="103"/>
    <s v="20852,Rockville"/>
    <x v="0"/>
    <x v="0"/>
    <n v="45.448545643000003"/>
    <n v="-0.73492597800000004"/>
    <n v="0.73492597800000004"/>
    <n v="-0.73492597800000004"/>
    <n v="6.2430764000000003E-3"/>
    <n v="6.2430764000000003E-3"/>
    <n v="0"/>
    <n v="51.642318209000003"/>
    <n v="0.37983491260000002"/>
    <n v="3141.9694555999999"/>
    <x v="0"/>
  </r>
  <r>
    <n v="16168.75359"/>
    <n v="16273.142078999999"/>
    <x v="0"/>
    <x v="61"/>
    <x v="6"/>
    <x v="6"/>
    <s v="MD Resident"/>
    <x v="8"/>
    <s v="MD"/>
    <n v="2"/>
    <n v="3.6410328920000001"/>
    <n v="6"/>
    <n v="46559.55"/>
    <n v="3.8314038849999998"/>
    <n v="5"/>
    <n v="63092.11"/>
    <n v="-1"/>
    <n v="0.19037099299999999"/>
    <n v="16532.560000000001"/>
    <x v="48"/>
    <s v="21075,Elkridge"/>
    <x v="0"/>
    <x v="0"/>
    <n v="74.389385790999995"/>
    <n v="-3.5079528959999999"/>
    <n v="3.5079528959999999"/>
    <n v="-3.5079528959999999"/>
    <n v="8.9772549000000004E-3"/>
    <n v="8.9772549000000004E-3"/>
    <n v="0"/>
    <n v="74.259262845999999"/>
    <n v="0.18139373810000001"/>
    <n v="1500.4770908999999"/>
    <x v="0"/>
  </r>
  <r>
    <n v="16168.75359"/>
    <n v="16273.142078999999"/>
    <x v="0"/>
    <x v="173"/>
    <x v="6"/>
    <x v="6"/>
    <s v="MD Resident"/>
    <x v="18"/>
    <s v="MD"/>
    <n v="6"/>
    <n v="6.0474098219999997"/>
    <n v="9"/>
    <n v="102458.5"/>
    <n v="11.09032567"/>
    <n v="8"/>
    <n v="133289.89000000001"/>
    <n v="-1"/>
    <n v="5.0429158479999998"/>
    <n v="30831.39"/>
    <x v="2"/>
    <s v="Queen Annes,"/>
    <x v="0"/>
    <x v="0"/>
    <n v="68.731464979999998"/>
    <n v="0"/>
    <n v="0"/>
    <n v="0"/>
    <n v="0"/>
    <n v="0"/>
    <n v="0"/>
    <n v="0"/>
    <n v="5.0429158479999998"/>
    <n v="41714.66876"/>
    <x v="0"/>
  </r>
  <r>
    <n v="16168.75359"/>
    <n v="16273.142078999999"/>
    <x v="0"/>
    <x v="116"/>
    <x v="6"/>
    <x v="6"/>
    <s v="MD Resident"/>
    <x v="11"/>
    <s v="MD"/>
    <n v="2"/>
    <n v="0"/>
    <n v="0"/>
    <n v="0"/>
    <n v="1.1611479659999999"/>
    <n v="2"/>
    <n v="22212.7"/>
    <n v="2"/>
    <n v="1.1611479659999999"/>
    <n v="22212.7"/>
    <x v="85"/>
    <s v="21084,Jarrettsville"/>
    <x v="0"/>
    <x v="0"/>
    <n v="10.79660168"/>
    <n v="0"/>
    <n v="0"/>
    <n v="0"/>
    <n v="0"/>
    <n v="0"/>
    <n v="0"/>
    <n v="0"/>
    <n v="1.1611479659999999"/>
    <n v="9604.9397298999993"/>
    <x v="0"/>
  </r>
  <r>
    <n v="16168.75359"/>
    <n v="16273.142078999999"/>
    <x v="0"/>
    <x v="209"/>
    <x v="6"/>
    <x v="6"/>
    <s v="MD Resident"/>
    <x v="0"/>
    <s v="MD"/>
    <n v="1"/>
    <n v="0"/>
    <n v="0"/>
    <n v="0"/>
    <n v="0.41563398800000001"/>
    <n v="1"/>
    <n v="11591.68"/>
    <n v="1"/>
    <n v="0.41563398800000001"/>
    <n v="11591.68"/>
    <x v="141"/>
    <s v="21156,Upper Falls"/>
    <x v="0"/>
    <x v="0"/>
    <n v="1.8606269449999999"/>
    <n v="0"/>
    <n v="0"/>
    <n v="0"/>
    <n v="0"/>
    <n v="0"/>
    <n v="0"/>
    <n v="0"/>
    <n v="0.41563398800000001"/>
    <n v="3438.0970567999998"/>
    <x v="0"/>
  </r>
  <r>
    <n v="16168.75359"/>
    <n v="16273.142078999999"/>
    <x v="0"/>
    <x v="97"/>
    <x v="6"/>
    <x v="6"/>
    <s v="MD Resident"/>
    <x v="9"/>
    <s v="MD"/>
    <n v="2"/>
    <n v="56.943389310000001"/>
    <n v="83"/>
    <n v="897137.98"/>
    <n v="57.577681294999998"/>
    <n v="70"/>
    <n v="1070072.58"/>
    <n v="-13"/>
    <n v="0.63429198499999995"/>
    <n v="172934.6"/>
    <x v="19"/>
    <s v="21216,Baltimore"/>
    <x v="0"/>
    <x v="0"/>
    <n v="81.369358595999998"/>
    <n v="0"/>
    <n v="0"/>
    <n v="0"/>
    <n v="0"/>
    <n v="0"/>
    <n v="0"/>
    <n v="0"/>
    <n v="0.63429198499999995"/>
    <n v="5246.8216501999996"/>
    <x v="0"/>
  </r>
  <r>
    <n v="16168.75359"/>
    <n v="16273.142078999999"/>
    <x v="0"/>
    <x v="210"/>
    <x v="6"/>
    <x v="6"/>
    <s v="MD Resident"/>
    <x v="5"/>
    <s v="MD"/>
    <n v="1"/>
    <n v="1.5115969549999999"/>
    <n v="2"/>
    <n v="18590.48"/>
    <n v="2.2697879329999999"/>
    <n v="1"/>
    <n v="22372.94"/>
    <n v="-1"/>
    <n v="0.75819097800000002"/>
    <n v="3782.46"/>
    <x v="142"/>
    <s v="21788,Thurmont"/>
    <x v="0"/>
    <x v="0"/>
    <n v="7.9381137649999998"/>
    <n v="0"/>
    <n v="0"/>
    <n v="0"/>
    <n v="0"/>
    <n v="0"/>
    <n v="0"/>
    <n v="0"/>
    <n v="0.75819097800000002"/>
    <n v="6271.7059847"/>
    <x v="0"/>
  </r>
  <r>
    <n v="16168.75359"/>
    <n v="16273.142078999999"/>
    <x v="0"/>
    <x v="64"/>
    <x v="6"/>
    <x v="6"/>
    <s v="MD Resident"/>
    <x v="7"/>
    <s v="MD"/>
    <n v="2"/>
    <n v="5.0196048519999996"/>
    <n v="5"/>
    <n v="125908.4"/>
    <n v="6.3311518119999999"/>
    <n v="8"/>
    <n v="88618.03"/>
    <n v="3"/>
    <n v="1.31154696"/>
    <n v="-37290.370000000003"/>
    <x v="51"/>
    <s v="21060,Glen Burnie"/>
    <x v="0"/>
    <x v="0"/>
    <n v="34.865030947000001"/>
    <n v="-0.45127198699999999"/>
    <n v="0.45127198699999999"/>
    <n v="-0.45127198699999999"/>
    <n v="1.69758749E-2"/>
    <n v="1.69758749E-2"/>
    <n v="0"/>
    <n v="140.42332223"/>
    <n v="1.2945710851000001"/>
    <n v="10708.60701"/>
    <x v="0"/>
  </r>
  <r>
    <n v="16168.75359"/>
    <n v="16273.142078999999"/>
    <x v="0"/>
    <x v="138"/>
    <x v="6"/>
    <x v="6"/>
    <s v="MD Resident"/>
    <x v="8"/>
    <s v="MD"/>
    <n v="2"/>
    <n v="0"/>
    <n v="0"/>
    <n v="0"/>
    <n v="5.3820528400000001"/>
    <n v="5"/>
    <n v="71756.62"/>
    <n v="5"/>
    <n v="5.3820528400000001"/>
    <n v="71756.62"/>
    <x v="16"/>
    <s v="21046,Columbia"/>
    <x v="0"/>
    <x v="0"/>
    <n v="34.217549980999998"/>
    <n v="-3.7040278899999999"/>
    <n v="3.7040278899999999"/>
    <n v="-3.7040278899999999"/>
    <n v="0.58260377600000002"/>
    <n v="0.58260377600000002"/>
    <n v="0"/>
    <n v="4819.2601795"/>
    <n v="4.799449064"/>
    <n v="39700.727509999997"/>
    <x v="0"/>
  </r>
  <r>
    <n v="16168.75359"/>
    <n v="16273.142078999999"/>
    <x v="0"/>
    <x v="30"/>
    <x v="6"/>
    <x v="6"/>
    <s v="MD Resident"/>
    <x v="5"/>
    <s v="MD"/>
    <n v="2"/>
    <n v="0"/>
    <n v="0"/>
    <n v="0"/>
    <n v="2.7954949170000001"/>
    <n v="2"/>
    <n v="78683.53"/>
    <n v="2"/>
    <n v="2.7954949170000001"/>
    <n v="78683.53"/>
    <x v="26"/>
    <s v="21793,Walkersville"/>
    <x v="0"/>
    <x v="0"/>
    <n v="50.084308516999997"/>
    <n v="0"/>
    <n v="0"/>
    <n v="0"/>
    <n v="0"/>
    <n v="0"/>
    <n v="0"/>
    <n v="0"/>
    <n v="2.7954949170000001"/>
    <n v="23124.150392"/>
    <x v="0"/>
  </r>
  <r>
    <n v="16168.75359"/>
    <n v="16273.142078999999"/>
    <x v="0"/>
    <x v="178"/>
    <x v="6"/>
    <x v="6"/>
    <s v="MD Resident"/>
    <x v="10"/>
    <s v="MD"/>
    <n v="2"/>
    <n v="2.4851259259999998"/>
    <n v="2"/>
    <n v="39142.769999999997"/>
    <n v="2.4982729259999998"/>
    <n v="2"/>
    <n v="75540.02"/>
    <n v="0"/>
    <n v="1.3147000000000001E-2"/>
    <n v="36397.25"/>
    <x v="119"/>
    <s v="21048,Finksburg"/>
    <x v="0"/>
    <x v="0"/>
    <n v="9.4879587169999997"/>
    <n v="0"/>
    <n v="0"/>
    <n v="0"/>
    <n v="0"/>
    <n v="0"/>
    <n v="0"/>
    <n v="0"/>
    <n v="1.3147000000000001E-2"/>
    <n v="108.75112072"/>
    <x v="0"/>
  </r>
  <r>
    <n v="16168.75359"/>
    <n v="16273.142078999999"/>
    <x v="0"/>
    <x v="179"/>
    <x v="6"/>
    <x v="6"/>
    <s v="MD Resident"/>
    <x v="0"/>
    <s v="MD"/>
    <n v="2"/>
    <n v="24.565960273000002"/>
    <n v="35"/>
    <n v="391522.8"/>
    <n v="47.112857603999998"/>
    <n v="54"/>
    <n v="810602.43"/>
    <n v="19"/>
    <n v="22.546897331"/>
    <n v="419079.63"/>
    <x v="120"/>
    <s v="21222,Dundalk"/>
    <x v="0"/>
    <x v="0"/>
    <n v="83.096533515999994"/>
    <n v="0"/>
    <n v="0"/>
    <n v="0"/>
    <n v="0"/>
    <n v="0"/>
    <n v="0"/>
    <n v="0"/>
    <n v="22.546897331"/>
    <n v="186506.45422000001"/>
    <x v="0"/>
  </r>
  <r>
    <n v="16168.75359"/>
    <n v="16273.142078999999"/>
    <x v="0"/>
    <x v="156"/>
    <x v="6"/>
    <x v="6"/>
    <s v="MD Resident"/>
    <x v="3"/>
    <s v="MD"/>
    <n v="1"/>
    <n v="0"/>
    <n v="0"/>
    <n v="0"/>
    <n v="1.149632966"/>
    <n v="1"/>
    <n v="17990.62"/>
    <n v="1"/>
    <n v="1.149632966"/>
    <n v="17990.62"/>
    <x v="103"/>
    <s v="20850,Rockville"/>
    <x v="0"/>
    <x v="0"/>
    <n v="149.16299556999999"/>
    <n v="0"/>
    <n v="0"/>
    <n v="0"/>
    <n v="0"/>
    <n v="0"/>
    <n v="0"/>
    <n v="0"/>
    <n v="1.149632966"/>
    <n v="9509.6884059999993"/>
    <x v="0"/>
  </r>
  <r>
    <n v="16168.75359"/>
    <n v="16273.142078999999"/>
    <x v="0"/>
    <x v="151"/>
    <x v="6"/>
    <x v="6"/>
    <s v="MD Resident"/>
    <x v="5"/>
    <s v="MD"/>
    <n v="1"/>
    <n v="0"/>
    <n v="0"/>
    <n v="0"/>
    <n v="2.317105931"/>
    <n v="2"/>
    <n v="11709.45"/>
    <n v="2"/>
    <n v="2.317105931"/>
    <n v="11709.45"/>
    <x v="104"/>
    <s v="21754,Ijamsville"/>
    <x v="0"/>
    <x v="0"/>
    <n v="6.7717767999999996"/>
    <n v="0"/>
    <n v="0"/>
    <n v="0"/>
    <n v="0"/>
    <n v="0"/>
    <n v="0"/>
    <n v="0"/>
    <n v="2.317105931"/>
    <n v="19166.948111999998"/>
    <x v="0"/>
  </r>
  <r>
    <n v="16168.75359"/>
    <n v="16273.142078999999"/>
    <x v="0"/>
    <x v="211"/>
    <x v="6"/>
    <x v="6"/>
    <s v="MD Resident"/>
    <x v="11"/>
    <s v="MD"/>
    <n v="2"/>
    <n v="3.5145198959999999"/>
    <n v="3"/>
    <n v="43246.89"/>
    <n v="4.6882778610000004"/>
    <n v="5"/>
    <n v="58862.91"/>
    <n v="2"/>
    <n v="1.1737579650000001"/>
    <n v="15616.02"/>
    <x v="143"/>
    <s v="21085,Joppa"/>
    <x v="0"/>
    <x v="0"/>
    <n v="25.745593227000001"/>
    <n v="0"/>
    <n v="0"/>
    <n v="0"/>
    <n v="0"/>
    <n v="0"/>
    <n v="0"/>
    <n v="0"/>
    <n v="1.1737579650000001"/>
    <n v="9709.2488135999993"/>
    <x v="0"/>
  </r>
  <r>
    <n v="16168.75359"/>
    <n v="16273.142078999999"/>
    <x v="0"/>
    <x v="12"/>
    <x v="6"/>
    <x v="6"/>
    <s v="MD Resident"/>
    <x v="0"/>
    <s v="MD"/>
    <n v="2"/>
    <n v="7.9821037629999996"/>
    <n v="13"/>
    <n v="150033.53"/>
    <n v="8.1404387570000001"/>
    <n v="10"/>
    <n v="96746.54"/>
    <n v="-3"/>
    <n v="0.15833499400000001"/>
    <n v="-53286.99"/>
    <x v="10"/>
    <s v="21133,Randallstown"/>
    <x v="0"/>
    <x v="0"/>
    <n v="65.825927037"/>
    <n v="0"/>
    <n v="0"/>
    <n v="0"/>
    <n v="0"/>
    <n v="0"/>
    <n v="0"/>
    <n v="0"/>
    <n v="0.15833499400000001"/>
    <n v="1309.7366735999999"/>
    <x v="0"/>
  </r>
  <r>
    <n v="16168.75359"/>
    <n v="16273.142078999999"/>
    <x v="0"/>
    <x v="212"/>
    <x v="6"/>
    <x v="6"/>
    <s v="MD Resident"/>
    <x v="9"/>
    <s v="MD"/>
    <n v="2"/>
    <n v="64.596310088999999"/>
    <n v="91"/>
    <n v="876304.59"/>
    <n v="77.790249693999996"/>
    <n v="105"/>
    <n v="1130772.08"/>
    <n v="14"/>
    <n v="13.193939605000001"/>
    <n v="254467.49"/>
    <x v="19"/>
    <s v="21205,Baltimore"/>
    <x v="0"/>
    <x v="0"/>
    <n v="48.148821564000002"/>
    <n v="0"/>
    <n v="0"/>
    <n v="0"/>
    <n v="0"/>
    <n v="0"/>
    <n v="0"/>
    <n v="0"/>
    <n v="13.193939605000001"/>
    <n v="109139.40205"/>
    <x v="0"/>
  </r>
  <r>
    <n v="16168.75359"/>
    <n v="16273.142078999999"/>
    <x v="0"/>
    <x v="93"/>
    <x v="6"/>
    <x v="6"/>
    <s v="MD Resident"/>
    <x v="9"/>
    <s v="MD"/>
    <n v="2"/>
    <n v="36.557203915999999"/>
    <n v="53"/>
    <n v="506309.81"/>
    <n v="51.526325470000003"/>
    <n v="73"/>
    <n v="947293.86"/>
    <n v="20"/>
    <n v="14.969121554000001"/>
    <n v="440984.05"/>
    <x v="19"/>
    <s v="21231,Baltimore"/>
    <x v="0"/>
    <x v="0"/>
    <n v="80.842232605000007"/>
    <n v="0"/>
    <n v="0"/>
    <n v="0"/>
    <n v="0"/>
    <n v="0"/>
    <n v="0"/>
    <n v="0"/>
    <n v="14.969121554000001"/>
    <n v="123823.59057"/>
    <x v="0"/>
  </r>
  <r>
    <n v="16168.75359"/>
    <n v="16273.142078999999"/>
    <x v="0"/>
    <x v="32"/>
    <x v="6"/>
    <x v="6"/>
    <s v="MD Resident"/>
    <x v="1"/>
    <s v="MD"/>
    <n v="1"/>
    <n v="0"/>
    <n v="0"/>
    <n v="0"/>
    <n v="0.35034799"/>
    <n v="1"/>
    <n v="5680.91"/>
    <n v="1"/>
    <n v="0.35034799"/>
    <n v="5680.91"/>
    <x v="28"/>
    <s v="20747,District Heights"/>
    <x v="0"/>
    <x v="0"/>
    <n v="135.299723"/>
    <n v="-5.2008608450000002"/>
    <n v="5.2008608450000002"/>
    <n v="-5.2008608450000002"/>
    <n v="1.34672201E-2"/>
    <n v="1.34672201E-2"/>
    <n v="0"/>
    <n v="111.39996001"/>
    <n v="0.33688076989999999"/>
    <n v="2786.6556083"/>
    <x v="0"/>
  </r>
  <r>
    <n v="16168.75359"/>
    <n v="16273.142078999999"/>
    <x v="0"/>
    <x v="213"/>
    <x v="6"/>
    <x v="6"/>
    <s v="MD Resident"/>
    <x v="7"/>
    <s v="MD"/>
    <n v="2"/>
    <n v="9.0813917289999999"/>
    <n v="11"/>
    <n v="129407.97"/>
    <n v="9.3315667229999999"/>
    <n v="9"/>
    <n v="184458.07"/>
    <n v="-2"/>
    <n v="0.25017499399999998"/>
    <n v="55050.1"/>
    <x v="51"/>
    <s v="21061,Glen Burnie"/>
    <x v="0"/>
    <x v="0"/>
    <n v="121.47440439"/>
    <n v="-2.2170409339999999"/>
    <n v="2.2170409339999999"/>
    <n v="-2.2170409339999999"/>
    <n v="4.5659676999999996E-3"/>
    <n v="4.5659676999999996E-3"/>
    <n v="0"/>
    <n v="37.769384694000003"/>
    <n v="0.24560902630000001"/>
    <n v="2031.6617384000001"/>
    <x v="0"/>
  </r>
  <r>
    <n v="24957.301218000001"/>
    <n v="25830.742082000001"/>
    <x v="0"/>
    <x v="12"/>
    <x v="7"/>
    <x v="7"/>
    <s v="MD Resident"/>
    <x v="0"/>
    <s v="MD"/>
    <n v="2"/>
    <n v="41.688882759999998"/>
    <n v="47"/>
    <n v="941909.49"/>
    <n v="48.172097569000002"/>
    <n v="35"/>
    <n v="1174091.6000000001"/>
    <n v="-12"/>
    <n v="6.4832148089999997"/>
    <n v="232182.11"/>
    <x v="10"/>
    <s v="21133,Randallstown"/>
    <x v="0"/>
    <x v="0"/>
    <n v="65.825927037"/>
    <n v="0"/>
    <n v="0"/>
    <n v="0"/>
    <n v="0"/>
    <n v="0"/>
    <n v="0"/>
    <n v="0"/>
    <n v="6.4832148089999997"/>
    <n v="82778.693543000001"/>
    <x v="0"/>
  </r>
  <r>
    <n v="24957.301218000001"/>
    <n v="25830.742082000001"/>
    <x v="0"/>
    <x v="107"/>
    <x v="7"/>
    <x v="7"/>
    <s v="MD Resident"/>
    <x v="0"/>
    <s v="MD"/>
    <n v="3"/>
    <n v="106.65301483"/>
    <n v="116"/>
    <n v="2621280.58"/>
    <n v="111.0872797"/>
    <n v="115"/>
    <n v="2724551.99"/>
    <n v="-1"/>
    <n v="4.4342648730000001"/>
    <n v="103271.41"/>
    <x v="79"/>
    <s v="21234,Parkville"/>
    <x v="0"/>
    <x v="0"/>
    <n v="124.48361029"/>
    <n v="0"/>
    <n v="0"/>
    <n v="0"/>
    <n v="0"/>
    <n v="0"/>
    <n v="0"/>
    <n v="0"/>
    <n v="4.4342648730000001"/>
    <n v="56617.382553000003"/>
    <x v="0"/>
  </r>
  <r>
    <n v="24957.301218000001"/>
    <n v="25830.742082000001"/>
    <x v="0"/>
    <x v="88"/>
    <x v="7"/>
    <x v="7"/>
    <s v="MD Resident"/>
    <x v="7"/>
    <s v="MD"/>
    <n v="2"/>
    <n v="11.433896662"/>
    <n v="15"/>
    <n v="259499.93"/>
    <n v="15.638810532999999"/>
    <n v="14"/>
    <n v="305102.84000000003"/>
    <n v="-1"/>
    <n v="4.2049138709999996"/>
    <n v="45602.91"/>
    <x v="67"/>
    <s v="21076,Hanover"/>
    <x v="0"/>
    <x v="0"/>
    <n v="57.705128287000001"/>
    <n v="-0.52161998499999995"/>
    <n v="0.52161998499999995"/>
    <n v="-0.52161998499999995"/>
    <n v="3.8009916499999997E-2"/>
    <n v="3.8009916499999997E-2"/>
    <n v="0"/>
    <n v="485.31651748000002"/>
    <n v="4.1669039545000004"/>
    <n v="53203.676823000002"/>
    <x v="0"/>
  </r>
  <r>
    <n v="24957.301218000001"/>
    <n v="25830.742082000001"/>
    <x v="0"/>
    <x v="27"/>
    <x v="7"/>
    <x v="7"/>
    <s v="MD Resident"/>
    <x v="8"/>
    <s v="MD"/>
    <n v="1"/>
    <n v="0.52952198399999995"/>
    <n v="1"/>
    <n v="8085.08"/>
    <n v="5.40186484"/>
    <n v="5"/>
    <n v="128936.53"/>
    <n v="4"/>
    <n v="4.8723428560000004"/>
    <n v="120851.45"/>
    <x v="23"/>
    <s v="21036,Dayton"/>
    <x v="0"/>
    <x v="0"/>
    <n v="14.76700456"/>
    <n v="0"/>
    <n v="0"/>
    <n v="0"/>
    <n v="0"/>
    <n v="0"/>
    <n v="0"/>
    <n v="0"/>
    <n v="4.8723428560000004"/>
    <n v="62210.830274"/>
    <x v="0"/>
  </r>
  <r>
    <n v="24957.301218000001"/>
    <n v="25830.742082000001"/>
    <x v="0"/>
    <x v="214"/>
    <x v="7"/>
    <x v="7"/>
    <s v="MD Resident"/>
    <x v="0"/>
    <s v="MD"/>
    <n v="1"/>
    <n v="0"/>
    <n v="0"/>
    <n v="0"/>
    <n v="0.378932989"/>
    <n v="1"/>
    <n v="7691.52"/>
    <n v="1"/>
    <n v="0.378932989"/>
    <n v="7691.52"/>
    <x v="19"/>
    <s v="21260,Baltimore"/>
    <x v="0"/>
    <x v="0"/>
    <n v="0.378932989"/>
    <n v="0"/>
    <n v="0"/>
    <n v="0"/>
    <n v="0"/>
    <n v="0"/>
    <n v="0"/>
    <n v="0"/>
    <n v="0.378932989"/>
    <n v="4838.2752528999999"/>
    <x v="0"/>
  </r>
  <r>
    <n v="24957.301218000001"/>
    <n v="25830.742082000001"/>
    <x v="0"/>
    <x v="199"/>
    <x v="7"/>
    <x v="7"/>
    <s v="MD Resident"/>
    <x v="11"/>
    <s v="MD"/>
    <n v="2"/>
    <n v="34.853939965000002"/>
    <n v="34"/>
    <n v="1285991.1299999999"/>
    <n v="35.373463950999998"/>
    <n v="22"/>
    <n v="724737.15"/>
    <n v="-12"/>
    <n v="0.51952398600000005"/>
    <n v="-561253.98"/>
    <x v="134"/>
    <s v="21009,Abingdon"/>
    <x v="0"/>
    <x v="0"/>
    <n v="5.2055738480000002"/>
    <n v="0"/>
    <n v="0"/>
    <n v="0"/>
    <n v="0"/>
    <n v="0"/>
    <n v="0"/>
    <n v="0"/>
    <n v="0.51952398600000005"/>
    <n v="6633.3629368000002"/>
    <x v="0"/>
  </r>
  <r>
    <n v="24957.301218000001"/>
    <n v="25830.742082000001"/>
    <x v="0"/>
    <x v="134"/>
    <x v="7"/>
    <x v="7"/>
    <s v="MD Resident"/>
    <x v="3"/>
    <s v="MD"/>
    <n v="2"/>
    <n v="4.3659828699999998"/>
    <n v="2"/>
    <n v="59335.05"/>
    <n v="10.1091377"/>
    <n v="7"/>
    <n v="465322.6"/>
    <n v="5"/>
    <n v="5.7431548299999999"/>
    <n v="405987.55"/>
    <x v="24"/>
    <s v="20905,Silver Spring"/>
    <x v="0"/>
    <x v="0"/>
    <n v="20.929489378"/>
    <n v="-1.779962947"/>
    <n v="1.779962947"/>
    <n v="-1.779962947"/>
    <n v="0.48843058769999997"/>
    <n v="0.48843058769999997"/>
    <n v="0"/>
    <n v="6236.3575978999997"/>
    <n v="5.2547242423"/>
    <n v="67093.135200000004"/>
    <x v="0"/>
  </r>
  <r>
    <n v="24957.301218000001"/>
    <n v="25830.742082000001"/>
    <x v="0"/>
    <x v="31"/>
    <x v="7"/>
    <x v="7"/>
    <s v="MD Resident"/>
    <x v="7"/>
    <s v="MD"/>
    <n v="2"/>
    <n v="5.2020778459999999"/>
    <n v="5"/>
    <n v="74455.039999999994"/>
    <n v="11.126108669000001"/>
    <n v="10"/>
    <n v="316833.3"/>
    <n v="5"/>
    <n v="5.9240308229999998"/>
    <n v="242378.26"/>
    <x v="27"/>
    <s v="21409,Annapolis"/>
    <x v="0"/>
    <x v="0"/>
    <n v="23.385939306000001"/>
    <n v="0"/>
    <n v="0"/>
    <n v="0"/>
    <n v="0"/>
    <n v="0"/>
    <n v="0"/>
    <n v="0"/>
    <n v="5.9240308229999998"/>
    <n v="75638.945567000002"/>
    <x v="0"/>
  </r>
  <r>
    <n v="24957.301218000001"/>
    <n v="25830.742082000001"/>
    <x v="0"/>
    <x v="215"/>
    <x v="7"/>
    <x v="7"/>
    <s v="MD Resident"/>
    <x v="3"/>
    <s v="MD"/>
    <n v="2"/>
    <n v="1.810369946"/>
    <n v="2"/>
    <n v="36009.72"/>
    <n v="3.0907799090000001"/>
    <n v="5"/>
    <n v="88552.15"/>
    <n v="3"/>
    <n v="1.2804099630000001"/>
    <n v="52542.43"/>
    <x v="144"/>
    <s v="20833,Brookeville"/>
    <x v="0"/>
    <x v="0"/>
    <n v="11.573457657000001"/>
    <n v="0"/>
    <n v="0"/>
    <n v="0"/>
    <n v="0"/>
    <n v="0"/>
    <n v="0"/>
    <n v="0"/>
    <n v="1.2804099630000001"/>
    <n v="16348.473259"/>
    <x v="0"/>
  </r>
  <r>
    <n v="24957.301218000001"/>
    <n v="25830.742082000001"/>
    <x v="0"/>
    <x v="68"/>
    <x v="7"/>
    <x v="7"/>
    <s v="MD Resident"/>
    <x v="3"/>
    <s v="MD"/>
    <n v="2"/>
    <n v="2.2933229320000001"/>
    <n v="2"/>
    <n v="29491.599999999999"/>
    <n v="7.1636307869999998"/>
    <n v="6"/>
    <n v="150051.67000000001"/>
    <n v="4"/>
    <n v="4.8703078550000001"/>
    <n v="120560.07"/>
    <x v="24"/>
    <s v="20901,Silver Spring"/>
    <x v="0"/>
    <x v="0"/>
    <n v="70.619512907000001"/>
    <n v="-1.8741309450000001"/>
    <n v="1.8741309450000001"/>
    <n v="-1.8741309450000001"/>
    <n v="0.1292503203"/>
    <n v="0.1292503203"/>
    <n v="0"/>
    <n v="1650.2881626000001"/>
    <n v="4.7410575347000004"/>
    <n v="60534.558902999997"/>
    <x v="0"/>
  </r>
  <r>
    <n v="24957.301218000001"/>
    <n v="25830.742082000001"/>
    <x v="0"/>
    <x v="85"/>
    <x v="7"/>
    <x v="7"/>
    <s v="MD Resident"/>
    <x v="9"/>
    <s v="MD"/>
    <n v="3"/>
    <n v="29.733549119999999"/>
    <n v="40"/>
    <n v="768049.55"/>
    <n v="46.122470628000002"/>
    <n v="53"/>
    <n v="1008160.71"/>
    <n v="13"/>
    <n v="16.388921507999999"/>
    <n v="240111.16"/>
    <x v="19"/>
    <s v="21230,Baltimore"/>
    <x v="0"/>
    <x v="0"/>
    <n v="91.026667282999995"/>
    <n v="0"/>
    <n v="0"/>
    <n v="0"/>
    <n v="0"/>
    <n v="0"/>
    <n v="0"/>
    <n v="0"/>
    <n v="16.388921507999999"/>
    <n v="209256.29506"/>
    <x v="0"/>
  </r>
  <r>
    <n v="24957.301218000001"/>
    <n v="25830.742082000001"/>
    <x v="0"/>
    <x v="95"/>
    <x v="7"/>
    <x v="7"/>
    <s v="MD Resident"/>
    <x v="1"/>
    <s v="MD"/>
    <n v="2"/>
    <n v="2.7127569199999999"/>
    <n v="2"/>
    <n v="107160.9"/>
    <n v="6.625262802"/>
    <n v="5"/>
    <n v="334579.46999999997"/>
    <n v="3"/>
    <n v="3.912505882"/>
    <n v="227418.57"/>
    <x v="71"/>
    <s v="20769,Glenn Dale"/>
    <x v="0"/>
    <x v="0"/>
    <n v="35.385238944000001"/>
    <n v="0"/>
    <n v="0"/>
    <n v="0"/>
    <n v="0"/>
    <n v="0"/>
    <n v="0"/>
    <n v="0"/>
    <n v="3.912505882"/>
    <n v="49955.482725000002"/>
    <x v="0"/>
  </r>
  <r>
    <n v="24957.301218000001"/>
    <n v="25830.742082000001"/>
    <x v="0"/>
    <x v="14"/>
    <x v="7"/>
    <x v="7"/>
    <s v="MD Resident"/>
    <x v="0"/>
    <s v="MD"/>
    <n v="3"/>
    <n v="1.5079129550000001"/>
    <n v="1"/>
    <n v="44196.5"/>
    <n v="6.6053018039999998"/>
    <n v="8"/>
    <n v="106241.11"/>
    <n v="7"/>
    <n v="5.0973888489999997"/>
    <n v="62044.61"/>
    <x v="2"/>
    <s v="Baltimore,"/>
    <x v="0"/>
    <x v="0"/>
    <n v="20.733157383000002"/>
    <n v="-0.732951978"/>
    <n v="0.732951978"/>
    <n v="-0.732951978"/>
    <n v="0.18020126750000001"/>
    <n v="0.18020126750000001"/>
    <n v="0"/>
    <n v="2300.8377691000001"/>
    <n v="4.9171875815000003"/>
    <n v="62783.414693999999"/>
    <x v="0"/>
  </r>
  <r>
    <n v="24957.301218000001"/>
    <n v="25830.742082000001"/>
    <x v="0"/>
    <x v="175"/>
    <x v="7"/>
    <x v="7"/>
    <s v="MD Resident"/>
    <x v="1"/>
    <s v="MD"/>
    <n v="2"/>
    <n v="2.564339924"/>
    <n v="3"/>
    <n v="43237.69"/>
    <n v="7.1142597890000001"/>
    <n v="4"/>
    <n v="135959.34"/>
    <n v="1"/>
    <n v="4.5499198649999997"/>
    <n v="92721.65"/>
    <x v="118"/>
    <s v="20607,Accokeek"/>
    <x v="0"/>
    <x v="0"/>
    <n v="32.126005048000003"/>
    <n v="0"/>
    <n v="0"/>
    <n v="0"/>
    <n v="0"/>
    <n v="0"/>
    <n v="0"/>
    <n v="0"/>
    <n v="4.5499198649999997"/>
    <n v="58094.083451999999"/>
    <x v="0"/>
  </r>
  <r>
    <n v="24957.301218000001"/>
    <n v="25830.742082000001"/>
    <x v="0"/>
    <x v="166"/>
    <x v="7"/>
    <x v="7"/>
    <s v="MD Resident"/>
    <x v="11"/>
    <s v="MD"/>
    <n v="2"/>
    <n v="16.531706507999999"/>
    <n v="17"/>
    <n v="477711.96"/>
    <n v="19.747060413"/>
    <n v="20"/>
    <n v="427267.01"/>
    <n v="3"/>
    <n v="3.2153539050000002"/>
    <n v="-50444.95"/>
    <x v="83"/>
    <s v="21015,Bel Air"/>
    <x v="0"/>
    <x v="0"/>
    <n v="16.030183524000002"/>
    <n v="0"/>
    <n v="0"/>
    <n v="0"/>
    <n v="0"/>
    <n v="0"/>
    <n v="0"/>
    <n v="0"/>
    <n v="3.2153539050000002"/>
    <n v="41054.138013000003"/>
    <x v="0"/>
  </r>
  <r>
    <n v="24957.301218000001"/>
    <n v="25830.742082000001"/>
    <x v="0"/>
    <x v="216"/>
    <x v="7"/>
    <x v="7"/>
    <s v="MD Resident"/>
    <x v="3"/>
    <s v="MD"/>
    <n v="1"/>
    <n v="1.3004859609999999"/>
    <n v="2"/>
    <n v="41212.57"/>
    <n v="1.6039469529999999"/>
    <n v="2"/>
    <n v="25506.36"/>
    <n v="0"/>
    <n v="0.30346099199999998"/>
    <n v="-15706.21"/>
    <x v="49"/>
    <s v="20814,Bethesda"/>
    <x v="0"/>
    <x v="0"/>
    <n v="28.932738140000001"/>
    <n v="0"/>
    <n v="0"/>
    <n v="0"/>
    <n v="0"/>
    <n v="0"/>
    <n v="0"/>
    <n v="0"/>
    <n v="0.30346099199999998"/>
    <n v="3874.6370741999999"/>
    <x v="0"/>
  </r>
  <r>
    <n v="24957.301218000001"/>
    <n v="25830.742082000001"/>
    <x v="0"/>
    <x v="47"/>
    <x v="7"/>
    <x v="7"/>
    <s v="MD Resident"/>
    <x v="5"/>
    <s v="MD"/>
    <n v="2"/>
    <n v="7.0448667909999996"/>
    <n v="6"/>
    <n v="296547.40999999997"/>
    <n v="13.697298592999999"/>
    <n v="6"/>
    <n v="292778.81"/>
    <n v="0"/>
    <n v="6.6524318019999997"/>
    <n v="-3768.6"/>
    <x v="38"/>
    <s v="21769,Middletown"/>
    <x v="0"/>
    <x v="0"/>
    <n v="15.85309453"/>
    <n v="0"/>
    <n v="0"/>
    <n v="0"/>
    <n v="0"/>
    <n v="0"/>
    <n v="0"/>
    <n v="0"/>
    <n v="6.6524318019999997"/>
    <n v="84939.282389999993"/>
    <x v="0"/>
  </r>
  <r>
    <n v="24957.301218000001"/>
    <n v="25830.742082000001"/>
    <x v="0"/>
    <x v="91"/>
    <x v="7"/>
    <x v="7"/>
    <s v="MD Resident"/>
    <x v="9"/>
    <s v="MD"/>
    <n v="2"/>
    <n v="20.369438397"/>
    <n v="26"/>
    <n v="531269.17000000004"/>
    <n v="26.700353205999999"/>
    <n v="37"/>
    <n v="1030136.93"/>
    <n v="11"/>
    <n v="6.3309148090000003"/>
    <n v="498867.76"/>
    <x v="19"/>
    <s v="21211,Baltimore"/>
    <x v="0"/>
    <x v="0"/>
    <n v="53.067125419"/>
    <n v="-0.598206982"/>
    <n v="0.598206982"/>
    <n v="-0.598206982"/>
    <n v="7.1366168999999993E-2"/>
    <n v="7.1366168999999993E-2"/>
    <n v="0"/>
    <n v="911.21432920999996"/>
    <n v="6.2595486400000002"/>
    <n v="79922.889160999999"/>
    <x v="0"/>
  </r>
  <r>
    <n v="24957.301218000001"/>
    <n v="25830.742082000001"/>
    <x v="0"/>
    <x v="213"/>
    <x v="7"/>
    <x v="7"/>
    <s v="MD Resident"/>
    <x v="7"/>
    <s v="MD"/>
    <n v="3"/>
    <n v="42.565319737000003"/>
    <n v="45"/>
    <n v="1212784.18"/>
    <n v="61.036248186999998"/>
    <n v="60"/>
    <n v="1341660.1000000001"/>
    <n v="15"/>
    <n v="18.470928449999999"/>
    <n v="128875.92"/>
    <x v="51"/>
    <s v="21061,Glen Burnie"/>
    <x v="0"/>
    <x v="0"/>
    <n v="121.47440439"/>
    <n v="-2.2170409339999999"/>
    <n v="2.2170409339999999"/>
    <n v="-2.2170409339999999"/>
    <n v="0.33711467589999999"/>
    <n v="0.33711467589999999"/>
    <n v="0"/>
    <n v="4304.3325364000002"/>
    <n v="18.133813774"/>
    <n v="231535.3505"/>
    <x v="0"/>
  </r>
  <r>
    <n v="24957.301218000001"/>
    <n v="25830.742082000001"/>
    <x v="0"/>
    <x v="181"/>
    <x v="7"/>
    <x v="7"/>
    <s v="MD Resident"/>
    <x v="7"/>
    <s v="MD"/>
    <n v="2"/>
    <n v="3.916176884"/>
    <n v="3"/>
    <n v="49973.99"/>
    <n v="16.164953521000001"/>
    <n v="12"/>
    <n v="626690.43999999994"/>
    <n v="9"/>
    <n v="12.248776637000001"/>
    <n v="576716.44999999995"/>
    <x v="121"/>
    <s v="21226,Curtis Bay"/>
    <x v="0"/>
    <x v="0"/>
    <n v="41.493077776"/>
    <n v="0"/>
    <n v="0"/>
    <n v="0"/>
    <n v="0"/>
    <n v="0"/>
    <n v="0"/>
    <n v="0"/>
    <n v="12.248776637000001"/>
    <n v="156394.28237"/>
    <x v="0"/>
  </r>
  <r>
    <n v="24957.301218000001"/>
    <n v="25830.742082000001"/>
    <x v="0"/>
    <x v="217"/>
    <x v="7"/>
    <x v="7"/>
    <s v="MD Resident"/>
    <x v="8"/>
    <s v="MD"/>
    <n v="2"/>
    <n v="2.760103918"/>
    <n v="4"/>
    <n v="53912.34"/>
    <n v="3.3322909009999999"/>
    <n v="4"/>
    <n v="45894.31"/>
    <n v="0"/>
    <n v="0.57218698300000004"/>
    <n v="-8018.03"/>
    <x v="145"/>
    <s v="21737,Glenelg"/>
    <x v="0"/>
    <x v="0"/>
    <n v="3.3676819"/>
    <n v="0"/>
    <n v="0"/>
    <n v="0"/>
    <n v="0"/>
    <n v="0"/>
    <n v="0"/>
    <n v="0"/>
    <n v="0.57218698300000004"/>
    <n v="7305.7722611999998"/>
    <x v="0"/>
  </r>
  <r>
    <n v="24957.301218000001"/>
    <n v="25830.742082000001"/>
    <x v="0"/>
    <x v="0"/>
    <x v="7"/>
    <x v="7"/>
    <s v="MD Resident"/>
    <x v="0"/>
    <s v="MD"/>
    <n v="3"/>
    <n v="30.942747085000001"/>
    <n v="33"/>
    <n v="580012.62"/>
    <n v="44.317059686"/>
    <n v="32"/>
    <n v="1144709.8999999999"/>
    <n v="-1"/>
    <n v="13.374312601"/>
    <n v="564697.28"/>
    <x v="0"/>
    <s v="21030,Cockeysville"/>
    <x v="0"/>
    <x v="0"/>
    <n v="40.373505799"/>
    <n v="-0.92701997199999997"/>
    <n v="0.92701997199999997"/>
    <n v="-0.92701997199999997"/>
    <n v="0.3070888853"/>
    <n v="0.3070888853"/>
    <n v="0"/>
    <n v="3920.9585797999998"/>
    <n v="13.067223716000001"/>
    <n v="166844.34177999999"/>
    <x v="0"/>
  </r>
  <r>
    <n v="24957.301218000001"/>
    <n v="25830.742082000001"/>
    <x v="0"/>
    <x v="162"/>
    <x v="7"/>
    <x v="7"/>
    <s v="MD Resident"/>
    <x v="3"/>
    <s v="MD"/>
    <n v="1"/>
    <n v="0.84565897499999998"/>
    <n v="1"/>
    <n v="12446.27"/>
    <n v="9.3010337239999998"/>
    <n v="4"/>
    <n v="140663.29999999999"/>
    <n v="3"/>
    <n v="8.4553747490000006"/>
    <n v="128217.03"/>
    <x v="109"/>
    <s v="20872,Damascus"/>
    <x v="0"/>
    <x v="0"/>
    <n v="48.051773566000001"/>
    <n v="0"/>
    <n v="0"/>
    <n v="0"/>
    <n v="0"/>
    <n v="0"/>
    <n v="0"/>
    <n v="0"/>
    <n v="8.4553747490000006"/>
    <n v="107959.53793999999"/>
    <x v="0"/>
  </r>
  <r>
    <n v="24957.301218000001"/>
    <n v="25830.742082000001"/>
    <x v="0"/>
    <x v="135"/>
    <x v="7"/>
    <x v="7"/>
    <s v="MD Resident"/>
    <x v="7"/>
    <s v="MD"/>
    <n v="2"/>
    <n v="11.657084656"/>
    <n v="14"/>
    <n v="199157.66"/>
    <n v="22.597549329"/>
    <n v="18"/>
    <n v="438661.26"/>
    <n v="4"/>
    <n v="10.940464672999999"/>
    <n v="239503.6"/>
    <x v="94"/>
    <s v="21114,Crofton"/>
    <x v="0"/>
    <x v="0"/>
    <n v="52.929094431999999"/>
    <n v="-0.92701997199999997"/>
    <n v="0.92701997199999997"/>
    <n v="-0.92701997199999997"/>
    <n v="0.19161539350000001"/>
    <n v="0.19161539350000001"/>
    <n v="0"/>
    <n v="2446.5751021000001"/>
    <n v="10.74884928"/>
    <n v="137242.97693"/>
    <x v="0"/>
  </r>
  <r>
    <n v="24957.301218000001"/>
    <n v="25830.742082000001"/>
    <x v="0"/>
    <x v="73"/>
    <x v="7"/>
    <x v="7"/>
    <s v="MD Resident"/>
    <x v="10"/>
    <s v="MD"/>
    <n v="2"/>
    <n v="4.1232908789999998"/>
    <n v="5"/>
    <n v="132221.54999999999"/>
    <n v="10.0998427"/>
    <n v="8"/>
    <n v="269269.75"/>
    <n v="3"/>
    <n v="5.9765518210000002"/>
    <n v="137048.20000000001"/>
    <x v="57"/>
    <s v="21787,Taneytown"/>
    <x v="0"/>
    <x v="0"/>
    <n v="30.826973074000001"/>
    <n v="-0.73492597800000004"/>
    <n v="0.73492597800000004"/>
    <n v="-0.73492597800000004"/>
    <n v="0.1424831164"/>
    <n v="0.1424831164"/>
    <n v="0"/>
    <n v="1819.2465580000001"/>
    <n v="5.8340687045999999"/>
    <n v="74490.295268000002"/>
    <x v="0"/>
  </r>
  <r>
    <n v="24957.301218000001"/>
    <n v="25830.742082000001"/>
    <x v="0"/>
    <x v="132"/>
    <x v="7"/>
    <x v="7"/>
    <s v="MD Resident"/>
    <x v="1"/>
    <s v="MD"/>
    <n v="2"/>
    <n v="5.9364258239999996"/>
    <n v="5"/>
    <n v="146808.78"/>
    <n v="21.887722351000001"/>
    <n v="21"/>
    <n v="478952.47"/>
    <n v="16"/>
    <n v="15.951296527"/>
    <n v="332143.69"/>
    <x v="36"/>
    <s v="20708,Laurel"/>
    <x v="0"/>
    <x v="0"/>
    <n v="171.31853193000001"/>
    <n v="-106.8178618"/>
    <n v="106.81786183"/>
    <n v="-106.8178618"/>
    <n v="9.9457038842000003"/>
    <n v="9.9457038842000003"/>
    <n v="0"/>
    <n v="126988.29179"/>
    <n v="6.0055926427999999"/>
    <n v="76680.339550000004"/>
    <x v="0"/>
  </r>
  <r>
    <n v="24957.301218000001"/>
    <n v="25830.742082000001"/>
    <x v="0"/>
    <x v="207"/>
    <x v="7"/>
    <x v="7"/>
    <s v="MD Resident"/>
    <x v="10"/>
    <s v="MD"/>
    <n v="2"/>
    <n v="25.634257239"/>
    <n v="31"/>
    <n v="609346.31999999995"/>
    <n v="45.095769658999998"/>
    <n v="37"/>
    <n v="1831853.14"/>
    <n v="6"/>
    <n v="19.461512419999998"/>
    <n v="1222506.82"/>
    <x v="139"/>
    <s v="21784,Sykesville"/>
    <x v="0"/>
    <x v="0"/>
    <n v="42.057279747999999"/>
    <n v="0"/>
    <n v="0"/>
    <n v="0"/>
    <n v="0"/>
    <n v="0"/>
    <n v="0"/>
    <n v="0"/>
    <n v="19.461512419999998"/>
    <n v="248487.61301"/>
    <x v="0"/>
  </r>
  <r>
    <n v="24957.301218000001"/>
    <n v="25830.742082000001"/>
    <x v="0"/>
    <x v="137"/>
    <x v="7"/>
    <x v="7"/>
    <s v="MD Resident"/>
    <x v="3"/>
    <s v="MD"/>
    <n v="2"/>
    <n v="1.7655169479999999"/>
    <n v="3"/>
    <n v="36890.239999999998"/>
    <n v="5.2654918439999996"/>
    <n v="4"/>
    <n v="111619.4"/>
    <n v="1"/>
    <n v="3.4999748959999999"/>
    <n v="74729.16"/>
    <x v="24"/>
    <s v="20903,Silver Spring"/>
    <x v="0"/>
    <x v="0"/>
    <n v="18.761686442999999"/>
    <n v="-1.70023795"/>
    <n v="1.70023795"/>
    <n v="-1.70023795"/>
    <n v="0.31717778460000001"/>
    <n v="0.31717778460000001"/>
    <n v="0"/>
    <n v="4049.7752129999999"/>
    <n v="3.1827971114000002"/>
    <n v="40638.447815"/>
    <x v="0"/>
  </r>
  <r>
    <n v="24957.301218000001"/>
    <n v="25830.742082000001"/>
    <x v="0"/>
    <x v="111"/>
    <x v="7"/>
    <x v="7"/>
    <s v="MD Resident"/>
    <x v="3"/>
    <s v="MD"/>
    <n v="2"/>
    <n v="13.148086611"/>
    <n v="13"/>
    <n v="319625.2"/>
    <n v="13.620861595999999"/>
    <n v="15"/>
    <n v="366881.5"/>
    <n v="2"/>
    <n v="0.47277498499999998"/>
    <n v="47256.3"/>
    <x v="82"/>
    <s v="20854,Potomac"/>
    <x v="0"/>
    <x v="0"/>
    <n v="52.224355439"/>
    <n v="0"/>
    <n v="0"/>
    <n v="0"/>
    <n v="0"/>
    <n v="0"/>
    <n v="0"/>
    <n v="0"/>
    <n v="0.47277498499999998"/>
    <n v="6036.4644318000001"/>
    <x v="0"/>
  </r>
  <r>
    <n v="24957.301218000001"/>
    <n v="25830.742082000001"/>
    <x v="0"/>
    <x v="51"/>
    <x v="7"/>
    <x v="7"/>
    <s v="MD Resident"/>
    <x v="1"/>
    <s v="MD"/>
    <n v="2"/>
    <n v="10.812415679000001"/>
    <n v="13"/>
    <n v="205724.9"/>
    <n v="13.043188612"/>
    <n v="14"/>
    <n v="229191.14"/>
    <n v="1"/>
    <n v="2.2307729329999999"/>
    <n v="23466.240000000002"/>
    <x v="41"/>
    <s v="20715,Bowie"/>
    <x v="0"/>
    <x v="0"/>
    <n v="14.181413575000001"/>
    <n v="-7.2284367859999996"/>
    <n v="7.2284367859999996"/>
    <n v="-7.2284367859999996"/>
    <n v="1.1370517505"/>
    <n v="1.1370517505"/>
    <n v="0"/>
    <n v="14518.053338"/>
    <n v="1.0937211824999999"/>
    <n v="13964.801916"/>
    <x v="0"/>
  </r>
  <r>
    <n v="24957.301218000001"/>
    <n v="25830.742082000001"/>
    <x v="0"/>
    <x v="157"/>
    <x v="7"/>
    <x v="7"/>
    <s v="MD Resident"/>
    <x v="3"/>
    <s v="MD"/>
    <n v="2"/>
    <n v="15.374013543"/>
    <n v="12"/>
    <n v="448669.03"/>
    <n v="27.534923185"/>
    <n v="11"/>
    <n v="922605.79"/>
    <n v="-1"/>
    <n v="12.160909642"/>
    <n v="473936.76"/>
    <x v="24"/>
    <s v="20902,Silver Spring"/>
    <x v="0"/>
    <x v="0"/>
    <n v="117.92911949000001"/>
    <n v="-0.92701997199999997"/>
    <n v="0.92701997199999997"/>
    <n v="-0.92701997199999997"/>
    <n v="9.5594762E-2"/>
    <n v="9.5594762E-2"/>
    <n v="0"/>
    <n v="1220.5687679"/>
    <n v="12.065314880000001"/>
    <n v="154051.81417"/>
    <x v="0"/>
  </r>
  <r>
    <n v="24957.301218000001"/>
    <n v="25830.742082000001"/>
    <x v="0"/>
    <x v="155"/>
    <x v="7"/>
    <x v="7"/>
    <s v="MD Resident"/>
    <x v="1"/>
    <s v="MD"/>
    <n v="1"/>
    <n v="3.7805868880000002"/>
    <n v="4"/>
    <n v="120006.98"/>
    <n v="7.06083879"/>
    <n v="7"/>
    <n v="310872.09000000003"/>
    <n v="3"/>
    <n v="3.2802519019999998"/>
    <n v="190865.11"/>
    <x v="106"/>
    <s v="20748,Temple Hills"/>
    <x v="0"/>
    <x v="0"/>
    <n v="58.72886227"/>
    <n v="-3.3167708999999999"/>
    <n v="3.3167708999999999"/>
    <n v="-3.3167708999999999"/>
    <n v="0.18525548820000001"/>
    <n v="0.18525548820000001"/>
    <n v="0"/>
    <n v="2365.3708445000002"/>
    <n v="3.0949964138000001"/>
    <n v="39517.394872999997"/>
    <x v="0"/>
  </r>
  <r>
    <n v="24957.301218000001"/>
    <n v="25830.742082000001"/>
    <x v="0"/>
    <x v="99"/>
    <x v="7"/>
    <x v="7"/>
    <s v="MD Resident"/>
    <x v="7"/>
    <s v="MD"/>
    <n v="1"/>
    <n v="0"/>
    <n v="0"/>
    <n v="0"/>
    <n v="0.49757698500000003"/>
    <n v="1"/>
    <n v="23974.28"/>
    <n v="1"/>
    <n v="0.49757698500000003"/>
    <n v="23974.28"/>
    <x v="74"/>
    <s v="20751,Deale"/>
    <x v="0"/>
    <x v="0"/>
    <n v="13.091230609"/>
    <n v="0"/>
    <n v="0"/>
    <n v="0"/>
    <n v="0"/>
    <n v="0"/>
    <n v="0"/>
    <n v="0"/>
    <n v="0.49757698500000003"/>
    <n v="6353.1402195999999"/>
    <x v="0"/>
  </r>
  <r>
    <n v="24957.301218000001"/>
    <n v="25830.742082000001"/>
    <x v="0"/>
    <x v="83"/>
    <x v="7"/>
    <x v="7"/>
    <s v="MD Resident"/>
    <x v="1"/>
    <s v="MD"/>
    <n v="2"/>
    <n v="9.2007907259999993"/>
    <n v="14"/>
    <n v="173530.96"/>
    <n v="19.042616433999999"/>
    <n v="19"/>
    <n v="658891.17000000004"/>
    <n v="5"/>
    <n v="9.841825708"/>
    <n v="485360.21"/>
    <x v="41"/>
    <s v="20720,Bowie"/>
    <x v="0"/>
    <x v="0"/>
    <n v="67.503236000000001"/>
    <n v="-3.745538888"/>
    <n v="3.745538888"/>
    <n v="-3.745538888"/>
    <n v="0.54609146320000002"/>
    <n v="0.54609146320000002"/>
    <n v="0"/>
    <n v="6972.5806118"/>
    <n v="9.2957342448000002"/>
    <n v="118689.37849"/>
    <x v="0"/>
  </r>
  <r>
    <n v="24957.301218000001"/>
    <n v="25830.742082000001"/>
    <x v="0"/>
    <x v="206"/>
    <x v="7"/>
    <x v="7"/>
    <s v="MD Resident"/>
    <x v="9"/>
    <s v="MD"/>
    <n v="2"/>
    <n v="20.808380381999999"/>
    <n v="22"/>
    <n v="433246.87"/>
    <n v="21.448893363"/>
    <n v="24"/>
    <n v="695427.98"/>
    <n v="2"/>
    <n v="0.64051298099999998"/>
    <n v="262181.11"/>
    <x v="19"/>
    <s v="21210,Baltimore"/>
    <x v="0"/>
    <x v="0"/>
    <n v="21.737539356999999"/>
    <n v="0"/>
    <n v="0"/>
    <n v="0"/>
    <n v="0"/>
    <n v="0"/>
    <n v="0"/>
    <n v="0"/>
    <n v="0.64051298099999998"/>
    <n v="8178.1692149"/>
    <x v="0"/>
  </r>
  <r>
    <n v="24957.301218000001"/>
    <n v="25830.742082000001"/>
    <x v="0"/>
    <x v="218"/>
    <x v="7"/>
    <x v="7"/>
    <s v="MD Resident"/>
    <x v="3"/>
    <s v="MD"/>
    <n v="1"/>
    <n v="0"/>
    <n v="0"/>
    <n v="0"/>
    <n v="0.39357798799999999"/>
    <n v="1"/>
    <n v="11864.45"/>
    <n v="1"/>
    <n v="0.39357798799999999"/>
    <n v="11864.45"/>
    <x v="146"/>
    <s v="20818,Cabin John"/>
    <x v="0"/>
    <x v="0"/>
    <n v="2.6715939199999998"/>
    <n v="0"/>
    <n v="0"/>
    <n v="0"/>
    <n v="0"/>
    <n v="0"/>
    <n v="0"/>
    <n v="0"/>
    <n v="0.39357798799999999"/>
    <n v="5025.2648746000004"/>
    <x v="0"/>
  </r>
  <r>
    <n v="24957.301218000001"/>
    <n v="25830.742082000001"/>
    <x v="0"/>
    <x v="123"/>
    <x v="7"/>
    <x v="7"/>
    <s v="MD Resident"/>
    <x v="9"/>
    <s v="MD"/>
    <n v="3"/>
    <n v="31.749272059999999"/>
    <n v="37"/>
    <n v="890407.78"/>
    <n v="42.284414747"/>
    <n v="33"/>
    <n v="1308487.6100000001"/>
    <n v="-4"/>
    <n v="10.535142687"/>
    <n v="418079.83"/>
    <x v="19"/>
    <s v="21209,Baltimore"/>
    <x v="0"/>
    <x v="0"/>
    <n v="97.924219085000004"/>
    <n v="0"/>
    <n v="0"/>
    <n v="0"/>
    <n v="0"/>
    <n v="0"/>
    <n v="0"/>
    <n v="0"/>
    <n v="10.535142687"/>
    <n v="134514.33796999999"/>
    <x v="0"/>
  </r>
  <r>
    <n v="24957.301218000001"/>
    <n v="25830.742082000001"/>
    <x v="0"/>
    <x v="124"/>
    <x v="7"/>
    <x v="7"/>
    <s v="MD Resident"/>
    <x v="1"/>
    <s v="MD"/>
    <n v="2"/>
    <n v="8.2434887549999996"/>
    <n v="6"/>
    <n v="231635.82"/>
    <n v="17.121519492000001"/>
    <n v="12"/>
    <n v="425759.88"/>
    <n v="6"/>
    <n v="8.8780307369999996"/>
    <n v="194124.06"/>
    <x v="88"/>
    <s v="20743,Capitol Heights"/>
    <x v="0"/>
    <x v="0"/>
    <n v="117.22862953000001"/>
    <n v="-10.39679769"/>
    <n v="10.396797691"/>
    <n v="-10.39679769"/>
    <n v="0.78737668299999997"/>
    <n v="0.78737668299999997"/>
    <n v="0"/>
    <n v="10053.34777"/>
    <n v="8.0906540539999998"/>
    <n v="103302.72745999999"/>
    <x v="0"/>
  </r>
  <r>
    <n v="24957.301218000001"/>
    <n v="25830.742082000001"/>
    <x v="0"/>
    <x v="160"/>
    <x v="7"/>
    <x v="7"/>
    <s v="MD Resident"/>
    <x v="7"/>
    <s v="MD"/>
    <n v="3"/>
    <n v="15.439635544"/>
    <n v="21"/>
    <n v="394759.3"/>
    <n v="24.316480277"/>
    <n v="25"/>
    <n v="620678.75"/>
    <n v="4"/>
    <n v="8.8768447330000004"/>
    <n v="225919.45"/>
    <x v="27"/>
    <s v="21401,Annapolis"/>
    <x v="0"/>
    <x v="0"/>
    <n v="81.173615592999994"/>
    <n v="-1.1152699669999999"/>
    <n v="1.1152699669999999"/>
    <n v="-1.1152699669999999"/>
    <n v="0.1219617761"/>
    <n v="0.1219617761"/>
    <n v="0"/>
    <n v="1557.2268985999999"/>
    <n v="8.7548829568999995"/>
    <n v="111783.70525"/>
    <x v="0"/>
  </r>
  <r>
    <n v="24957.301218000001"/>
    <n v="25830.742082000001"/>
    <x v="0"/>
    <x v="122"/>
    <x v="7"/>
    <x v="7"/>
    <s v="MD Resident"/>
    <x v="5"/>
    <s v="MD"/>
    <n v="1"/>
    <n v="0"/>
    <n v="0"/>
    <n v="0"/>
    <n v="2.5922569229999999"/>
    <n v="2"/>
    <n v="62577.47"/>
    <n v="2"/>
    <n v="2.5922569229999999"/>
    <n v="62577.47"/>
    <x v="2"/>
    <s v="Frederick,"/>
    <x v="0"/>
    <x v="0"/>
    <n v="14.405875571999999"/>
    <n v="0"/>
    <n v="0"/>
    <n v="0"/>
    <n v="0"/>
    <n v="0"/>
    <n v="0"/>
    <n v="0"/>
    <n v="2.5922569229999999"/>
    <n v="33098.338978"/>
    <x v="0"/>
  </r>
  <r>
    <n v="24957.301218000001"/>
    <n v="25830.742082000001"/>
    <x v="0"/>
    <x v="45"/>
    <x v="7"/>
    <x v="7"/>
    <s v="MD Resident"/>
    <x v="7"/>
    <s v="MD"/>
    <n v="2"/>
    <n v="12.096034641999999"/>
    <n v="10"/>
    <n v="272910.74"/>
    <n v="17.064704491000001"/>
    <n v="16"/>
    <n v="287654.69"/>
    <n v="6"/>
    <n v="4.9686698490000003"/>
    <n v="14743.95"/>
    <x v="36"/>
    <s v="20724,Laurel"/>
    <x v="0"/>
    <x v="0"/>
    <n v="65.307156057"/>
    <n v="-51.13715148"/>
    <n v="51.137151484"/>
    <n v="-51.13715148"/>
    <n v="3.8905938963"/>
    <n v="3.8905938963"/>
    <n v="0"/>
    <n v="49675.707089000003"/>
    <n v="1.0780759526999999"/>
    <n v="13765.041192000001"/>
    <x v="0"/>
  </r>
  <r>
    <n v="24957.301218000001"/>
    <n v="25830.742082000001"/>
    <x v="0"/>
    <x v="219"/>
    <x v="7"/>
    <x v="7"/>
    <s v="MD Resident"/>
    <x v="3"/>
    <s v="MD"/>
    <n v="2"/>
    <n v="0.64227998100000006"/>
    <n v="1"/>
    <n v="14010.56"/>
    <n v="4.1960798759999998"/>
    <n v="4"/>
    <n v="61370.14"/>
    <n v="3"/>
    <n v="3.553799895"/>
    <n v="47359.58"/>
    <x v="3"/>
    <s v="20879,Gaithersburg"/>
    <x v="0"/>
    <x v="0"/>
    <n v="23.840834283"/>
    <n v="-0.77830497700000001"/>
    <n v="0.77830497700000001"/>
    <n v="-0.77830497700000001"/>
    <n v="0.1160169192"/>
    <n v="0.1160169192"/>
    <n v="0"/>
    <n v="1481.3220426"/>
    <n v="3.4377829757999998"/>
    <n v="43894.146932000003"/>
    <x v="0"/>
  </r>
  <r>
    <n v="24957.301218000001"/>
    <n v="25830.742082000001"/>
    <x v="0"/>
    <x v="220"/>
    <x v="7"/>
    <x v="7"/>
    <s v="MD Resident"/>
    <x v="0"/>
    <s v="MD"/>
    <n v="3"/>
    <n v="15.606574537"/>
    <n v="21"/>
    <n v="295647.88"/>
    <n v="21.187407370999999"/>
    <n v="27"/>
    <n v="606983.15"/>
    <n v="6"/>
    <n v="5.5808328339999997"/>
    <n v="311335.27"/>
    <x v="47"/>
    <s v="21204,Towson"/>
    <x v="0"/>
    <x v="0"/>
    <n v="132.48252106000001"/>
    <n v="0"/>
    <n v="0"/>
    <n v="0"/>
    <n v="0"/>
    <n v="0"/>
    <n v="0"/>
    <n v="0"/>
    <n v="5.5808328339999997"/>
    <n v="71256.940344000002"/>
    <x v="0"/>
  </r>
  <r>
    <n v="24957.301218000001"/>
    <n v="25830.742082000001"/>
    <x v="0"/>
    <x v="126"/>
    <x v="7"/>
    <x v="7"/>
    <s v="MD Resident"/>
    <x v="8"/>
    <s v="MD"/>
    <n v="2"/>
    <n v="0.46813298599999997"/>
    <n v="1"/>
    <n v="8777.01"/>
    <n v="7.8940667659999999"/>
    <n v="8"/>
    <n v="206050.82"/>
    <n v="7"/>
    <n v="7.4259337800000003"/>
    <n v="197273.81"/>
    <x v="89"/>
    <s v="20763,Savage"/>
    <x v="0"/>
    <x v="0"/>
    <n v="27.201777194999998"/>
    <n v="-6.6720988009999997"/>
    <n v="6.6720988009999997"/>
    <n v="-6.6720988009999997"/>
    <n v="1.8214458384000001"/>
    <n v="1.8214458384000001"/>
    <n v="0"/>
    <n v="23256.503341"/>
    <n v="5.6044879416000004"/>
    <n v="71558.972431000002"/>
    <x v="0"/>
  </r>
  <r>
    <n v="24957.301218000001"/>
    <n v="25830.742082000001"/>
    <x v="0"/>
    <x v="6"/>
    <x v="7"/>
    <x v="7"/>
    <s v="MD Resident"/>
    <x v="4"/>
    <s v="MD"/>
    <n v="15"/>
    <n v="30.462758094000002"/>
    <n v="29"/>
    <n v="564900.5"/>
    <n v="51.556478472000002"/>
    <n v="44"/>
    <n v="1278653.05"/>
    <n v="15"/>
    <n v="21.093720378"/>
    <n v="713752.55"/>
    <x v="2"/>
    <s v="Saint Marys,"/>
    <x v="0"/>
    <x v="0"/>
    <n v="136.66112992000001"/>
    <n v="0"/>
    <n v="0"/>
    <n v="0"/>
    <n v="0"/>
    <n v="0"/>
    <n v="0"/>
    <n v="0"/>
    <n v="21.093720378"/>
    <n v="269327.89769999997"/>
    <x v="0"/>
  </r>
  <r>
    <n v="24957.301218000001"/>
    <n v="25830.742082000001"/>
    <x v="0"/>
    <x v="191"/>
    <x v="7"/>
    <x v="7"/>
    <s v="MD Resident"/>
    <x v="11"/>
    <s v="MD"/>
    <n v="1"/>
    <n v="0"/>
    <n v="0"/>
    <n v="0"/>
    <n v="0.47577498600000001"/>
    <n v="1"/>
    <n v="11188.63"/>
    <n v="1"/>
    <n v="0.47577498600000001"/>
    <n v="11188.63"/>
    <x v="128"/>
    <s v="21160,Whiteford"/>
    <x v="0"/>
    <x v="0"/>
    <n v="1.450446957"/>
    <n v="0"/>
    <n v="0"/>
    <n v="0"/>
    <n v="0"/>
    <n v="0"/>
    <n v="0"/>
    <n v="0"/>
    <n v="0.47577498600000001"/>
    <n v="6074.7689104999999"/>
    <x v="0"/>
  </r>
  <r>
    <n v="24957.301218000001"/>
    <n v="25830.742082000001"/>
    <x v="0"/>
    <x v="102"/>
    <x v="7"/>
    <x v="7"/>
    <s v="MD Resident"/>
    <x v="5"/>
    <s v="MD"/>
    <n v="1"/>
    <n v="1.846774946"/>
    <n v="3"/>
    <n v="16970.32"/>
    <n v="5.7775628289999998"/>
    <n v="3"/>
    <n v="148427.89000000001"/>
    <n v="0"/>
    <n v="3.9307878829999998"/>
    <n v="131457.57"/>
    <x v="77"/>
    <s v="21770,Monrovia"/>
    <x v="0"/>
    <x v="0"/>
    <n v="41.396002774000003"/>
    <n v="0"/>
    <n v="0"/>
    <n v="0"/>
    <n v="0"/>
    <n v="0"/>
    <n v="0"/>
    <n v="0"/>
    <n v="3.9307878829999998"/>
    <n v="50188.910152999997"/>
    <x v="0"/>
  </r>
  <r>
    <n v="24957.301218000001"/>
    <n v="25830.742082000001"/>
    <x v="0"/>
    <x v="211"/>
    <x v="7"/>
    <x v="7"/>
    <s v="MD Resident"/>
    <x v="11"/>
    <s v="MD"/>
    <n v="2"/>
    <n v="15.508521541"/>
    <n v="17"/>
    <n v="410262.23"/>
    <n v="16.731799503000001"/>
    <n v="17"/>
    <n v="330333.26"/>
    <n v="0"/>
    <n v="1.2232779620000001"/>
    <n v="-79928.97"/>
    <x v="143"/>
    <s v="21085,Joppa"/>
    <x v="0"/>
    <x v="0"/>
    <n v="25.745593227000001"/>
    <n v="0"/>
    <n v="0"/>
    <n v="0"/>
    <n v="0"/>
    <n v="0"/>
    <n v="0"/>
    <n v="0"/>
    <n v="1.2232779620000001"/>
    <n v="15619.002997"/>
    <x v="0"/>
  </r>
  <r>
    <n v="24957.301218000001"/>
    <n v="25830.742082000001"/>
    <x v="0"/>
    <x v="154"/>
    <x v="7"/>
    <x v="7"/>
    <s v="MD Resident"/>
    <x v="1"/>
    <s v="MD"/>
    <n v="1"/>
    <n v="2.3395949300000001"/>
    <n v="3"/>
    <n v="60337.94"/>
    <n v="6.9135837950000001"/>
    <n v="5"/>
    <n v="183086.46"/>
    <n v="2"/>
    <n v="4.5739888649999996"/>
    <n v="122748.52"/>
    <x v="4"/>
    <s v="20781,Hyattsville"/>
    <x v="0"/>
    <x v="0"/>
    <n v="17.319417484999999"/>
    <n v="-1.2624739620000001"/>
    <n v="1.2624739620000001"/>
    <n v="-1.2624739620000001"/>
    <n v="0.33341432240000002"/>
    <n v="0.33341432240000002"/>
    <n v="0"/>
    <n v="4257.0858482000003"/>
    <n v="4.2405745426000001"/>
    <n v="54144.314334000002"/>
    <x v="0"/>
  </r>
  <r>
    <n v="24957.301218000001"/>
    <n v="25830.742082000001"/>
    <x v="0"/>
    <x v="71"/>
    <x v="7"/>
    <x v="7"/>
    <s v="MD Resident"/>
    <x v="3"/>
    <s v="MD"/>
    <n v="2"/>
    <n v="12.083755643"/>
    <n v="12"/>
    <n v="303284.46999999997"/>
    <n v="12.951114615"/>
    <n v="13"/>
    <n v="271966.59999999998"/>
    <n v="1"/>
    <n v="0.86735897200000001"/>
    <n v="-31317.87"/>
    <x v="13"/>
    <s v="20874,Germantown"/>
    <x v="0"/>
    <x v="0"/>
    <n v="67.317166005000004"/>
    <n v="-2.7837239170000001"/>
    <n v="2.7837239170000001"/>
    <n v="-2.7837239170000001"/>
    <n v="3.5867343500000003E-2"/>
    <n v="3.5867343500000003E-2"/>
    <n v="0"/>
    <n v="457.95981181000002"/>
    <n v="0.83149162850000002"/>
    <n v="10616.614245999999"/>
    <x v="0"/>
  </r>
  <r>
    <n v="24957.301218000001"/>
    <n v="25830.742082000001"/>
    <x v="0"/>
    <x v="118"/>
    <x v="7"/>
    <x v="7"/>
    <s v="MD Resident"/>
    <x v="0"/>
    <s v="MD"/>
    <n v="2"/>
    <n v="2.493078927"/>
    <n v="4"/>
    <n v="52922.49"/>
    <n v="3.2539059030000002"/>
    <n v="4"/>
    <n v="88374.79"/>
    <n v="0"/>
    <n v="0.76082697600000004"/>
    <n v="35452.300000000003"/>
    <x v="86"/>
    <s v="21152,Sparks Glencoe"/>
    <x v="0"/>
    <x v="0"/>
    <n v="8.4486977470000006"/>
    <n v="0"/>
    <n v="0"/>
    <n v="0"/>
    <n v="0"/>
    <n v="0"/>
    <n v="0"/>
    <n v="0"/>
    <n v="0.76082697600000004"/>
    <n v="9714.3569881999993"/>
    <x v="0"/>
  </r>
  <r>
    <n v="24957.301218000001"/>
    <n v="25830.742082000001"/>
    <x v="0"/>
    <x v="40"/>
    <x v="7"/>
    <x v="7"/>
    <s v="MD Resident"/>
    <x v="5"/>
    <s v="MD"/>
    <n v="2"/>
    <n v="4.7907238579999998"/>
    <n v="2"/>
    <n v="51473.98"/>
    <n v="7.981699764"/>
    <n v="9"/>
    <n v="205354.43"/>
    <n v="7"/>
    <n v="3.1909759059999998"/>
    <n v="153880.45000000001"/>
    <x v="32"/>
    <s v="21774,New Market"/>
    <x v="0"/>
    <x v="0"/>
    <n v="27.160838197"/>
    <n v="0"/>
    <n v="0"/>
    <n v="0"/>
    <n v="0"/>
    <n v="0"/>
    <n v="0"/>
    <n v="0"/>
    <n v="3.1909759059999998"/>
    <n v="40742.875935999997"/>
    <x v="0"/>
  </r>
  <r>
    <n v="24957.301218000001"/>
    <n v="25830.742082000001"/>
    <x v="0"/>
    <x v="63"/>
    <x v="7"/>
    <x v="7"/>
    <s v="MD Resident"/>
    <x v="1"/>
    <s v="MD"/>
    <n v="2"/>
    <n v="5.5124148350000004"/>
    <n v="8"/>
    <n v="119211.03"/>
    <n v="23.828638294000001"/>
    <n v="19"/>
    <n v="892293.7"/>
    <n v="11"/>
    <n v="18.316223459"/>
    <n v="773082.67"/>
    <x v="50"/>
    <s v="20772,Upper Marlboro"/>
    <x v="0"/>
    <x v="0"/>
    <n v="53.818906400000003"/>
    <n v="-4.8192558569999999"/>
    <n v="4.8192558569999999"/>
    <n v="-4.8192558569999999"/>
    <n v="1.6401404838"/>
    <n v="1.6401404838"/>
    <n v="0"/>
    <n v="20941.568415999998"/>
    <n v="16.676082975"/>
    <n v="212922.81727"/>
    <x v="0"/>
  </r>
  <r>
    <n v="24957.301218000001"/>
    <n v="25830.742082000001"/>
    <x v="0"/>
    <x v="190"/>
    <x v="7"/>
    <x v="7"/>
    <s v="MD Resident"/>
    <x v="5"/>
    <s v="MD"/>
    <n v="1"/>
    <n v="0.463247986"/>
    <n v="1"/>
    <n v="22882.1"/>
    <n v="2.5322079249999998"/>
    <n v="3"/>
    <n v="37753.78"/>
    <n v="2"/>
    <n v="2.068959939"/>
    <n v="14871.68"/>
    <x v="127"/>
    <s v="21773,Myersville"/>
    <x v="0"/>
    <x v="0"/>
    <n v="27.295467200000001"/>
    <n v="0"/>
    <n v="0"/>
    <n v="0"/>
    <n v="0"/>
    <n v="0"/>
    <n v="0"/>
    <n v="0"/>
    <n v="2.068959939"/>
    <n v="26416.801817"/>
    <x v="0"/>
  </r>
  <r>
    <n v="24957.301218000001"/>
    <n v="25830.742082000001"/>
    <x v="0"/>
    <x v="161"/>
    <x v="7"/>
    <x v="7"/>
    <s v="MD Resident"/>
    <x v="8"/>
    <s v="MD"/>
    <n v="2"/>
    <n v="6.2816868120000002"/>
    <n v="8"/>
    <n v="146171.31"/>
    <n v="7.8874577659999998"/>
    <n v="9"/>
    <n v="159995.66"/>
    <n v="1"/>
    <n v="1.605770954"/>
    <n v="13824.35"/>
    <x v="108"/>
    <s v="21797,Woodbine"/>
    <x v="0"/>
    <x v="0"/>
    <n v="15.290254544"/>
    <n v="0"/>
    <n v="0"/>
    <n v="0"/>
    <n v="0"/>
    <n v="0"/>
    <n v="0"/>
    <n v="0"/>
    <n v="1.605770954"/>
    <n v="20502.732921999999"/>
    <x v="0"/>
  </r>
  <r>
    <n v="24957.301218000001"/>
    <n v="25830.742082000001"/>
    <x v="0"/>
    <x v="187"/>
    <x v="7"/>
    <x v="7"/>
    <s v="MD Resident"/>
    <x v="5"/>
    <s v="MD"/>
    <n v="1"/>
    <n v="0"/>
    <n v="0"/>
    <n v="0"/>
    <n v="0.84587697500000003"/>
    <n v="1"/>
    <n v="56622.47"/>
    <n v="1"/>
    <n v="0.84587697500000003"/>
    <n v="56622.47"/>
    <x v="126"/>
    <s v="21778,Rocky Ridge"/>
    <x v="0"/>
    <x v="0"/>
    <n v="8.2848077530000008"/>
    <n v="0"/>
    <n v="0"/>
    <n v="0"/>
    <n v="0"/>
    <n v="0"/>
    <n v="0"/>
    <n v="0"/>
    <n v="0.84587697500000003"/>
    <n v="10800.288584"/>
    <x v="0"/>
  </r>
  <r>
    <n v="24957.301218000001"/>
    <n v="25830.742082000001"/>
    <x v="0"/>
    <x v="145"/>
    <x v="7"/>
    <x v="7"/>
    <s v="MD Resident"/>
    <x v="9"/>
    <s v="MD"/>
    <n v="3"/>
    <n v="48.125249572000001"/>
    <n v="58"/>
    <n v="1128824.8999999999"/>
    <n v="79.035079654"/>
    <n v="60"/>
    <n v="1760603.82"/>
    <n v="2"/>
    <n v="30.909830081999999"/>
    <n v="631778.92000000004"/>
    <x v="19"/>
    <s v="21214,Baltimore"/>
    <x v="0"/>
    <x v="0"/>
    <n v="122.01511635999999"/>
    <n v="0"/>
    <n v="0"/>
    <n v="0"/>
    <n v="0"/>
    <n v="0"/>
    <n v="0"/>
    <n v="0"/>
    <n v="30.909830081999999"/>
    <n v="394661.51087"/>
    <x v="0"/>
  </r>
  <r>
    <n v="24957.301218000001"/>
    <n v="25830.742082000001"/>
    <x v="0"/>
    <x v="200"/>
    <x v="7"/>
    <x v="7"/>
    <s v="MD Resident"/>
    <x v="0"/>
    <s v="MD"/>
    <n v="2"/>
    <n v="39.730661822999998"/>
    <n v="36"/>
    <n v="889423.47"/>
    <n v="41.775167760000002"/>
    <n v="42"/>
    <n v="1091255.69"/>
    <n v="6"/>
    <n v="2.0445059369999998"/>
    <n v="201832.22"/>
    <x v="135"/>
    <s v="21136,Reisterstown"/>
    <x v="0"/>
    <x v="0"/>
    <n v="56.052853335000002"/>
    <n v="-0.96866297199999996"/>
    <n v="0.96866297199999996"/>
    <n v="-0.96866297199999996"/>
    <n v="3.5331603599999997E-2"/>
    <n v="3.5331603599999997E-2"/>
    <n v="0"/>
    <n v="451.11940243999999"/>
    <n v="2.0091743333999998"/>
    <n v="25653.449918999999"/>
    <x v="0"/>
  </r>
  <r>
    <n v="24957.301218000001"/>
    <n v="25830.742082000001"/>
    <x v="0"/>
    <x v="20"/>
    <x v="7"/>
    <x v="7"/>
    <s v="MD Resident"/>
    <x v="5"/>
    <s v="MD"/>
    <n v="1"/>
    <n v="0"/>
    <n v="0"/>
    <n v="0"/>
    <n v="0.88678597400000003"/>
    <n v="1"/>
    <n v="29959.7"/>
    <n v="1"/>
    <n v="0.88678597400000003"/>
    <n v="29959.7"/>
    <x v="17"/>
    <s v="21780,Sabillasville"/>
    <x v="0"/>
    <x v="0"/>
    <n v="10.273126693"/>
    <n v="0"/>
    <n v="0"/>
    <n v="0"/>
    <n v="0"/>
    <n v="0"/>
    <n v="0"/>
    <n v="0"/>
    <n v="0.88678597400000003"/>
    <n v="11322.621036"/>
    <x v="0"/>
  </r>
  <r>
    <n v="24957.301218000001"/>
    <n v="25830.742082000001"/>
    <x v="0"/>
    <x v="148"/>
    <x v="7"/>
    <x v="7"/>
    <s v="MD Resident"/>
    <x v="0"/>
    <s v="MD"/>
    <n v="3"/>
    <n v="94.855579183000003"/>
    <n v="99"/>
    <n v="2470693.37"/>
    <n v="98.933540066000006"/>
    <n v="102"/>
    <n v="2992560.86"/>
    <n v="3"/>
    <n v="4.0779608830000003"/>
    <n v="521867.49"/>
    <x v="102"/>
    <s v="21207,Gwynn Oak"/>
    <x v="0"/>
    <x v="0"/>
    <n v="25.919264238"/>
    <n v="0"/>
    <n v="0"/>
    <n v="0"/>
    <n v="0"/>
    <n v="0"/>
    <n v="0"/>
    <n v="0"/>
    <n v="4.0779608830000003"/>
    <n v="52068.037873000001"/>
    <x v="0"/>
  </r>
  <r>
    <n v="24957.301218000001"/>
    <n v="25830.742082000001"/>
    <x v="0"/>
    <x v="173"/>
    <x v="7"/>
    <x v="7"/>
    <s v="MD Resident"/>
    <x v="18"/>
    <s v="MD"/>
    <n v="6"/>
    <n v="12.832320617000001"/>
    <n v="12"/>
    <n v="350731.06"/>
    <n v="14.723167564000001"/>
    <n v="14"/>
    <n v="248861.14"/>
    <n v="2"/>
    <n v="1.890846947"/>
    <n v="-101869.92"/>
    <x v="2"/>
    <s v="Queen Annes,"/>
    <x v="0"/>
    <x v="0"/>
    <n v="68.731464979999998"/>
    <n v="0"/>
    <n v="0"/>
    <n v="0"/>
    <n v="0"/>
    <n v="0"/>
    <n v="0"/>
    <n v="0"/>
    <n v="1.890846947"/>
    <n v="24142.627473"/>
    <x v="0"/>
  </r>
  <r>
    <n v="24957.301218000001"/>
    <n v="25830.742082000001"/>
    <x v="0"/>
    <x v="58"/>
    <x v="7"/>
    <x v="7"/>
    <s v="MD Resident"/>
    <x v="0"/>
    <s v="MD"/>
    <n v="2"/>
    <n v="55.653534344999997"/>
    <n v="58"/>
    <n v="1202977.8899999999"/>
    <n v="59.762183225999998"/>
    <n v="60"/>
    <n v="1545677.15"/>
    <n v="2"/>
    <n v="4.1086488809999997"/>
    <n v="342699.26"/>
    <x v="46"/>
    <s v="21244,Windsor Mill"/>
    <x v="0"/>
    <x v="0"/>
    <n v="128.80505017999999"/>
    <n v="-0.77333497699999998"/>
    <n v="0.77333497699999998"/>
    <n v="-0.77333497699999998"/>
    <n v="2.46679915E-2"/>
    <n v="2.46679915E-2"/>
    <n v="0"/>
    <n v="314.96474697999997"/>
    <n v="4.0839808895000003"/>
    <n v="52144.902251"/>
    <x v="0"/>
  </r>
  <r>
    <n v="24957.301218000001"/>
    <n v="25830.742082000001"/>
    <x v="0"/>
    <x v="19"/>
    <x v="7"/>
    <x v="7"/>
    <s v="MD Resident"/>
    <x v="8"/>
    <s v="MD"/>
    <n v="3"/>
    <n v="44.727976671"/>
    <n v="46"/>
    <n v="1060556.29"/>
    <n v="69.892790927999997"/>
    <n v="49"/>
    <n v="1945643.06"/>
    <n v="3"/>
    <n v="25.164814257"/>
    <n v="885086.77"/>
    <x v="16"/>
    <s v="21044,Columbia"/>
    <x v="0"/>
    <x v="0"/>
    <n v="69.840390935000002"/>
    <n v="-1.0225469700000001"/>
    <n v="1.0225469700000001"/>
    <n v="-1.0225469700000001"/>
    <n v="0.36844302020000003"/>
    <n v="0.36844302020000003"/>
    <n v="0"/>
    <n v="4704.3377024000001"/>
    <n v="24.796371236999999"/>
    <n v="316603.91889999999"/>
    <x v="0"/>
  </r>
  <r>
    <n v="24957.301218000001"/>
    <n v="25830.742082000001"/>
    <x v="0"/>
    <x v="115"/>
    <x v="7"/>
    <x v="7"/>
    <s v="MD Resident"/>
    <x v="3"/>
    <s v="MD"/>
    <n v="1"/>
    <n v="5.1845488470000003"/>
    <n v="5"/>
    <n v="157720.17000000001"/>
    <n v="7.0411577919999999"/>
    <n v="6"/>
    <n v="151968.39000000001"/>
    <n v="1"/>
    <n v="1.8566089450000001"/>
    <n v="-5751.78"/>
    <x v="84"/>
    <s v="20866,Burtonsville"/>
    <x v="0"/>
    <x v="0"/>
    <n v="53.171304423999999"/>
    <n v="-9.5049347189999995"/>
    <n v="9.5049347189999995"/>
    <n v="-9.5049347189999995"/>
    <n v="0.33188854420000002"/>
    <n v="0.33188854420000002"/>
    <n v="0"/>
    <n v="4237.6044762000001"/>
    <n v="1.5247204007999999"/>
    <n v="19467.866870000002"/>
    <x v="0"/>
  </r>
  <r>
    <n v="24957.301218000001"/>
    <n v="25830.742082000001"/>
    <x v="0"/>
    <x v="164"/>
    <x v="7"/>
    <x v="7"/>
    <s v="MD Resident"/>
    <x v="3"/>
    <s v="MD"/>
    <n v="1"/>
    <n v="1.254091963"/>
    <n v="2"/>
    <n v="36438.25"/>
    <n v="1.8519609450000001"/>
    <n v="2"/>
    <n v="16824.3"/>
    <n v="0"/>
    <n v="0.59786898200000005"/>
    <n v="-19613.95"/>
    <x v="111"/>
    <s v="20861,Ashton"/>
    <x v="0"/>
    <x v="0"/>
    <n v="7.2995047829999997"/>
    <n v="0"/>
    <n v="0"/>
    <n v="0"/>
    <n v="0"/>
    <n v="0"/>
    <n v="0"/>
    <n v="0"/>
    <n v="0.59786898200000005"/>
    <n v="7633.684013"/>
    <x v="0"/>
  </r>
  <r>
    <n v="24957.301218000001"/>
    <n v="25830.742082000001"/>
    <x v="0"/>
    <x v="221"/>
    <x v="7"/>
    <x v="7"/>
    <s v="MD Resident"/>
    <x v="1"/>
    <s v="MD"/>
    <n v="2"/>
    <n v="5.344554842"/>
    <n v="6"/>
    <n v="112706.7"/>
    <n v="20.397020397999999"/>
    <n v="6"/>
    <n v="488537.06"/>
    <n v="0"/>
    <n v="15.052465556"/>
    <n v="375830.36"/>
    <x v="147"/>
    <s v="20740,College Park"/>
    <x v="0"/>
    <x v="0"/>
    <n v="41.513387764999997"/>
    <n v="-22.245150339999999"/>
    <n v="22.245150343999999"/>
    <n v="-22.245150339999999"/>
    <n v="8.0659367343999993"/>
    <n v="8.0659367343999993"/>
    <n v="0"/>
    <n v="102987.13288999999"/>
    <n v="6.9865288216000003"/>
    <n v="89205.085023000007"/>
    <x v="0"/>
  </r>
  <r>
    <n v="24957.301218000001"/>
    <n v="25830.742082000001"/>
    <x v="0"/>
    <x v="222"/>
    <x v="7"/>
    <x v="7"/>
    <s v="MD Resident"/>
    <x v="1"/>
    <s v="MD"/>
    <n v="2"/>
    <n v="1.523816955"/>
    <n v="3"/>
    <n v="114039.03999999999"/>
    <n v="9.1271357290000008"/>
    <n v="10"/>
    <n v="112983.87"/>
    <n v="7"/>
    <n v="7.6033187739999999"/>
    <n v="-1055.17"/>
    <x v="148"/>
    <s v="20770,Greenbelt"/>
    <x v="0"/>
    <x v="0"/>
    <n v="43.179993729000003"/>
    <n v="-8.4850117489999999"/>
    <n v="8.4850117489999999"/>
    <n v="-8.4850117489999999"/>
    <n v="1.4940773158"/>
    <n v="1.4940773158"/>
    <n v="0"/>
    <n v="19076.611203"/>
    <n v="6.1092414581999996"/>
    <n v="78003.743721000006"/>
    <x v="0"/>
  </r>
  <r>
    <n v="24957.301218000001"/>
    <n v="25830.742082000001"/>
    <x v="0"/>
    <x v="223"/>
    <x v="7"/>
    <x v="7"/>
    <s v="MD Resident"/>
    <x v="1"/>
    <s v="MD"/>
    <n v="1"/>
    <n v="0"/>
    <n v="0"/>
    <n v="0"/>
    <n v="1.468533957"/>
    <n v="2"/>
    <n v="23283.97"/>
    <n v="2"/>
    <n v="1.468533957"/>
    <n v="23283.97"/>
    <x v="149"/>
    <s v="20762,Andrews Air Force Base"/>
    <x v="0"/>
    <x v="0"/>
    <n v="1.468533957"/>
    <n v="0"/>
    <n v="0"/>
    <n v="0"/>
    <n v="0"/>
    <n v="0"/>
    <n v="0"/>
    <n v="0"/>
    <n v="1.468533957"/>
    <n v="18750.469631"/>
    <x v="0"/>
  </r>
  <r>
    <n v="24957.301218000001"/>
    <n v="25830.742082000001"/>
    <x v="0"/>
    <x v="34"/>
    <x v="7"/>
    <x v="7"/>
    <s v="MD Resident"/>
    <x v="9"/>
    <s v="MD"/>
    <n v="3"/>
    <n v="91.640072286000006"/>
    <n v="88"/>
    <n v="2664356.09"/>
    <n v="94.326031192000002"/>
    <n v="90"/>
    <n v="2643023.7599999998"/>
    <n v="2"/>
    <n v="2.6859589060000002"/>
    <n v="-21332.33"/>
    <x v="19"/>
    <s v="21239,Baltimore"/>
    <x v="0"/>
    <x v="0"/>
    <n v="164.27218110999999"/>
    <n v="0"/>
    <n v="0"/>
    <n v="0"/>
    <n v="0"/>
    <n v="0"/>
    <n v="0"/>
    <n v="0"/>
    <n v="2.6859589060000002"/>
    <n v="34294.740448999997"/>
    <x v="0"/>
  </r>
  <r>
    <n v="24957.301218000001"/>
    <n v="25830.742082000001"/>
    <x v="0"/>
    <x v="142"/>
    <x v="7"/>
    <x v="7"/>
    <s v="MD Resident"/>
    <x v="7"/>
    <s v="MD"/>
    <n v="2"/>
    <n v="13.468312600000001"/>
    <n v="13"/>
    <n v="242476.63"/>
    <n v="28.310604158"/>
    <n v="31"/>
    <n v="557536.72"/>
    <n v="18"/>
    <n v="14.842291557999999"/>
    <n v="315060.09000000003"/>
    <x v="98"/>
    <s v="21113,Odenton"/>
    <x v="0"/>
    <x v="0"/>
    <n v="72.867943832999998"/>
    <n v="-3.5327478960000001"/>
    <n v="3.5327478960000001"/>
    <n v="-3.5327478960000001"/>
    <n v="0.71957669609999997"/>
    <n v="0.71957669609999997"/>
    <n v="0"/>
    <n v="9187.6670078999996"/>
    <n v="14.122714862"/>
    <n v="180321.01665999999"/>
    <x v="0"/>
  </r>
  <r>
    <n v="24957.301218000001"/>
    <n v="25830.742082000001"/>
    <x v="0"/>
    <x v="37"/>
    <x v="7"/>
    <x v="7"/>
    <s v="MD Resident"/>
    <x v="1"/>
    <s v="MD"/>
    <n v="2"/>
    <n v="0"/>
    <n v="0"/>
    <n v="0"/>
    <n v="6.9125817950000004"/>
    <n v="6"/>
    <n v="185905.05"/>
    <n v="6"/>
    <n v="6.9125817950000004"/>
    <n v="185905.05"/>
    <x v="29"/>
    <s v="20710,Bladensburg"/>
    <x v="0"/>
    <x v="0"/>
    <n v="39.012683846000002"/>
    <n v="-5.7856688280000004"/>
    <n v="5.7856688280000004"/>
    <n v="-5.7856688280000004"/>
    <n v="1.0251514397000001"/>
    <n v="1.0251514397000001"/>
    <n v="0"/>
    <n v="13089.292791"/>
    <n v="5.8874303553000003"/>
    <n v="75171.625111000001"/>
    <x v="0"/>
  </r>
  <r>
    <n v="24957.301218000001"/>
    <n v="25830.742082000001"/>
    <x v="0"/>
    <x v="56"/>
    <x v="7"/>
    <x v="7"/>
    <s v="MD Resident"/>
    <x v="1"/>
    <s v="MD"/>
    <n v="2"/>
    <n v="10.263267696"/>
    <n v="11"/>
    <n v="223038.03"/>
    <n v="16.177155521"/>
    <n v="16"/>
    <n v="341758.05"/>
    <n v="5"/>
    <n v="5.9138878249999998"/>
    <n v="118720.02"/>
    <x v="4"/>
    <s v="20785,Hyattsville"/>
    <x v="0"/>
    <x v="0"/>
    <n v="200.05824806000001"/>
    <n v="-3.5376048949999999"/>
    <n v="3.5376048949999999"/>
    <n v="-3.5376048949999999"/>
    <n v="0.10457453630000001"/>
    <n v="0.10457453630000001"/>
    <n v="0"/>
    <n v="1335.2239198"/>
    <n v="5.8093132887000003"/>
    <n v="74174.214273999998"/>
    <x v="0"/>
  </r>
  <r>
    <n v="24957.301218000001"/>
    <n v="25830.742082000001"/>
    <x v="0"/>
    <x v="224"/>
    <x v="7"/>
    <x v="7"/>
    <s v="MD Resident"/>
    <x v="9"/>
    <s v="MD"/>
    <n v="2"/>
    <n v="0"/>
    <n v="0"/>
    <n v="0"/>
    <n v="2.5654659240000002"/>
    <n v="2"/>
    <n v="55469.96"/>
    <n v="2"/>
    <n v="2.5654659240000002"/>
    <n v="55469.96"/>
    <x v="19"/>
    <s v="21233,Baltimore"/>
    <x v="0"/>
    <x v="0"/>
    <n v="10.230166696"/>
    <n v="0"/>
    <n v="0"/>
    <n v="0"/>
    <n v="0"/>
    <n v="0"/>
    <n v="0"/>
    <n v="0"/>
    <n v="2.5654659240000002"/>
    <n v="32756.267341999999"/>
    <x v="0"/>
  </r>
  <r>
    <n v="24957.301218000001"/>
    <n v="25830.742082000001"/>
    <x v="0"/>
    <x v="152"/>
    <x v="7"/>
    <x v="7"/>
    <s v="MD Resident"/>
    <x v="3"/>
    <s v="MD"/>
    <n v="2"/>
    <n v="9.1803887280000005"/>
    <n v="7"/>
    <n v="256461.64"/>
    <n v="10.526700688"/>
    <n v="11"/>
    <n v="650804.35"/>
    <n v="4"/>
    <n v="1.34631196"/>
    <n v="394342.71"/>
    <x v="103"/>
    <s v="20852,Rockville"/>
    <x v="0"/>
    <x v="0"/>
    <n v="45.448545643000003"/>
    <n v="-0.73492597800000004"/>
    <n v="0.73492597800000004"/>
    <n v="-0.73492597800000004"/>
    <n v="2.17705456E-2"/>
    <n v="2.17705456E-2"/>
    <n v="0"/>
    <n v="277.96970683000001"/>
    <n v="1.3245414144000001"/>
    <n v="16911.950485000001"/>
    <x v="0"/>
  </r>
  <r>
    <n v="24957.301218000001"/>
    <n v="25830.742082000001"/>
    <x v="0"/>
    <x v="121"/>
    <x v="7"/>
    <x v="7"/>
    <s v="MD Resident"/>
    <x v="1"/>
    <s v="MD"/>
    <n v="1"/>
    <n v="0"/>
    <n v="0"/>
    <n v="0"/>
    <n v="0.58914298300000001"/>
    <n v="1"/>
    <n v="14038.19"/>
    <n v="1"/>
    <n v="0.58914298300000001"/>
    <n v="14038.19"/>
    <x v="87"/>
    <s v="20623,Cheltenham"/>
    <x v="0"/>
    <x v="0"/>
    <n v="10.72313368"/>
    <n v="0"/>
    <n v="0"/>
    <n v="0"/>
    <n v="0"/>
    <n v="0"/>
    <n v="0"/>
    <n v="0"/>
    <n v="0.58914298300000001"/>
    <n v="7522.2691026000002"/>
    <x v="0"/>
  </r>
  <r>
    <n v="24957.301218000001"/>
    <n v="25830.742082000001"/>
    <x v="0"/>
    <x v="25"/>
    <x v="7"/>
    <x v="7"/>
    <s v="MD Resident"/>
    <x v="5"/>
    <s v="MD"/>
    <n v="2"/>
    <n v="15.798601532999999"/>
    <n v="16"/>
    <n v="300946.86"/>
    <n v="26.473270213999999"/>
    <n v="18"/>
    <n v="918644.8"/>
    <n v="2"/>
    <n v="10.674668681"/>
    <n v="617697.93999999994"/>
    <x v="14"/>
    <s v="21702,Frederick"/>
    <x v="0"/>
    <x v="0"/>
    <n v="33.656547998000001"/>
    <n v="0"/>
    <n v="0"/>
    <n v="0"/>
    <n v="0"/>
    <n v="0"/>
    <n v="0"/>
    <n v="0"/>
    <n v="10.674668681"/>
    <n v="136295.82753000001"/>
    <x v="0"/>
  </r>
  <r>
    <n v="24957.301218000001"/>
    <n v="25830.742082000001"/>
    <x v="0"/>
    <x v="7"/>
    <x v="7"/>
    <x v="7"/>
    <s v="MD Resident"/>
    <x v="5"/>
    <s v="MD"/>
    <n v="2"/>
    <n v="0.49281898499999999"/>
    <n v="1"/>
    <n v="8140.2"/>
    <n v="10.639625684"/>
    <n v="5"/>
    <n v="281917.82"/>
    <n v="4"/>
    <n v="10.146806699000001"/>
    <n v="273777.62"/>
    <x v="6"/>
    <s v="21727,Emmitsburg"/>
    <x v="0"/>
    <x v="0"/>
    <n v="38.168950872000003"/>
    <n v="0"/>
    <n v="0"/>
    <n v="0"/>
    <n v="0"/>
    <n v="0"/>
    <n v="0"/>
    <n v="0"/>
    <n v="10.146806699000001"/>
    <n v="129556.00376000001"/>
    <x v="0"/>
  </r>
  <r>
    <n v="24957.301218000001"/>
    <n v="25830.742082000001"/>
    <x v="0"/>
    <x v="150"/>
    <x v="7"/>
    <x v="7"/>
    <s v="MD Resident"/>
    <x v="3"/>
    <s v="MD"/>
    <n v="1"/>
    <n v="3.3398859010000002"/>
    <n v="4"/>
    <n v="81286.62"/>
    <n v="3.584840893"/>
    <n v="3"/>
    <n v="86914.2"/>
    <n v="-1"/>
    <n v="0.24495499200000001"/>
    <n v="5627.58"/>
    <x v="103"/>
    <s v="20851,Rockville"/>
    <x v="0"/>
    <x v="0"/>
    <n v="59.30342924"/>
    <n v="0"/>
    <n v="0"/>
    <n v="0"/>
    <n v="0"/>
    <n v="0"/>
    <n v="0"/>
    <n v="0"/>
    <n v="0.24495499200000001"/>
    <n v="3127.6233800999998"/>
    <x v="0"/>
  </r>
  <r>
    <n v="24957.301218000001"/>
    <n v="25830.742082000001"/>
    <x v="0"/>
    <x v="103"/>
    <x v="7"/>
    <x v="7"/>
    <s v="MD Resident"/>
    <x v="3"/>
    <s v="MD"/>
    <n v="1"/>
    <n v="3.6416728919999999"/>
    <n v="4"/>
    <n v="71486.399999999994"/>
    <n v="7.0974357909999997"/>
    <n v="5"/>
    <n v="217569.27"/>
    <n v="1"/>
    <n v="3.4557628990000002"/>
    <n v="146082.87"/>
    <x v="24"/>
    <s v="20910,Silver Spring"/>
    <x v="0"/>
    <x v="0"/>
    <n v="79.478649641000004"/>
    <n v="-2.182473935"/>
    <n v="2.182473935"/>
    <n v="-2.182473935"/>
    <n v="9.48948238E-2"/>
    <n v="9.48948238E-2"/>
    <n v="0"/>
    <n v="1211.6318475999999"/>
    <n v="3.3608680752"/>
    <n v="42912.085536999999"/>
    <x v="0"/>
  </r>
  <r>
    <n v="24957.301218000001"/>
    <n v="25830.742082000001"/>
    <x v="0"/>
    <x v="117"/>
    <x v="7"/>
    <x v="7"/>
    <s v="MD Resident"/>
    <x v="8"/>
    <s v="MD"/>
    <n v="2"/>
    <n v="23.418905307999999"/>
    <n v="26"/>
    <n v="638988.81999999995"/>
    <n v="46.362399627000002"/>
    <n v="39"/>
    <n v="1350708.34"/>
    <n v="13"/>
    <n v="22.943494318999999"/>
    <n v="711719.52"/>
    <x v="36"/>
    <s v="20723,Laurel"/>
    <x v="0"/>
    <x v="0"/>
    <n v="111.81412468000001"/>
    <n v="-21.82886835"/>
    <n v="21.828868353000001"/>
    <n v="-21.82886835"/>
    <n v="4.4791346217000001"/>
    <n v="4.4791346217000001"/>
    <n v="0"/>
    <n v="57190.286472"/>
    <n v="18.464359696999999"/>
    <n v="235755.81218000001"/>
    <x v="0"/>
  </r>
  <r>
    <n v="24957.301218000001"/>
    <n v="25830.742082000001"/>
    <x v="0"/>
    <x v="55"/>
    <x v="7"/>
    <x v="7"/>
    <s v="MD Resident"/>
    <x v="12"/>
    <s v="MD"/>
    <n v="16"/>
    <n v="66.080202036000003"/>
    <n v="48"/>
    <n v="1803720.94"/>
    <n v="71.032122891"/>
    <n v="54"/>
    <n v="1461523.69"/>
    <n v="6"/>
    <n v="4.951920855"/>
    <n v="-342197.25"/>
    <x v="2"/>
    <s v="Washington,"/>
    <x v="0"/>
    <x v="0"/>
    <n v="44.885576671999999"/>
    <n v="0"/>
    <n v="0"/>
    <n v="0"/>
    <n v="0"/>
    <n v="0"/>
    <n v="0"/>
    <n v="0"/>
    <n v="4.951920855"/>
    <n v="63226.894524000003"/>
    <x v="0"/>
  </r>
  <r>
    <n v="24957.301218000001"/>
    <n v="25830.742082000001"/>
    <x v="0"/>
    <x v="10"/>
    <x v="7"/>
    <x v="7"/>
    <s v="MD Resident"/>
    <x v="6"/>
    <s v="MD"/>
    <n v="17"/>
    <n v="41.530281768999998"/>
    <n v="42"/>
    <n v="829606.64"/>
    <n v="47.749242582000001"/>
    <n v="42"/>
    <n v="1263821.46"/>
    <n v="0"/>
    <n v="6.2189608129999998"/>
    <n v="434214.82"/>
    <x v="2"/>
    <s v="Charles,"/>
    <x v="0"/>
    <x v="0"/>
    <n v="145.88484364999999"/>
    <n v="-9.3912267220000007"/>
    <n v="9.3912267220000007"/>
    <n v="-9.3912267220000007"/>
    <n v="0.4003409094"/>
    <n v="0.4003409094"/>
    <n v="0"/>
    <n v="5111.6149048999996"/>
    <n v="5.8186199036000001"/>
    <n v="74293.042577999993"/>
    <x v="0"/>
  </r>
  <r>
    <n v="24957.301218000001"/>
    <n v="25830.742082000001"/>
    <x v="0"/>
    <x v="30"/>
    <x v="7"/>
    <x v="7"/>
    <s v="MD Resident"/>
    <x v="5"/>
    <s v="MD"/>
    <n v="3"/>
    <n v="5.7312538310000001"/>
    <n v="5"/>
    <n v="104764.72"/>
    <n v="8.536825747"/>
    <n v="6"/>
    <n v="199662.85"/>
    <n v="1"/>
    <n v="2.8055719159999999"/>
    <n v="94898.13"/>
    <x v="26"/>
    <s v="21793,Walkersville"/>
    <x v="0"/>
    <x v="0"/>
    <n v="50.084308516999997"/>
    <n v="0"/>
    <n v="0"/>
    <n v="0"/>
    <n v="0"/>
    <n v="0"/>
    <n v="0"/>
    <n v="0"/>
    <n v="2.8055719159999999"/>
    <n v="35821.977937000003"/>
    <x v="0"/>
  </r>
  <r>
    <n v="24957.301218000001"/>
    <n v="25830.742082000001"/>
    <x v="0"/>
    <x v="94"/>
    <x v="7"/>
    <x v="7"/>
    <s v="MD Resident"/>
    <x v="1"/>
    <s v="MD"/>
    <n v="2"/>
    <n v="1.498294955"/>
    <n v="2"/>
    <n v="70285.86"/>
    <n v="3.8858948839999998"/>
    <n v="5"/>
    <n v="99368.27"/>
    <n v="3"/>
    <n v="2.3875999289999998"/>
    <n v="29082.41"/>
    <x v="70"/>
    <s v="20745,Oxon Hill"/>
    <x v="0"/>
    <x v="0"/>
    <n v="67.456354997999995"/>
    <n v="-2.797984918"/>
    <n v="2.797984918"/>
    <n v="-2.797984918"/>
    <n v="9.9033939700000004E-2"/>
    <n v="9.9033939700000004E-2"/>
    <n v="0"/>
    <n v="1264.480722"/>
    <n v="2.2885659892999999"/>
    <n v="29220.765973000001"/>
    <x v="0"/>
  </r>
  <r>
    <n v="24957.301218000001"/>
    <n v="25830.742082000001"/>
    <x v="0"/>
    <x v="139"/>
    <x v="7"/>
    <x v="7"/>
    <s v="MD Resident"/>
    <x v="3"/>
    <s v="MD"/>
    <n v="1"/>
    <n v="5.0190948510000002"/>
    <n v="4"/>
    <n v="300665.01"/>
    <n v="8.3683727510000008"/>
    <n v="5"/>
    <n v="214961.13"/>
    <n v="1"/>
    <n v="3.3492779000000001"/>
    <n v="-85703.88"/>
    <x v="95"/>
    <s v="20871,Clarksburg"/>
    <x v="0"/>
    <x v="0"/>
    <n v="26.110134223999999"/>
    <n v="0"/>
    <n v="0"/>
    <n v="0"/>
    <n v="0"/>
    <n v="0"/>
    <n v="0"/>
    <n v="0"/>
    <n v="3.3492779000000001"/>
    <n v="42764.100380000003"/>
    <x v="0"/>
  </r>
  <r>
    <n v="24957.301218000001"/>
    <n v="25830.742082000001"/>
    <x v="0"/>
    <x v="70"/>
    <x v="7"/>
    <x v="7"/>
    <s v="MD Resident"/>
    <x v="7"/>
    <s v="MD"/>
    <n v="2"/>
    <n v="5.4073458399999996"/>
    <n v="7"/>
    <n v="94664.02"/>
    <n v="15.238473549"/>
    <n v="13"/>
    <n v="332901.07"/>
    <n v="6"/>
    <n v="9.8311277090000004"/>
    <n v="238237.05"/>
    <x v="55"/>
    <s v="21054,Gambrills"/>
    <x v="0"/>
    <x v="0"/>
    <n v="48.305624565000002"/>
    <n v="0"/>
    <n v="0"/>
    <n v="0"/>
    <n v="0"/>
    <n v="0"/>
    <n v="0"/>
    <n v="0"/>
    <n v="9.8311277090000004"/>
    <n v="125525.36539000001"/>
    <x v="0"/>
  </r>
  <r>
    <n v="24957.301218000001"/>
    <n v="25830.742082000001"/>
    <x v="0"/>
    <x v="210"/>
    <x v="7"/>
    <x v="7"/>
    <s v="MD Resident"/>
    <x v="5"/>
    <s v="MD"/>
    <n v="1"/>
    <n v="7.9234947660000001"/>
    <n v="6"/>
    <n v="162830.20000000001"/>
    <n v="11.492138659"/>
    <n v="7"/>
    <n v="397546.06"/>
    <n v="1"/>
    <n v="3.568643893"/>
    <n v="234715.86"/>
    <x v="142"/>
    <s v="21788,Thurmont"/>
    <x v="0"/>
    <x v="0"/>
    <n v="7.9381137649999998"/>
    <n v="0"/>
    <n v="0"/>
    <n v="0"/>
    <n v="0"/>
    <n v="0"/>
    <n v="0"/>
    <n v="0"/>
    <n v="3.568643893"/>
    <n v="45564.999447000002"/>
    <x v="0"/>
  </r>
  <r>
    <n v="24957.301218000001"/>
    <n v="25830.742082000001"/>
    <x v="0"/>
    <x v="198"/>
    <x v="7"/>
    <x v="7"/>
    <s v="MD Resident"/>
    <x v="7"/>
    <s v="MD"/>
    <n v="1"/>
    <n v="0"/>
    <n v="0"/>
    <n v="0"/>
    <n v="2.0359439400000001"/>
    <n v="1"/>
    <n v="44733.49"/>
    <n v="1"/>
    <n v="2.0359439400000001"/>
    <n v="44733.49"/>
    <x v="133"/>
    <s v="20776,Harwood"/>
    <x v="0"/>
    <x v="0"/>
    <n v="8.7516477429999995"/>
    <n v="0"/>
    <n v="0"/>
    <n v="0"/>
    <n v="0"/>
    <n v="0"/>
    <n v="0"/>
    <n v="0"/>
    <n v="2.0359439400000001"/>
    <n v="25995.248414000002"/>
    <x v="0"/>
  </r>
  <r>
    <n v="24957.301218000001"/>
    <n v="25830.742082000001"/>
    <x v="0"/>
    <x v="89"/>
    <x v="7"/>
    <x v="7"/>
    <s v="MD Resident"/>
    <x v="13"/>
    <s v="MD"/>
    <n v="3"/>
    <n v="5.270756843"/>
    <n v="8"/>
    <n v="142800.42000000001"/>
    <n v="14.228315577"/>
    <n v="9"/>
    <n v="298358.07"/>
    <n v="1"/>
    <n v="8.9575587339999991"/>
    <n v="155557.65"/>
    <x v="2"/>
    <s v="Somerset,"/>
    <x v="0"/>
    <x v="0"/>
    <n v="23.983850288999999"/>
    <n v="0"/>
    <n v="0"/>
    <n v="0"/>
    <n v="0"/>
    <n v="0"/>
    <n v="0"/>
    <n v="0"/>
    <n v="8.9575587339999991"/>
    <n v="114371.50105000001"/>
    <x v="0"/>
  </r>
  <r>
    <n v="24957.301218000001"/>
    <n v="25830.742082000001"/>
    <x v="0"/>
    <x v="72"/>
    <x v="7"/>
    <x v="7"/>
    <s v="MD Resident"/>
    <x v="7"/>
    <s v="MD"/>
    <n v="1"/>
    <n v="2.749497919"/>
    <n v="3"/>
    <n v="82358.8"/>
    <n v="8.0544137609999993"/>
    <n v="7"/>
    <n v="154312.81"/>
    <n v="4"/>
    <n v="5.3049158419999998"/>
    <n v="71954.009999999995"/>
    <x v="56"/>
    <s v="21032,Crownsville"/>
    <x v="0"/>
    <x v="0"/>
    <n v="56.647458321000002"/>
    <n v="0"/>
    <n v="0"/>
    <n v="0"/>
    <n v="0"/>
    <n v="0"/>
    <n v="0"/>
    <n v="0"/>
    <n v="5.3049158419999998"/>
    <n v="67733.989339000007"/>
    <x v="0"/>
  </r>
  <r>
    <n v="24957.301218000001"/>
    <n v="25830.742082000001"/>
    <x v="0"/>
    <x v="225"/>
    <x v="7"/>
    <x v="7"/>
    <s v="MD Resident"/>
    <x v="3"/>
    <s v="MD"/>
    <n v="1"/>
    <n v="6.8066857980000002"/>
    <n v="6"/>
    <n v="181254.8"/>
    <n v="9.3907937209999996"/>
    <n v="8"/>
    <n v="347404.93"/>
    <n v="2"/>
    <n v="2.5841079229999999"/>
    <n v="166150.13"/>
    <x v="150"/>
    <s v="20815,Chevy Chase"/>
    <x v="0"/>
    <x v="0"/>
    <n v="41.452504771000001"/>
    <n v="0"/>
    <n v="0"/>
    <n v="0"/>
    <n v="0"/>
    <n v="0"/>
    <n v="0"/>
    <n v="0"/>
    <n v="2.5841079229999999"/>
    <n v="32994.291279999998"/>
    <x v="0"/>
  </r>
  <r>
    <n v="24957.301218000001"/>
    <n v="25830.742082000001"/>
    <x v="0"/>
    <x v="3"/>
    <x v="7"/>
    <x v="7"/>
    <s v="MD Resident"/>
    <x v="3"/>
    <s v="MD"/>
    <n v="2"/>
    <n v="11.555238658"/>
    <n v="14"/>
    <n v="206873.89"/>
    <n v="12.147014639"/>
    <n v="13"/>
    <n v="402949.73"/>
    <n v="-1"/>
    <n v="0.59177598099999995"/>
    <n v="196075.84"/>
    <x v="3"/>
    <s v="20878,Gaithersburg"/>
    <x v="0"/>
    <x v="0"/>
    <n v="25.688626236000001"/>
    <n v="0"/>
    <n v="0"/>
    <n v="0"/>
    <n v="0"/>
    <n v="0"/>
    <n v="0"/>
    <n v="0"/>
    <n v="0.59177598099999995"/>
    <n v="7555.8876299000003"/>
    <x v="0"/>
  </r>
  <r>
    <n v="24957.301218000001"/>
    <n v="25830.742082000001"/>
    <x v="0"/>
    <x v="54"/>
    <x v="7"/>
    <x v="7"/>
    <s v="MD Resident"/>
    <x v="0"/>
    <s v="MD"/>
    <n v="2"/>
    <n v="28.139323166"/>
    <n v="35"/>
    <n v="727292.92"/>
    <n v="31.63740306"/>
    <n v="33"/>
    <n v="855602.54"/>
    <n v="-2"/>
    <n v="3.498079894"/>
    <n v="128309.62"/>
    <x v="44"/>
    <s v="21093,Lutherville Timonium"/>
    <x v="0"/>
    <x v="0"/>
    <n v="54.131504380000003"/>
    <n v="0"/>
    <n v="0"/>
    <n v="0"/>
    <n v="0"/>
    <n v="0"/>
    <n v="0"/>
    <n v="0"/>
    <n v="3.498079894"/>
    <n v="44664.027349000004"/>
    <x v="0"/>
  </r>
  <r>
    <n v="24957.301218000001"/>
    <n v="25830.742082000001"/>
    <x v="0"/>
    <x v="93"/>
    <x v="7"/>
    <x v="7"/>
    <s v="MD Resident"/>
    <x v="9"/>
    <s v="MD"/>
    <n v="3"/>
    <n v="184.72249352"/>
    <n v="207"/>
    <n v="4094572.86"/>
    <n v="209.71256378000001"/>
    <n v="232"/>
    <n v="5166092.72"/>
    <n v="25"/>
    <n v="24.990070262"/>
    <n v="1071519.8600000001"/>
    <x v="19"/>
    <s v="21231,Baltimore"/>
    <x v="0"/>
    <x v="0"/>
    <n v="80.842232605000007"/>
    <n v="0"/>
    <n v="0"/>
    <n v="0"/>
    <n v="0"/>
    <n v="0"/>
    <n v="0"/>
    <n v="0"/>
    <n v="24.990070262"/>
    <n v="319077.09814000002"/>
    <x v="0"/>
  </r>
  <r>
    <n v="24957.301218000001"/>
    <n v="25830.742082000001"/>
    <x v="0"/>
    <x v="22"/>
    <x v="7"/>
    <x v="7"/>
    <s v="MD Resident"/>
    <x v="9"/>
    <s v="MD"/>
    <n v="3"/>
    <n v="91.846990274000007"/>
    <n v="105"/>
    <n v="2352468.9"/>
    <n v="135.52471496999999"/>
    <n v="137"/>
    <n v="3537597.67"/>
    <n v="32"/>
    <n v="43.677724699000002"/>
    <n v="1185128.77"/>
    <x v="19"/>
    <s v="21229,Baltimore"/>
    <x v="0"/>
    <x v="0"/>
    <n v="142.46583278"/>
    <n v="-0.598206982"/>
    <n v="0.598206982"/>
    <n v="-0.598206982"/>
    <n v="0.18340060459999999"/>
    <n v="0.18340060459999999"/>
    <n v="0"/>
    <n v="2341.6874028000002"/>
    <n v="43.494324094"/>
    <n v="555342.28483000002"/>
    <x v="0"/>
  </r>
  <r>
    <n v="24957.301218000001"/>
    <n v="25830.742082000001"/>
    <x v="0"/>
    <x v="127"/>
    <x v="7"/>
    <x v="7"/>
    <s v="MD Resident"/>
    <x v="8"/>
    <s v="MD"/>
    <n v="1"/>
    <n v="1.811667946"/>
    <n v="2"/>
    <n v="70506.570000000007"/>
    <n v="2.278017932"/>
    <n v="3"/>
    <n v="24264.36"/>
    <n v="1"/>
    <n v="0.46634998599999999"/>
    <n v="-46242.21"/>
    <x v="90"/>
    <s v="20777,Highland"/>
    <x v="0"/>
    <x v="0"/>
    <n v="5.583584836"/>
    <n v="0"/>
    <n v="0"/>
    <n v="0"/>
    <n v="0"/>
    <n v="0"/>
    <n v="0"/>
    <n v="0"/>
    <n v="0.46634998599999999"/>
    <n v="5954.4290467000001"/>
    <x v="0"/>
  </r>
  <r>
    <n v="24957.301218000001"/>
    <n v="25830.742082000001"/>
    <x v="0"/>
    <x v="59"/>
    <x v="7"/>
    <x v="7"/>
    <s v="MD Resident"/>
    <x v="0"/>
    <s v="MD"/>
    <n v="3"/>
    <n v="15.593440535999999"/>
    <n v="15"/>
    <n v="471612.09"/>
    <n v="16.046477523"/>
    <n v="19"/>
    <n v="422114.6"/>
    <n v="4"/>
    <n v="0.453036987"/>
    <n v="-49497.49"/>
    <x v="47"/>
    <s v="21286,Towson"/>
    <x v="0"/>
    <x v="0"/>
    <n v="42.606785745000003"/>
    <n v="0"/>
    <n v="0"/>
    <n v="0"/>
    <n v="0"/>
    <n v="0"/>
    <n v="0"/>
    <n v="0"/>
    <n v="0.453036987"/>
    <n v="5784.4466080000002"/>
    <x v="0"/>
  </r>
  <r>
    <n v="24957.301218000001"/>
    <n v="25830.742082000001"/>
    <x v="0"/>
    <x v="75"/>
    <x v="7"/>
    <x v="7"/>
    <s v="MD Resident"/>
    <x v="0"/>
    <s v="MD"/>
    <n v="2"/>
    <n v="7.4061547799999996"/>
    <n v="7"/>
    <n v="225353.69"/>
    <n v="11.198877667"/>
    <n v="10"/>
    <n v="183912.97"/>
    <n v="3"/>
    <n v="3.792722887"/>
    <n v="-41440.720000000001"/>
    <x v="59"/>
    <s v="21013,Baldwin"/>
    <x v="0"/>
    <x v="0"/>
    <n v="28.110223167000001"/>
    <n v="0"/>
    <n v="0"/>
    <n v="0"/>
    <n v="0"/>
    <n v="0"/>
    <n v="0"/>
    <n v="0"/>
    <n v="3.792722887"/>
    <n v="48426.074842000002"/>
    <x v="0"/>
  </r>
  <r>
    <n v="24957.301218000001"/>
    <n v="25830.742082000001"/>
    <x v="0"/>
    <x v="90"/>
    <x v="7"/>
    <x v="7"/>
    <s v="MD Resident"/>
    <x v="8"/>
    <s v="MD"/>
    <n v="2"/>
    <n v="4.732564859"/>
    <n v="6"/>
    <n v="63793.56"/>
    <n v="19.461419426999999"/>
    <n v="9"/>
    <n v="515379.22"/>
    <n v="3"/>
    <n v="14.728854567999999"/>
    <n v="451585.66"/>
    <x v="68"/>
    <s v="20794,Jessup"/>
    <x v="0"/>
    <x v="0"/>
    <n v="40.043864829999997"/>
    <n v="-4.7681088579999997"/>
    <n v="4.7681088579999997"/>
    <n v="-4.7681088579999997"/>
    <n v="1.7537962989"/>
    <n v="1.7537962989"/>
    <n v="0"/>
    <n v="22392.743514000002"/>
    <n v="12.975058269"/>
    <n v="165667.55903999999"/>
    <x v="0"/>
  </r>
  <r>
    <n v="24957.301218000001"/>
    <n v="25830.742082000001"/>
    <x v="0"/>
    <x v="35"/>
    <x v="7"/>
    <x v="7"/>
    <s v="MD Resident"/>
    <x v="9"/>
    <s v="MD"/>
    <n v="3"/>
    <n v="226.88551827000001"/>
    <n v="261"/>
    <n v="5841035.7999999998"/>
    <n v="245.06321972000001"/>
    <n v="269"/>
    <n v="6301051.4699999997"/>
    <n v="8"/>
    <n v="18.177701450000001"/>
    <n v="460015.67"/>
    <x v="19"/>
    <s v="21202,Baltimore"/>
    <x v="0"/>
    <x v="0"/>
    <n v="77.692372683000002"/>
    <n v="0"/>
    <n v="0"/>
    <n v="0"/>
    <n v="0"/>
    <n v="0"/>
    <n v="0"/>
    <n v="0"/>
    <n v="18.177701450000001"/>
    <n v="232095.71515999999"/>
    <x v="0"/>
  </r>
  <r>
    <n v="24957.301218000001"/>
    <n v="25830.742082000001"/>
    <x v="0"/>
    <x v="110"/>
    <x v="7"/>
    <x v="7"/>
    <s v="MD Resident"/>
    <x v="8"/>
    <s v="MD"/>
    <n v="2"/>
    <n v="32.997538022000001"/>
    <n v="35"/>
    <n v="566860.88"/>
    <n v="67.460347995999996"/>
    <n v="45"/>
    <n v="1572795.51"/>
    <n v="10"/>
    <n v="34.462809974000002"/>
    <n v="1005934.63"/>
    <x v="16"/>
    <s v="21045,Columbia"/>
    <x v="0"/>
    <x v="0"/>
    <n v="78.241843665999994"/>
    <n v="-7.9040637660000002"/>
    <n v="7.9040637660000002"/>
    <n v="-7.9040637660000002"/>
    <n v="3.4814650936999998"/>
    <n v="3.4814650936999998"/>
    <n v="0"/>
    <n v="44451.886998000002"/>
    <n v="30.981344880000002"/>
    <n v="395574.62291999999"/>
    <x v="0"/>
  </r>
  <r>
    <n v="24957.301218000001"/>
    <n v="25830.742082000001"/>
    <x v="0"/>
    <x v="172"/>
    <x v="7"/>
    <x v="7"/>
    <s v="MD Resident"/>
    <x v="10"/>
    <s v="MD"/>
    <n v="1"/>
    <n v="3.7839158880000001"/>
    <n v="1"/>
    <n v="523938.68"/>
    <n v="4.0828578789999996"/>
    <n v="1"/>
    <n v="166696.76999999999"/>
    <n v="0"/>
    <n v="0.29894199100000002"/>
    <n v="-357241.91"/>
    <x v="116"/>
    <s v="21791,Union Bridge"/>
    <x v="0"/>
    <x v="0"/>
    <n v="10.496671685000001"/>
    <n v="0"/>
    <n v="0"/>
    <n v="0"/>
    <n v="0"/>
    <n v="0"/>
    <n v="0"/>
    <n v="0"/>
    <n v="0.29894199100000002"/>
    <n v="3816.9377675999999"/>
    <x v="0"/>
  </r>
  <r>
    <n v="24957.301218000001"/>
    <n v="25830.742082000001"/>
    <x v="0"/>
    <x v="182"/>
    <x v="7"/>
    <x v="7"/>
    <s v="MD Resident"/>
    <x v="8"/>
    <s v="MD"/>
    <n v="1"/>
    <n v="0"/>
    <n v="0"/>
    <n v="0"/>
    <n v="2.3883449290000001"/>
    <n v="1"/>
    <n v="23907.54"/>
    <n v="1"/>
    <n v="2.3883449290000001"/>
    <n v="23907.54"/>
    <x v="122"/>
    <s v="21738,Glenwood"/>
    <x v="0"/>
    <x v="0"/>
    <n v="5.7016128310000003"/>
    <n v="0"/>
    <n v="0"/>
    <n v="0"/>
    <n v="0"/>
    <n v="0"/>
    <n v="0"/>
    <n v="0"/>
    <n v="2.3883449290000001"/>
    <n v="30494.758969999999"/>
    <x v="0"/>
  </r>
  <r>
    <n v="24957.301218000001"/>
    <n v="25830.742082000001"/>
    <x v="0"/>
    <x v="141"/>
    <x v="7"/>
    <x v="7"/>
    <s v="MD Resident"/>
    <x v="0"/>
    <s v="MD"/>
    <n v="3"/>
    <n v="68.511659968999993"/>
    <n v="61"/>
    <n v="1908433.89"/>
    <n v="78.150536686999999"/>
    <n v="55"/>
    <n v="1837551.12"/>
    <n v="-6"/>
    <n v="9.6388767180000006"/>
    <n v="-70882.77"/>
    <x v="97"/>
    <s v="21237,Rosedale"/>
    <x v="0"/>
    <x v="0"/>
    <n v="67.447334992999998"/>
    <n v="0"/>
    <n v="0"/>
    <n v="0"/>
    <n v="0"/>
    <n v="0"/>
    <n v="0"/>
    <n v="0"/>
    <n v="9.6388767180000006"/>
    <n v="123070.67488000001"/>
    <x v="0"/>
  </r>
  <r>
    <n v="24957.301218000001"/>
    <n v="25830.742082000001"/>
    <x v="0"/>
    <x v="226"/>
    <x v="7"/>
    <x v="7"/>
    <s v="MD Resident"/>
    <x v="10"/>
    <s v="MD"/>
    <n v="1"/>
    <n v="3.4344448989999998"/>
    <n v="5"/>
    <n v="97359.15"/>
    <n v="6.492030808"/>
    <n v="8"/>
    <n v="250383.14"/>
    <n v="3"/>
    <n v="3.0575859090000002"/>
    <n v="153023.99"/>
    <x v="151"/>
    <s v="21102,Manchester"/>
    <x v="0"/>
    <x v="0"/>
    <n v="18.728887444000001"/>
    <n v="0"/>
    <n v="0"/>
    <n v="0"/>
    <n v="0"/>
    <n v="0"/>
    <n v="0"/>
    <n v="0"/>
    <n v="3.0575859090000002"/>
    <n v="39039.731738000002"/>
    <x v="0"/>
  </r>
  <r>
    <n v="24957.301218000001"/>
    <n v="25830.742082000001"/>
    <x v="0"/>
    <x v="61"/>
    <x v="7"/>
    <x v="7"/>
    <s v="MD Resident"/>
    <x v="8"/>
    <s v="MD"/>
    <n v="3"/>
    <n v="21.804281354"/>
    <n v="24"/>
    <n v="566615.25"/>
    <n v="28.593251152000001"/>
    <n v="31"/>
    <n v="798417.33"/>
    <n v="7"/>
    <n v="6.7889697980000001"/>
    <n v="231802.08"/>
    <x v="48"/>
    <s v="21075,Elkridge"/>
    <x v="0"/>
    <x v="0"/>
    <n v="74.389385790999995"/>
    <n v="-3.5079528959999999"/>
    <n v="3.5079528959999999"/>
    <n v="-3.5079528959999999"/>
    <n v="0.3201449509"/>
    <n v="0.3201449509"/>
    <n v="0"/>
    <n v="4087.6604529000001"/>
    <n v="6.4688248470999996"/>
    <n v="82594.960275000005"/>
    <x v="0"/>
  </r>
  <r>
    <n v="24957.301218000001"/>
    <n v="25830.742082000001"/>
    <x v="0"/>
    <x v="184"/>
    <x v="7"/>
    <x v="7"/>
    <s v="MD Resident"/>
    <x v="8"/>
    <s v="MD"/>
    <n v="2"/>
    <n v="27.306280188999999"/>
    <n v="20"/>
    <n v="436923.79"/>
    <n v="31.842112056000001"/>
    <n v="33"/>
    <n v="607685.5"/>
    <n v="13"/>
    <n v="4.5358318669999997"/>
    <n v="170761.71"/>
    <x v="123"/>
    <s v="21042,Ellicott City"/>
    <x v="0"/>
    <x v="0"/>
    <n v="41.943236755999997"/>
    <n v="-2.192951935"/>
    <n v="2.192951935"/>
    <n v="-2.192951935"/>
    <n v="0.23715054059999999"/>
    <n v="0.23715054059999999"/>
    <n v="0"/>
    <n v="3027.9749320000001"/>
    <n v="4.2986813263999997"/>
    <n v="54886.230774000003"/>
    <x v="0"/>
  </r>
  <r>
    <n v="24957.301218000001"/>
    <n v="25830.742082000001"/>
    <x v="0"/>
    <x v="17"/>
    <x v="7"/>
    <x v="7"/>
    <s v="MD Resident"/>
    <x v="5"/>
    <s v="MD"/>
    <n v="2"/>
    <n v="24.097837284000001"/>
    <n v="18"/>
    <n v="562180.11"/>
    <n v="25.995489231000001"/>
    <n v="21"/>
    <n v="525530.18999999994"/>
    <n v="3"/>
    <n v="1.897651947"/>
    <n v="-36649.919999999998"/>
    <x v="14"/>
    <s v="21701,Frederick"/>
    <x v="0"/>
    <x v="0"/>
    <n v="32.620666036000003"/>
    <n v="0"/>
    <n v="0"/>
    <n v="0"/>
    <n v="0"/>
    <n v="0"/>
    <n v="0"/>
    <n v="0"/>
    <n v="1.897651947"/>
    <n v="24229.514770000002"/>
    <x v="0"/>
  </r>
  <r>
    <n v="24957.301218000001"/>
    <n v="25830.742082000001"/>
    <x v="0"/>
    <x v="113"/>
    <x v="7"/>
    <x v="7"/>
    <s v="MD Resident"/>
    <x v="11"/>
    <s v="MD"/>
    <n v="2"/>
    <n v="20.413284393000001"/>
    <n v="23"/>
    <n v="476832.22"/>
    <n v="56.529464320999999"/>
    <n v="38"/>
    <n v="1416462.02"/>
    <n v="15"/>
    <n v="36.116179928000001"/>
    <n v="939629.8"/>
    <x v="83"/>
    <s v="21014,Bel Air"/>
    <x v="0"/>
    <x v="0"/>
    <n v="67.507471998"/>
    <n v="0"/>
    <n v="0"/>
    <n v="0"/>
    <n v="0"/>
    <n v="0"/>
    <n v="0"/>
    <n v="0"/>
    <n v="36.116179928000001"/>
    <n v="461136.99427000002"/>
    <x v="0"/>
  </r>
  <r>
    <n v="24957.301218000001"/>
    <n v="25830.742082000001"/>
    <x v="0"/>
    <x v="227"/>
    <x v="7"/>
    <x v="7"/>
    <s v="MD Resident"/>
    <x v="0"/>
    <s v="MD"/>
    <n v="2"/>
    <n v="47.265887595999999"/>
    <n v="53"/>
    <n v="1484025.75"/>
    <n v="73.774924808999998"/>
    <n v="75"/>
    <n v="1737245.72"/>
    <n v="22"/>
    <n v="26.509037212999999"/>
    <n v="253219.97"/>
    <x v="152"/>
    <s v="21208,Pikesville"/>
    <x v="0"/>
    <x v="0"/>
    <n v="103.93195891000001"/>
    <n v="0"/>
    <n v="0"/>
    <n v="0"/>
    <n v="0"/>
    <n v="0"/>
    <n v="0"/>
    <n v="0"/>
    <n v="26.509037212999999"/>
    <n v="338471.50407000002"/>
    <x v="0"/>
  </r>
  <r>
    <n v="20819.630806000001"/>
    <n v="22225.400662"/>
    <x v="0"/>
    <x v="173"/>
    <x v="8"/>
    <x v="8"/>
    <s v="MD Resident"/>
    <x v="18"/>
    <s v="MD"/>
    <n v="4"/>
    <n v="2.7907219169999999"/>
    <n v="4"/>
    <n v="77763.58"/>
    <n v="7.7317757699999996"/>
    <n v="9"/>
    <n v="217693.46"/>
    <n v="5"/>
    <n v="4.9410538529999997"/>
    <n v="139929.88"/>
    <x v="2"/>
    <s v="Queen Annes,"/>
    <x v="0"/>
    <x v="0"/>
    <n v="68.731464979999998"/>
    <n v="0"/>
    <n v="0"/>
    <n v="0"/>
    <n v="0"/>
    <n v="0"/>
    <n v="0"/>
    <n v="0"/>
    <n v="4.9410538529999997"/>
    <n v="52628.761143000003"/>
    <x v="0"/>
  </r>
  <r>
    <n v="20819.630806000001"/>
    <n v="22225.400662"/>
    <x v="0"/>
    <x v="183"/>
    <x v="8"/>
    <x v="8"/>
    <s v="MD Resident"/>
    <x v="9"/>
    <s v="MD"/>
    <n v="1"/>
    <n v="0"/>
    <n v="0"/>
    <n v="0"/>
    <n v="0.38231798900000002"/>
    <n v="1"/>
    <n v="4424.3500000000004"/>
    <n v="1"/>
    <n v="0.38231798900000002"/>
    <n v="4424.3500000000004"/>
    <x v="19"/>
    <s v="21217,Baltimore"/>
    <x v="0"/>
    <x v="0"/>
    <n v="63.406089125999998"/>
    <n v="0"/>
    <n v="0"/>
    <n v="0"/>
    <n v="0"/>
    <n v="0"/>
    <n v="0"/>
    <n v="0"/>
    <n v="0.38231798900000002"/>
    <n v="4072.1924355000001"/>
    <x v="0"/>
  </r>
  <r>
    <n v="20819.630806000001"/>
    <n v="22225.400662"/>
    <x v="0"/>
    <x v="213"/>
    <x v="8"/>
    <x v="8"/>
    <s v="MD Resident"/>
    <x v="7"/>
    <s v="MD"/>
    <n v="1"/>
    <n v="0"/>
    <n v="0"/>
    <n v="0"/>
    <n v="0.94474897199999996"/>
    <n v="1"/>
    <n v="10907.13"/>
    <n v="1"/>
    <n v="0.94474897199999996"/>
    <n v="10907.13"/>
    <x v="51"/>
    <s v="21061,Glen Burnie"/>
    <x v="0"/>
    <x v="0"/>
    <n v="121.47440439"/>
    <n v="-2.2170409339999999"/>
    <n v="2.2170409339999999"/>
    <n v="-2.2170409339999999"/>
    <n v="1.7242703500000001E-2"/>
    <n v="1.7242703500000001E-2"/>
    <n v="0"/>
    <n v="183.65760692999999"/>
    <n v="0.92750626849999995"/>
    <n v="9879.1689614000006"/>
    <x v="0"/>
  </r>
  <r>
    <n v="20819.630806000001"/>
    <n v="22225.400662"/>
    <x v="0"/>
    <x v="107"/>
    <x v="8"/>
    <x v="8"/>
    <s v="MD Resident"/>
    <x v="0"/>
    <s v="MD"/>
    <n v="1"/>
    <n v="0"/>
    <n v="0"/>
    <n v="0"/>
    <n v="0.57231798300000003"/>
    <n v="1"/>
    <n v="15776.39"/>
    <n v="1"/>
    <n v="0.57231798300000003"/>
    <n v="15776.39"/>
    <x v="79"/>
    <s v="21234,Parkville"/>
    <x v="0"/>
    <x v="0"/>
    <n v="124.48361029"/>
    <n v="0"/>
    <n v="0"/>
    <n v="0"/>
    <n v="0"/>
    <n v="0"/>
    <n v="0"/>
    <n v="0"/>
    <n v="0.57231798300000003"/>
    <n v="6095.9437644999998"/>
    <x v="0"/>
  </r>
  <r>
    <n v="20819.630806000001"/>
    <n v="22225.400662"/>
    <x v="0"/>
    <x v="113"/>
    <x v="8"/>
    <x v="8"/>
    <s v="MD Resident"/>
    <x v="11"/>
    <s v="MD"/>
    <n v="1"/>
    <n v="0.598206982"/>
    <n v="1"/>
    <n v="8866.9699999999993"/>
    <n v="0.75515097799999997"/>
    <n v="1"/>
    <n v="8163.28"/>
    <n v="0"/>
    <n v="0.156943996"/>
    <n v="-703.69"/>
    <x v="83"/>
    <s v="21014,Bel Air"/>
    <x v="0"/>
    <x v="0"/>
    <n v="67.507471998"/>
    <n v="0"/>
    <n v="0"/>
    <n v="0"/>
    <n v="0"/>
    <n v="0"/>
    <n v="0"/>
    <n v="0"/>
    <n v="0.156943996"/>
    <n v="1671.6612132"/>
    <x v="0"/>
  </r>
  <r>
    <n v="20819.630806000001"/>
    <n v="22225.400662"/>
    <x v="0"/>
    <x v="112"/>
    <x v="8"/>
    <x v="8"/>
    <s v="MD Resident"/>
    <x v="14"/>
    <s v="MD"/>
    <n v="5"/>
    <n v="12.312540633999999"/>
    <n v="18"/>
    <n v="239664.3"/>
    <n v="13.929291588"/>
    <n v="15"/>
    <n v="229987.59"/>
    <n v="-3"/>
    <n v="1.616750954"/>
    <n v="-9676.7099999999991"/>
    <x v="2"/>
    <s v="Talbot,"/>
    <x v="0"/>
    <x v="0"/>
    <n v="60.533128191000003"/>
    <n v="0"/>
    <n v="0"/>
    <n v="0"/>
    <n v="0"/>
    <n v="0"/>
    <n v="0"/>
    <n v="0"/>
    <n v="1.616750954"/>
    <n v="17220.536816"/>
    <x v="0"/>
  </r>
  <r>
    <n v="20819.630806000001"/>
    <n v="22225.400662"/>
    <x v="0"/>
    <x v="189"/>
    <x v="8"/>
    <x v="8"/>
    <s v="MD Resident"/>
    <x v="20"/>
    <s v="MD"/>
    <n v="3"/>
    <n v="2.6293149219999998"/>
    <n v="4"/>
    <n v="66150.429999999993"/>
    <n v="3.646248892"/>
    <n v="5"/>
    <n v="102306.34"/>
    <n v="1"/>
    <n v="1.01693397"/>
    <n v="36155.910000000003"/>
    <x v="2"/>
    <s v="Kent,"/>
    <x v="0"/>
    <x v="0"/>
    <n v="42.342709741999997"/>
    <n v="0"/>
    <n v="0"/>
    <n v="0"/>
    <n v="0"/>
    <n v="0"/>
    <n v="0"/>
    <n v="0"/>
    <n v="1.01693397"/>
    <n v="10831.692306000001"/>
    <x v="0"/>
  </r>
  <r>
    <n v="20819.630806000001"/>
    <n v="22225.400662"/>
    <x v="0"/>
    <x v="155"/>
    <x v="8"/>
    <x v="8"/>
    <s v="MD Resident"/>
    <x v="1"/>
    <s v="MD"/>
    <n v="1"/>
    <n v="0"/>
    <n v="0"/>
    <n v="0"/>
    <n v="0.46813298599999997"/>
    <n v="1"/>
    <n v="11153.56"/>
    <n v="1"/>
    <n v="0.46813298599999997"/>
    <n v="11153.56"/>
    <x v="106"/>
    <s v="20748,Temple Hills"/>
    <x v="0"/>
    <x v="0"/>
    <n v="58.72886227"/>
    <n v="-3.3167708999999999"/>
    <n v="3.3167708999999999"/>
    <n v="-3.3167708999999999"/>
    <n v="2.6438275899999999E-2"/>
    <n v="2.6438275899999999E-2"/>
    <n v="0"/>
    <n v="281.60261959000002"/>
    <n v="0.4416947101"/>
    <n v="4704.6330774999997"/>
    <x v="0"/>
  </r>
  <r>
    <n v="20819.630806000001"/>
    <n v="22225.400662"/>
    <x v="0"/>
    <x v="188"/>
    <x v="8"/>
    <x v="8"/>
    <s v="MD Resident"/>
    <x v="19"/>
    <s v="MD"/>
    <n v="5"/>
    <n v="3.5798158940000002"/>
    <n v="6"/>
    <n v="63725.33"/>
    <n v="3.9118858840000001"/>
    <n v="6"/>
    <n v="117105.13"/>
    <n v="0"/>
    <n v="0.33206998999999998"/>
    <n v="53379.8"/>
    <x v="2"/>
    <s v="Wicomico,"/>
    <x v="0"/>
    <x v="0"/>
    <n v="18.061258459000001"/>
    <n v="-1.486203956"/>
    <n v="1.486203956"/>
    <n v="-1.486203956"/>
    <n v="2.7324991399999998E-2"/>
    <n v="2.7324991399999998E-2"/>
    <n v="0"/>
    <n v="291.0473131"/>
    <n v="0.30474499859999998"/>
    <n v="3245.9374489000002"/>
    <x v="0"/>
  </r>
  <r>
    <n v="20819.630806000001"/>
    <n v="22225.400662"/>
    <x v="0"/>
    <x v="195"/>
    <x v="8"/>
    <x v="8"/>
    <s v="MD Resident"/>
    <x v="0"/>
    <s v="MD"/>
    <n v="1"/>
    <n v="0"/>
    <n v="0"/>
    <n v="0"/>
    <n v="0.38522098900000001"/>
    <n v="1"/>
    <n v="6350.78"/>
    <n v="1"/>
    <n v="0.38522098900000001"/>
    <n v="6350.78"/>
    <x v="132"/>
    <s v="21221,Essex"/>
    <x v="0"/>
    <x v="0"/>
    <n v="45.604401649000003"/>
    <n v="0"/>
    <n v="0"/>
    <n v="0"/>
    <n v="0"/>
    <n v="0"/>
    <n v="0"/>
    <n v="0"/>
    <n v="0.38522098900000001"/>
    <n v="4103.1132264999997"/>
    <x v="0"/>
  </r>
  <r>
    <n v="20819.630806000001"/>
    <n v="22225.400662"/>
    <x v="0"/>
    <x v="228"/>
    <x v="8"/>
    <x v="8"/>
    <s v="MD Resident"/>
    <x v="23"/>
    <s v="MD"/>
    <n v="1"/>
    <n v="0"/>
    <n v="0"/>
    <n v="0"/>
    <n v="0.39357798799999999"/>
    <n v="1"/>
    <n v="10854.35"/>
    <n v="1"/>
    <n v="0.39357798799999999"/>
    <n v="10854.35"/>
    <x v="2"/>
    <s v="Allegany,"/>
    <x v="0"/>
    <x v="0"/>
    <n v="88.230441411000001"/>
    <n v="-0.92701997199999997"/>
    <n v="0.92701997199999997"/>
    <n v="-0.92701997199999997"/>
    <n v="4.1352469000000003E-3"/>
    <n v="4.1352469000000003E-3"/>
    <n v="0"/>
    <n v="44.045850440999999"/>
    <n v="0.38944274109999999"/>
    <n v="4148.0804728000003"/>
    <x v="0"/>
  </r>
  <r>
    <n v="20819.630806000001"/>
    <n v="22225.400662"/>
    <x v="0"/>
    <x v="202"/>
    <x v="8"/>
    <x v="8"/>
    <s v="MD Resident"/>
    <x v="22"/>
    <s v="MD"/>
    <n v="2"/>
    <n v="0"/>
    <n v="0"/>
    <n v="0"/>
    <n v="2.8963229140000002"/>
    <n v="4"/>
    <n v="62997.9"/>
    <n v="4"/>
    <n v="2.8963229140000002"/>
    <n v="62997.9"/>
    <x v="2"/>
    <s v="Worcester,"/>
    <x v="0"/>
    <x v="0"/>
    <n v="127.77544118"/>
    <n v="0"/>
    <n v="0"/>
    <n v="0"/>
    <n v="0"/>
    <n v="0"/>
    <n v="0"/>
    <n v="0"/>
    <n v="2.8963229140000002"/>
    <n v="30849.671217999999"/>
    <x v="0"/>
  </r>
  <r>
    <n v="20819.630806000001"/>
    <n v="22225.400662"/>
    <x v="0"/>
    <x v="179"/>
    <x v="8"/>
    <x v="8"/>
    <s v="MD Resident"/>
    <x v="0"/>
    <s v="MD"/>
    <n v="2"/>
    <n v="0"/>
    <n v="0"/>
    <n v="0"/>
    <n v="1.0511419689999999"/>
    <n v="2"/>
    <n v="26133.89"/>
    <n v="2"/>
    <n v="1.0511419689999999"/>
    <n v="26133.89"/>
    <x v="120"/>
    <s v="21222,Dundalk"/>
    <x v="0"/>
    <x v="0"/>
    <n v="83.096533515999994"/>
    <n v="0"/>
    <n v="0"/>
    <n v="0"/>
    <n v="0"/>
    <n v="0"/>
    <n v="0"/>
    <n v="0"/>
    <n v="1.0511419689999999"/>
    <n v="11196.052756999999"/>
    <x v="0"/>
  </r>
  <r>
    <n v="17334.705268000002"/>
    <n v="17470.328049"/>
    <x v="0"/>
    <x v="31"/>
    <x v="9"/>
    <x v="9"/>
    <s v="MD Resident"/>
    <x v="7"/>
    <s v="MD"/>
    <n v="1"/>
    <n v="0"/>
    <n v="0"/>
    <n v="0"/>
    <n v="0.52161998499999995"/>
    <n v="1"/>
    <n v="4020.51"/>
    <n v="1"/>
    <n v="0.52161998499999995"/>
    <n v="4020.51"/>
    <x v="27"/>
    <s v="21409,Annapolis"/>
    <x v="0"/>
    <x v="0"/>
    <n v="23.385939306000001"/>
    <n v="0"/>
    <n v="0"/>
    <n v="0"/>
    <n v="0"/>
    <n v="0"/>
    <n v="0"/>
    <n v="0"/>
    <n v="0.52161998499999995"/>
    <n v="4625.9530439"/>
    <x v="0"/>
  </r>
  <r>
    <n v="17334.705268000002"/>
    <n v="17470.328049"/>
    <x v="0"/>
    <x v="141"/>
    <x v="9"/>
    <x v="9"/>
    <s v="MD Resident"/>
    <x v="0"/>
    <s v="MD"/>
    <n v="2"/>
    <n v="5.3825518399999996"/>
    <n v="2"/>
    <n v="187870.89"/>
    <n v="9.6514427129999998"/>
    <n v="8"/>
    <n v="201617.68"/>
    <n v="6"/>
    <n v="4.2688908730000001"/>
    <n v="13746.79"/>
    <x v="97"/>
    <s v="21237,Rosedale"/>
    <x v="0"/>
    <x v="0"/>
    <n v="67.447334992999998"/>
    <n v="0"/>
    <n v="0"/>
    <n v="0"/>
    <n v="0"/>
    <n v="0"/>
    <n v="0"/>
    <n v="0"/>
    <n v="4.2688908730000001"/>
    <n v="37858.382146999997"/>
    <x v="0"/>
  </r>
  <r>
    <n v="17334.705268000002"/>
    <n v="17470.328049"/>
    <x v="0"/>
    <x v="173"/>
    <x v="9"/>
    <x v="9"/>
    <s v="MD Resident"/>
    <x v="18"/>
    <s v="MD"/>
    <n v="2"/>
    <n v="0.58304598299999999"/>
    <n v="1"/>
    <n v="10751.86"/>
    <n v="6.2189078149999997"/>
    <n v="3"/>
    <n v="100911.82"/>
    <n v="2"/>
    <n v="5.6358618319999998"/>
    <n v="90159.96"/>
    <x v="2"/>
    <s v="Queen Annes,"/>
    <x v="0"/>
    <x v="0"/>
    <n v="68.731464979999998"/>
    <n v="0"/>
    <n v="0"/>
    <n v="0"/>
    <n v="0"/>
    <n v="0"/>
    <n v="0"/>
    <n v="0"/>
    <n v="5.6358618319999998"/>
    <n v="49981.275538000002"/>
    <x v="0"/>
  </r>
  <r>
    <n v="17334.705268000002"/>
    <n v="17470.328049"/>
    <x v="0"/>
    <x v="88"/>
    <x v="9"/>
    <x v="9"/>
    <s v="MD Resident"/>
    <x v="7"/>
    <s v="MD"/>
    <n v="2"/>
    <n v="11.272722665"/>
    <n v="11"/>
    <n v="193588.96"/>
    <n v="16.607146505999999"/>
    <n v="13"/>
    <n v="317518.59000000003"/>
    <n v="2"/>
    <n v="5.3344238410000004"/>
    <n v="123929.63"/>
    <x v="67"/>
    <s v="21076,Hanover"/>
    <x v="0"/>
    <x v="0"/>
    <n v="57.705128287000001"/>
    <n v="-0.52161998499999995"/>
    <n v="0.52161998499999995"/>
    <n v="-0.52161998499999995"/>
    <n v="4.8220013800000003E-2"/>
    <n v="4.8220013800000003E-2"/>
    <n v="0"/>
    <n v="427.63606870000001"/>
    <n v="5.2862038271999996"/>
    <n v="46880.356175000001"/>
    <x v="0"/>
  </r>
  <r>
    <n v="17334.705268000002"/>
    <n v="17470.328049"/>
    <x v="0"/>
    <x v="185"/>
    <x v="9"/>
    <x v="9"/>
    <s v="MD Resident"/>
    <x v="0"/>
    <s v="MD"/>
    <n v="2"/>
    <n v="0"/>
    <n v="0"/>
    <n v="0"/>
    <n v="8.4328157499999996"/>
    <n v="5"/>
    <n v="158673.44"/>
    <n v="5"/>
    <n v="8.4328157499999996"/>
    <n v="158673.44"/>
    <x v="124"/>
    <s v="21236,Nottingham"/>
    <x v="0"/>
    <x v="0"/>
    <n v="54.704096397999997"/>
    <n v="0"/>
    <n v="0"/>
    <n v="0"/>
    <n v="0"/>
    <n v="0"/>
    <n v="0"/>
    <n v="0"/>
    <n v="8.4328157499999996"/>
    <n v="74785.880160000001"/>
    <x v="0"/>
  </r>
  <r>
    <n v="17334.705268000002"/>
    <n v="17470.328049"/>
    <x v="0"/>
    <x v="213"/>
    <x v="9"/>
    <x v="9"/>
    <s v="MD Resident"/>
    <x v="7"/>
    <s v="MD"/>
    <n v="2"/>
    <n v="31.10469208"/>
    <n v="38"/>
    <n v="515620.47"/>
    <n v="31.450629066000001"/>
    <n v="30"/>
    <n v="470771.53"/>
    <n v="-8"/>
    <n v="0.345936986"/>
    <n v="-44848.94"/>
    <x v="51"/>
    <s v="21061,Glen Burnie"/>
    <x v="0"/>
    <x v="0"/>
    <n v="121.47440439"/>
    <n v="-2.2170409339999999"/>
    <n v="2.2170409339999999"/>
    <n v="-2.2170409339999999"/>
    <n v="6.3137289000000001E-3"/>
    <n v="6.3137289000000001E-3"/>
    <n v="0"/>
    <n v="55.992895783999998"/>
    <n v="0.33962325710000002"/>
    <n v="3011.9268530999998"/>
    <x v="0"/>
  </r>
  <r>
    <n v="17334.705268000002"/>
    <n v="17470.328049"/>
    <x v="0"/>
    <x v="33"/>
    <x v="9"/>
    <x v="9"/>
    <s v="MD Resident"/>
    <x v="9"/>
    <s v="MD"/>
    <n v="2"/>
    <n v="6.6604118029999997"/>
    <n v="10"/>
    <n v="82202.8"/>
    <n v="11.106480669"/>
    <n v="11"/>
    <n v="119680.17"/>
    <n v="1"/>
    <n v="4.4460688660000001"/>
    <n v="37477.370000000003"/>
    <x v="19"/>
    <s v="21206,Baltimore"/>
    <x v="0"/>
    <x v="0"/>
    <n v="198.44760808000001"/>
    <n v="0"/>
    <n v="0"/>
    <n v="0"/>
    <n v="0"/>
    <n v="0"/>
    <n v="0"/>
    <n v="0"/>
    <n v="4.4460688660000001"/>
    <n v="39429.673699999999"/>
    <x v="0"/>
  </r>
  <r>
    <n v="17334.705268000002"/>
    <n v="17470.328049"/>
    <x v="0"/>
    <x v="53"/>
    <x v="9"/>
    <x v="9"/>
    <s v="MD Resident"/>
    <x v="10"/>
    <s v="MD"/>
    <n v="2"/>
    <n v="4.6930288600000001"/>
    <n v="5"/>
    <n v="87894.52"/>
    <n v="6.0467488219999996"/>
    <n v="11"/>
    <n v="89307.61"/>
    <n v="6"/>
    <n v="1.353719962"/>
    <n v="1413.09"/>
    <x v="43"/>
    <s v="21157,Westminster"/>
    <x v="0"/>
    <x v="0"/>
    <n v="54.699697379"/>
    <n v="0"/>
    <n v="0"/>
    <n v="0"/>
    <n v="0"/>
    <n v="0"/>
    <n v="0"/>
    <n v="0"/>
    <n v="1.353719962"/>
    <n v="12005.377782"/>
    <x v="0"/>
  </r>
  <r>
    <n v="17334.705268000002"/>
    <n v="17470.328049"/>
    <x v="0"/>
    <x v="183"/>
    <x v="9"/>
    <x v="9"/>
    <s v="MD Resident"/>
    <x v="9"/>
    <s v="MD"/>
    <n v="2"/>
    <n v="79.475610638999996"/>
    <n v="96"/>
    <n v="1057502.8600000001"/>
    <n v="84.714456484999999"/>
    <n v="89"/>
    <n v="1535785.41"/>
    <n v="-7"/>
    <n v="5.2388458460000003"/>
    <n v="478282.55"/>
    <x v="19"/>
    <s v="21217,Baltimore"/>
    <x v="0"/>
    <x v="0"/>
    <n v="63.406089125999998"/>
    <n v="0"/>
    <n v="0"/>
    <n v="0"/>
    <n v="0"/>
    <n v="0"/>
    <n v="0"/>
    <n v="0"/>
    <n v="5.2388458460000003"/>
    <n v="46460.364987000001"/>
    <x v="0"/>
  </r>
  <r>
    <n v="17334.705268000002"/>
    <n v="17470.328049"/>
    <x v="0"/>
    <x v="206"/>
    <x v="9"/>
    <x v="9"/>
    <s v="MD Resident"/>
    <x v="9"/>
    <s v="MD"/>
    <n v="1"/>
    <n v="1.2758819619999999"/>
    <n v="2"/>
    <n v="17837.400000000001"/>
    <n v="2.7894959180000001"/>
    <n v="2"/>
    <n v="47911.63"/>
    <n v="0"/>
    <n v="1.5136139559999999"/>
    <n v="30074.23"/>
    <x v="19"/>
    <s v="21210,Baltimore"/>
    <x v="0"/>
    <x v="0"/>
    <n v="21.737539356999999"/>
    <n v="0"/>
    <n v="0"/>
    <n v="0"/>
    <n v="0"/>
    <n v="0"/>
    <n v="0"/>
    <n v="0"/>
    <n v="1.5136139559999999"/>
    <n v="13423.387309"/>
    <x v="0"/>
  </r>
  <r>
    <n v="17334.705268000002"/>
    <n v="17470.328049"/>
    <x v="0"/>
    <x v="224"/>
    <x v="9"/>
    <x v="9"/>
    <s v="MD Resident"/>
    <x v="9"/>
    <s v="MD"/>
    <n v="2"/>
    <n v="0.45732198600000001"/>
    <n v="1"/>
    <n v="8520.43"/>
    <n v="7.0094547909999996"/>
    <n v="2"/>
    <n v="68809.45"/>
    <n v="1"/>
    <n v="6.5521328050000003"/>
    <n v="60289.02"/>
    <x v="19"/>
    <s v="21233,Baltimore"/>
    <x v="0"/>
    <x v="0"/>
    <n v="10.230166696"/>
    <n v="0"/>
    <n v="0"/>
    <n v="0"/>
    <n v="0"/>
    <n v="0"/>
    <n v="0"/>
    <n v="0"/>
    <n v="6.5521328050000003"/>
    <n v="58107.165302000001"/>
    <x v="0"/>
  </r>
  <r>
    <n v="17334.705268000002"/>
    <n v="17470.328049"/>
    <x v="0"/>
    <x v="60"/>
    <x v="9"/>
    <x v="9"/>
    <s v="MD Resident"/>
    <x v="1"/>
    <s v="MD"/>
    <n v="2"/>
    <n v="0"/>
    <n v="0"/>
    <n v="0"/>
    <n v="1.0544549679999999"/>
    <n v="2"/>
    <n v="21728.98"/>
    <n v="2"/>
    <n v="1.0544549679999999"/>
    <n v="21728.98"/>
    <x v="41"/>
    <s v="20721,Bowie"/>
    <x v="0"/>
    <x v="0"/>
    <n v="63.788020107000001"/>
    <n v="-1.1063639679999999"/>
    <n v="1.1063639679999999"/>
    <n v="-1.1063639679999999"/>
    <n v="1.82888727E-2"/>
    <n v="1.82888727E-2"/>
    <n v="0"/>
    <n v="162.19368310999999"/>
    <n v="1.0361660953"/>
    <n v="9189.1718877999992"/>
    <x v="0"/>
  </r>
  <r>
    <n v="17334.705268000002"/>
    <n v="17470.328049"/>
    <x v="0"/>
    <x v="96"/>
    <x v="9"/>
    <x v="9"/>
    <s v="MD Resident"/>
    <x v="8"/>
    <s v="MD"/>
    <n v="1"/>
    <n v="0"/>
    <n v="0"/>
    <n v="0"/>
    <n v="1.486203956"/>
    <n v="1"/>
    <n v="12893.01"/>
    <n v="1"/>
    <n v="1.486203956"/>
    <n v="12893.01"/>
    <x v="72"/>
    <s v="20759,Fulton"/>
    <x v="0"/>
    <x v="0"/>
    <n v="9.8504237089999993"/>
    <n v="-0.90473397300000002"/>
    <n v="0.90473397300000002"/>
    <n v="-0.90473397300000002"/>
    <n v="0.1365036926"/>
    <n v="0.1365036926"/>
    <n v="0"/>
    <n v="1210.5741542999999"/>
    <n v="1.3497002633999999"/>
    <n v="11969.729346"/>
    <x v="0"/>
  </r>
  <r>
    <n v="17334.705268000002"/>
    <n v="17470.328049"/>
    <x v="0"/>
    <x v="229"/>
    <x v="9"/>
    <x v="9"/>
    <s v="MD Resident"/>
    <x v="7"/>
    <s v="MD"/>
    <n v="2"/>
    <n v="0"/>
    <n v="0"/>
    <n v="0"/>
    <n v="4.1621798759999997"/>
    <n v="2"/>
    <n v="50613.17"/>
    <n v="2"/>
    <n v="4.1621798759999997"/>
    <n v="50613.17"/>
    <x v="2"/>
    <s v="Anne Arundel,"/>
    <x v="0"/>
    <x v="0"/>
    <n v="12.965211614999999"/>
    <n v="0"/>
    <n v="0"/>
    <n v="0"/>
    <n v="0"/>
    <n v="0"/>
    <n v="0"/>
    <n v="0"/>
    <n v="4.1621798759999997"/>
    <n v="36912.022583999998"/>
    <x v="0"/>
  </r>
  <r>
    <n v="17334.705268000002"/>
    <n v="17470.328049"/>
    <x v="0"/>
    <x v="22"/>
    <x v="9"/>
    <x v="9"/>
    <s v="MD Resident"/>
    <x v="9"/>
    <s v="MD"/>
    <n v="3"/>
    <n v="753.41993563000005"/>
    <n v="869"/>
    <n v="13885047.630000001"/>
    <n v="794.45246942000006"/>
    <n v="815"/>
    <n v="13823092.449999999"/>
    <n v="-54"/>
    <n v="41.032533784000002"/>
    <n v="-61955.18"/>
    <x v="19"/>
    <s v="21229,Baltimore"/>
    <x v="0"/>
    <x v="0"/>
    <n v="142.46583278"/>
    <n v="-0.598206982"/>
    <n v="0.598206982"/>
    <n v="-0.598206982"/>
    <n v="0.17229357889999999"/>
    <n v="0.17229357889999999"/>
    <n v="0"/>
    <n v="1527.9744424"/>
    <n v="40.860240204999997"/>
    <n v="362366.39312999998"/>
    <x v="0"/>
  </r>
  <r>
    <n v="17334.705268000002"/>
    <n v="17470.328049"/>
    <x v="0"/>
    <x v="124"/>
    <x v="9"/>
    <x v="9"/>
    <s v="MD Resident"/>
    <x v="1"/>
    <s v="MD"/>
    <n v="1"/>
    <n v="0"/>
    <n v="0"/>
    <n v="0"/>
    <n v="0.58304598299999999"/>
    <n v="1"/>
    <n v="13521.63"/>
    <n v="1"/>
    <n v="0.58304598299999999"/>
    <n v="13521.63"/>
    <x v="88"/>
    <s v="20743,Capitol Heights"/>
    <x v="0"/>
    <x v="0"/>
    <n v="117.22862953000001"/>
    <n v="-10.39679769"/>
    <n v="10.396797691"/>
    <n v="-10.39679769"/>
    <n v="5.1709306500000003E-2"/>
    <n v="5.1709306500000003E-2"/>
    <n v="0"/>
    <n v="458.58063433000001"/>
    <n v="0.53133667650000005"/>
    <n v="4712.1248932999997"/>
    <x v="0"/>
  </r>
  <r>
    <n v="17334.705268000002"/>
    <n v="17470.328049"/>
    <x v="0"/>
    <x v="34"/>
    <x v="9"/>
    <x v="9"/>
    <s v="MD Resident"/>
    <x v="9"/>
    <s v="MD"/>
    <n v="2"/>
    <n v="3.586155894"/>
    <n v="5"/>
    <n v="49261.42"/>
    <n v="5.9960378219999999"/>
    <n v="8"/>
    <n v="139651.92000000001"/>
    <n v="3"/>
    <n v="2.4098819279999999"/>
    <n v="90390.5"/>
    <x v="19"/>
    <s v="21239,Baltimore"/>
    <x v="0"/>
    <x v="0"/>
    <n v="164.27218110999999"/>
    <n v="0"/>
    <n v="0"/>
    <n v="0"/>
    <n v="0"/>
    <n v="0"/>
    <n v="0"/>
    <n v="0"/>
    <n v="2.4098819279999999"/>
    <n v="21371.881754000002"/>
    <x v="0"/>
  </r>
  <r>
    <n v="17334.705268000002"/>
    <n v="17470.328049"/>
    <x v="0"/>
    <x v="125"/>
    <x v="9"/>
    <x v="9"/>
    <s v="MD Resident"/>
    <x v="1"/>
    <s v="MD"/>
    <n v="2"/>
    <n v="2.8377069160000001"/>
    <n v="3"/>
    <n v="25905.64"/>
    <n v="6.1763858159999998"/>
    <n v="6"/>
    <n v="159470.1"/>
    <n v="3"/>
    <n v="3.3386789000000001"/>
    <n v="133564.46"/>
    <x v="36"/>
    <s v="20707,Laurel"/>
    <x v="0"/>
    <x v="0"/>
    <n v="135.32980598"/>
    <n v="-184.9022105"/>
    <n v="135.32980598"/>
    <n v="135.32980598"/>
    <n v="3.3386789000000001"/>
    <n v="3.3386789000000001"/>
    <n v="0"/>
    <n v="29608.857529000001"/>
    <n v="0"/>
    <n v="0"/>
    <x v="0"/>
  </r>
  <r>
    <n v="17334.705268000002"/>
    <n v="17470.328049"/>
    <x v="0"/>
    <x v="222"/>
    <x v="9"/>
    <x v="9"/>
    <s v="MD Resident"/>
    <x v="1"/>
    <s v="MD"/>
    <n v="1"/>
    <n v="0.52161998499999995"/>
    <n v="1"/>
    <n v="6105.48"/>
    <n v="0.58914298300000001"/>
    <n v="1"/>
    <n v="5658.22"/>
    <n v="0"/>
    <n v="6.7522998000000001E-2"/>
    <n v="-447.26"/>
    <x v="148"/>
    <s v="20770,Greenbelt"/>
    <x v="0"/>
    <x v="0"/>
    <n v="43.179993729000003"/>
    <n v="-8.4850117489999999"/>
    <n v="8.4850117489999999"/>
    <n v="-8.4850117489999999"/>
    <n v="1.32684927E-2"/>
    <n v="1.32684927E-2"/>
    <n v="0"/>
    <n v="117.67076787000001"/>
    <n v="5.4254505299999999E-2"/>
    <n v="481.15256541999997"/>
    <x v="0"/>
  </r>
  <r>
    <n v="17334.705268000002"/>
    <n v="17470.328049"/>
    <x v="0"/>
    <x v="0"/>
    <x v="9"/>
    <x v="9"/>
    <s v="MD Resident"/>
    <x v="0"/>
    <s v="MD"/>
    <n v="2"/>
    <n v="1.1274569670000001"/>
    <n v="2"/>
    <n v="26571.48"/>
    <n v="3.3040009029999999"/>
    <n v="3"/>
    <n v="45632.61"/>
    <n v="1"/>
    <n v="2.1765439359999998"/>
    <n v="19061.13"/>
    <x v="0"/>
    <s v="21030,Cockeysville"/>
    <x v="0"/>
    <x v="0"/>
    <n v="40.373505799"/>
    <n v="-0.92701997199999997"/>
    <n v="0.92701997199999997"/>
    <n v="-0.92701997199999997"/>
    <n v="4.9975835900000001E-2"/>
    <n v="4.9975835900000001E-2"/>
    <n v="0"/>
    <n v="443.20746258000003"/>
    <n v="2.1265681001000001"/>
    <n v="18859.331427000001"/>
    <x v="0"/>
  </r>
  <r>
    <n v="17334.705268000002"/>
    <n v="17470.328049"/>
    <x v="0"/>
    <x v="83"/>
    <x v="9"/>
    <x v="9"/>
    <s v="MD Resident"/>
    <x v="1"/>
    <s v="MD"/>
    <n v="1"/>
    <n v="0"/>
    <n v="0"/>
    <n v="0"/>
    <n v="1.36744796"/>
    <n v="2"/>
    <n v="20233.599999999999"/>
    <n v="2"/>
    <n v="1.36744796"/>
    <n v="20233.599999999999"/>
    <x v="41"/>
    <s v="20720,Bowie"/>
    <x v="0"/>
    <x v="0"/>
    <n v="67.503236000000001"/>
    <n v="-3.745538888"/>
    <n v="3.745538888"/>
    <n v="-3.745538888"/>
    <n v="7.58753182E-2"/>
    <n v="7.58753182E-2"/>
    <n v="0"/>
    <n v="672.89534393999998"/>
    <n v="1.2915726418"/>
    <n v="11454.228299"/>
    <x v="0"/>
  </r>
  <r>
    <n v="17334.705268000002"/>
    <n v="17470.328049"/>
    <x v="0"/>
    <x v="155"/>
    <x v="9"/>
    <x v="9"/>
    <s v="MD Resident"/>
    <x v="1"/>
    <s v="MD"/>
    <n v="1"/>
    <n v="0"/>
    <n v="0"/>
    <n v="0"/>
    <n v="1.283756962"/>
    <n v="1"/>
    <n v="14950.01"/>
    <n v="1"/>
    <n v="1.283756962"/>
    <n v="14950.01"/>
    <x v="106"/>
    <s v="20748,Temple Hills"/>
    <x v="0"/>
    <x v="0"/>
    <n v="58.72886227"/>
    <n v="-3.3167708999999999"/>
    <n v="3.3167708999999999"/>
    <n v="-3.3167708999999999"/>
    <n v="7.2501451100000003E-2"/>
    <n v="7.2501451100000003E-2"/>
    <n v="0"/>
    <n v="642.97442180999997"/>
    <n v="1.2112555109000001"/>
    <n v="10741.941027999999"/>
    <x v="0"/>
  </r>
  <r>
    <n v="17334.705268000002"/>
    <n v="17470.328049"/>
    <x v="0"/>
    <x v="97"/>
    <x v="9"/>
    <x v="9"/>
    <s v="MD Resident"/>
    <x v="9"/>
    <s v="MD"/>
    <n v="3"/>
    <n v="243.89240574999999"/>
    <n v="305"/>
    <n v="4213774.8099999996"/>
    <n v="272.32284792000002"/>
    <n v="290"/>
    <n v="4717978.08"/>
    <n v="-15"/>
    <n v="28.430442167999999"/>
    <n v="504203.27"/>
    <x v="19"/>
    <s v="21216,Baltimore"/>
    <x v="0"/>
    <x v="0"/>
    <n v="81.369358595999998"/>
    <n v="0"/>
    <n v="0"/>
    <n v="0"/>
    <n v="0"/>
    <n v="0"/>
    <n v="0"/>
    <n v="0"/>
    <n v="28.430442167999999"/>
    <n v="252133.53450000001"/>
    <x v="0"/>
  </r>
  <r>
    <n v="17334.705268000002"/>
    <n v="17470.328049"/>
    <x v="0"/>
    <x v="70"/>
    <x v="9"/>
    <x v="9"/>
    <s v="MD Resident"/>
    <x v="7"/>
    <s v="MD"/>
    <n v="1"/>
    <n v="0"/>
    <n v="0"/>
    <n v="0"/>
    <n v="0.49757698500000003"/>
    <n v="1"/>
    <n v="3982.25"/>
    <n v="1"/>
    <n v="0.49757698500000003"/>
    <n v="3982.25"/>
    <x v="55"/>
    <s v="21054,Gambrills"/>
    <x v="0"/>
    <x v="0"/>
    <n v="48.305624565000002"/>
    <n v="0"/>
    <n v="0"/>
    <n v="0"/>
    <n v="0"/>
    <n v="0"/>
    <n v="0"/>
    <n v="0"/>
    <n v="0.49757698500000003"/>
    <n v="4412.7292559999996"/>
    <x v="0"/>
  </r>
  <r>
    <n v="17334.705268000002"/>
    <n v="17470.328049"/>
    <x v="0"/>
    <x v="17"/>
    <x v="9"/>
    <x v="9"/>
    <s v="MD Resident"/>
    <x v="5"/>
    <s v="MD"/>
    <n v="2"/>
    <n v="0"/>
    <n v="0"/>
    <n v="0"/>
    <n v="3.605936893"/>
    <n v="4"/>
    <n v="42399.83"/>
    <n v="4"/>
    <n v="3.605936893"/>
    <n v="42399.83"/>
    <x v="14"/>
    <s v="21701,Frederick"/>
    <x v="0"/>
    <x v="0"/>
    <n v="32.620666036000003"/>
    <n v="0"/>
    <n v="0"/>
    <n v="0"/>
    <n v="0"/>
    <n v="0"/>
    <n v="0"/>
    <n v="0"/>
    <n v="3.605936893"/>
    <n v="31979.017725000002"/>
    <x v="0"/>
  </r>
  <r>
    <n v="17334.705268000002"/>
    <n v="17470.328049"/>
    <x v="0"/>
    <x v="126"/>
    <x v="9"/>
    <x v="9"/>
    <s v="MD Resident"/>
    <x v="8"/>
    <s v="MD"/>
    <n v="1"/>
    <n v="0.41563398800000001"/>
    <n v="1"/>
    <n v="7805.98"/>
    <n v="0.75430897799999996"/>
    <n v="1"/>
    <n v="48277.54"/>
    <n v="0"/>
    <n v="0.33867499000000001"/>
    <n v="40471.56"/>
    <x v="89"/>
    <s v="20763,Savage"/>
    <x v="0"/>
    <x v="0"/>
    <n v="27.201777194999998"/>
    <n v="-6.6720988009999997"/>
    <n v="6.6720988009999997"/>
    <n v="-6.6720988009999997"/>
    <n v="8.30707854E-2"/>
    <n v="8.30707854E-2"/>
    <n v="0"/>
    <n v="736.70787820999999"/>
    <n v="0.2556042046"/>
    <n v="2266.8093296000002"/>
    <x v="0"/>
  </r>
  <r>
    <n v="17334.705268000002"/>
    <n v="17470.328049"/>
    <x v="0"/>
    <x v="168"/>
    <x v="9"/>
    <x v="9"/>
    <s v="MD Resident"/>
    <x v="9"/>
    <s v="MD"/>
    <n v="2"/>
    <n v="11.886905646000001"/>
    <n v="14"/>
    <n v="160578.23999999999"/>
    <n v="16.297453515000001"/>
    <n v="19"/>
    <n v="296926.75"/>
    <n v="5"/>
    <n v="4.4105478690000002"/>
    <n v="136348.51"/>
    <x v="19"/>
    <s v="21213,Baltimore"/>
    <x v="0"/>
    <x v="0"/>
    <n v="44.363528690000003"/>
    <n v="-0.73492597800000004"/>
    <n v="0.73492597800000004"/>
    <n v="-0.73492597800000004"/>
    <n v="7.3065112299999999E-2"/>
    <n v="7.3065112299999999E-2"/>
    <n v="0"/>
    <n v="647.97321498999997"/>
    <n v="4.3374827567000001"/>
    <n v="38466.684824000004"/>
    <x v="0"/>
  </r>
  <r>
    <n v="17334.705268000002"/>
    <n v="17470.328049"/>
    <x v="0"/>
    <x v="76"/>
    <x v="9"/>
    <x v="9"/>
    <s v="MD Resident"/>
    <x v="9"/>
    <s v="MD"/>
    <n v="3"/>
    <n v="10.086539702"/>
    <n v="13"/>
    <n v="119905.15"/>
    <n v="12.17259664"/>
    <n v="12"/>
    <n v="158930.18"/>
    <n v="-1"/>
    <n v="2.086056938"/>
    <n v="39025.03"/>
    <x v="19"/>
    <s v="21212,Baltimore"/>
    <x v="0"/>
    <x v="0"/>
    <n v="53.002016415999996"/>
    <n v="0"/>
    <n v="0"/>
    <n v="0"/>
    <n v="0"/>
    <n v="0"/>
    <n v="0"/>
    <n v="0"/>
    <n v="2.086056938"/>
    <n v="18500.060809999999"/>
    <x v="0"/>
  </r>
  <r>
    <n v="17334.705268000002"/>
    <n v="17470.328049"/>
    <x v="0"/>
    <x v="102"/>
    <x v="9"/>
    <x v="9"/>
    <s v="MD Resident"/>
    <x v="5"/>
    <s v="MD"/>
    <n v="1"/>
    <n v="0"/>
    <n v="0"/>
    <n v="0"/>
    <n v="1.560774954"/>
    <n v="1"/>
    <n v="12889.77"/>
    <n v="1"/>
    <n v="1.560774954"/>
    <n v="12889.77"/>
    <x v="77"/>
    <s v="21770,Monrovia"/>
    <x v="0"/>
    <x v="0"/>
    <n v="41.396002774000003"/>
    <n v="0"/>
    <n v="0"/>
    <n v="0"/>
    <n v="0"/>
    <n v="0"/>
    <n v="0"/>
    <n v="0"/>
    <n v="1.560774954"/>
    <n v="13841.631565"/>
    <x v="0"/>
  </r>
  <r>
    <n v="17334.705268000002"/>
    <n v="17470.328049"/>
    <x v="0"/>
    <x v="197"/>
    <x v="9"/>
    <x v="9"/>
    <s v="MD Resident"/>
    <x v="8"/>
    <s v="MD"/>
    <n v="2"/>
    <n v="49.827742520999998"/>
    <n v="52"/>
    <n v="697204.6"/>
    <n v="54.351617386000001"/>
    <n v="54"/>
    <n v="861450.85"/>
    <n v="2"/>
    <n v="4.5238748649999998"/>
    <n v="164246.25"/>
    <x v="123"/>
    <s v="21043,Ellicott City"/>
    <x v="0"/>
    <x v="0"/>
    <n v="59.304537232999998"/>
    <n v="0"/>
    <n v="0"/>
    <n v="0"/>
    <n v="0"/>
    <n v="0"/>
    <n v="0"/>
    <n v="0"/>
    <n v="4.5238748649999998"/>
    <n v="40119.691161000002"/>
    <x v="0"/>
  </r>
  <r>
    <n v="17334.705268000002"/>
    <n v="17470.328049"/>
    <x v="0"/>
    <x v="79"/>
    <x v="9"/>
    <x v="9"/>
    <s v="MD Resident"/>
    <x v="8"/>
    <s v="MD"/>
    <n v="1"/>
    <n v="0"/>
    <n v="0"/>
    <n v="0"/>
    <n v="0.49757698500000003"/>
    <n v="1"/>
    <n v="6965.03"/>
    <n v="1"/>
    <n v="0.49757698500000003"/>
    <n v="6965.03"/>
    <x v="62"/>
    <s v="21029,Clarksville"/>
    <x v="0"/>
    <x v="0"/>
    <n v="36.759042909000001"/>
    <n v="0"/>
    <n v="0"/>
    <n v="0"/>
    <n v="0"/>
    <n v="0"/>
    <n v="0"/>
    <n v="0"/>
    <n v="0.49757698500000003"/>
    <n v="4412.7292559999996"/>
    <x v="0"/>
  </r>
  <r>
    <n v="17334.705268000002"/>
    <n v="17470.328049"/>
    <x v="0"/>
    <x v="55"/>
    <x v="9"/>
    <x v="9"/>
    <s v="MD Resident"/>
    <x v="12"/>
    <s v="MD"/>
    <n v="2"/>
    <n v="0.98143097099999999"/>
    <n v="1"/>
    <n v="22529.09"/>
    <n v="3.7321968889999999"/>
    <n v="4"/>
    <n v="150192.99"/>
    <n v="3"/>
    <n v="2.7507659179999999"/>
    <n v="127663.9"/>
    <x v="2"/>
    <s v="Washington,"/>
    <x v="0"/>
    <x v="0"/>
    <n v="44.885576671999999"/>
    <n v="0"/>
    <n v="0"/>
    <n v="0"/>
    <n v="0"/>
    <n v="0"/>
    <n v="0"/>
    <n v="0"/>
    <n v="2.7507659179999999"/>
    <n v="24394.989335999999"/>
    <x v="0"/>
  </r>
  <r>
    <n v="17334.705268000002"/>
    <n v="17470.328049"/>
    <x v="0"/>
    <x v="212"/>
    <x v="9"/>
    <x v="9"/>
    <s v="MD Resident"/>
    <x v="9"/>
    <s v="MD"/>
    <n v="3"/>
    <n v="5.733211828"/>
    <n v="7"/>
    <n v="104192.39"/>
    <n v="7.0176617910000001"/>
    <n v="11"/>
    <n v="80730.98"/>
    <n v="4"/>
    <n v="1.2844499629999999"/>
    <n v="-23461.41"/>
    <x v="19"/>
    <s v="21205,Baltimore"/>
    <x v="0"/>
    <x v="0"/>
    <n v="48.148821564000002"/>
    <n v="0"/>
    <n v="0"/>
    <n v="0"/>
    <n v="0"/>
    <n v="0"/>
    <n v="0"/>
    <n v="0"/>
    <n v="1.2844499629999999"/>
    <n v="11391.061283999999"/>
    <x v="0"/>
  </r>
  <r>
    <n v="17334.705268000002"/>
    <n v="17470.328049"/>
    <x v="0"/>
    <x v="219"/>
    <x v="9"/>
    <x v="9"/>
    <s v="MD Resident"/>
    <x v="3"/>
    <s v="MD"/>
    <n v="1"/>
    <n v="0"/>
    <n v="0"/>
    <n v="0"/>
    <n v="1.596397952"/>
    <n v="2"/>
    <n v="18539.48"/>
    <n v="2"/>
    <n v="1.596397952"/>
    <n v="18539.48"/>
    <x v="3"/>
    <s v="20879,Gaithersburg"/>
    <x v="0"/>
    <x v="0"/>
    <n v="23.840834283"/>
    <n v="-0.77830497700000001"/>
    <n v="0.77830497700000001"/>
    <n v="-0.77830497700000001"/>
    <n v="5.2115813400000002E-2"/>
    <n v="5.2115813400000002E-2"/>
    <n v="0"/>
    <n v="462.18571501000002"/>
    <n v="1.5442821386000001"/>
    <n v="13695.366099999999"/>
    <x v="0"/>
  </r>
  <r>
    <n v="17334.705268000002"/>
    <n v="17470.328049"/>
    <x v="0"/>
    <x v="194"/>
    <x v="9"/>
    <x v="9"/>
    <s v="MD Resident"/>
    <x v="11"/>
    <s v="MD"/>
    <n v="1"/>
    <n v="0.52161998499999995"/>
    <n v="1"/>
    <n v="4563.38"/>
    <n v="0.92701997199999997"/>
    <n v="1"/>
    <n v="9451.7199999999993"/>
    <n v="0"/>
    <n v="0.40539998700000002"/>
    <n v="4888.34"/>
    <x v="131"/>
    <s v="21078,Havre de Grace"/>
    <x v="0"/>
    <x v="0"/>
    <n v="24.987545236999999"/>
    <n v="0"/>
    <n v="0"/>
    <n v="0"/>
    <n v="0"/>
    <n v="0"/>
    <n v="0"/>
    <n v="0"/>
    <n v="0.40539998700000002"/>
    <n v="3595.2635209"/>
    <x v="0"/>
  </r>
  <r>
    <n v="17334.705268000002"/>
    <n v="17470.328049"/>
    <x v="0"/>
    <x v="35"/>
    <x v="9"/>
    <x v="9"/>
    <s v="MD Resident"/>
    <x v="9"/>
    <s v="MD"/>
    <n v="2"/>
    <n v="6.9006327939999998"/>
    <n v="8"/>
    <n v="121734.15"/>
    <n v="8.7239407399999997"/>
    <n v="9"/>
    <n v="145086.76"/>
    <n v="1"/>
    <n v="1.8233079459999999"/>
    <n v="23352.61"/>
    <x v="19"/>
    <s v="21202,Baltimore"/>
    <x v="0"/>
    <x v="0"/>
    <n v="77.692372683000002"/>
    <n v="0"/>
    <n v="0"/>
    <n v="0"/>
    <n v="0"/>
    <n v="0"/>
    <n v="0"/>
    <n v="0"/>
    <n v="1.8233079459999999"/>
    <n v="16169.888396"/>
    <x v="0"/>
  </r>
  <r>
    <n v="17334.705268000002"/>
    <n v="17470.328049"/>
    <x v="0"/>
    <x v="3"/>
    <x v="9"/>
    <x v="9"/>
    <s v="MD Resident"/>
    <x v="3"/>
    <s v="MD"/>
    <n v="1"/>
    <n v="0"/>
    <n v="0"/>
    <n v="0"/>
    <n v="0.90254397399999997"/>
    <n v="2"/>
    <n v="13166.85"/>
    <n v="2"/>
    <n v="0.90254397399999997"/>
    <n v="13166.85"/>
    <x v="3"/>
    <s v="20878,Gaithersburg"/>
    <x v="0"/>
    <x v="0"/>
    <n v="25.688626236000001"/>
    <n v="0"/>
    <n v="0"/>
    <n v="0"/>
    <n v="0"/>
    <n v="0"/>
    <n v="0"/>
    <n v="0"/>
    <n v="0.90254397399999997"/>
    <n v="8004.1527622000003"/>
    <x v="0"/>
  </r>
  <r>
    <n v="17334.705268000002"/>
    <n v="17470.328049"/>
    <x v="0"/>
    <x v="180"/>
    <x v="9"/>
    <x v="9"/>
    <s v="MD Resident"/>
    <x v="3"/>
    <s v="MD"/>
    <n v="1"/>
    <n v="0"/>
    <n v="0"/>
    <n v="0"/>
    <n v="1.912059943"/>
    <n v="1"/>
    <n v="16969.490000000002"/>
    <n v="1"/>
    <n v="1.912059943"/>
    <n v="16969.490000000002"/>
    <x v="3"/>
    <s v="20877,Gaithersburg"/>
    <x v="0"/>
    <x v="0"/>
    <n v="76.876184717000001"/>
    <n v="0"/>
    <n v="0"/>
    <n v="0"/>
    <n v="0"/>
    <n v="0"/>
    <n v="0"/>
    <n v="0"/>
    <n v="1.912059943"/>
    <n v="16956.979732"/>
    <x v="0"/>
  </r>
  <r>
    <n v="17334.705268000002"/>
    <n v="17470.328049"/>
    <x v="0"/>
    <x v="12"/>
    <x v="9"/>
    <x v="9"/>
    <s v="MD Resident"/>
    <x v="0"/>
    <s v="MD"/>
    <n v="3"/>
    <n v="35.12446096"/>
    <n v="40"/>
    <n v="645763.82999999996"/>
    <n v="51.334196478000003"/>
    <n v="44"/>
    <n v="940659.57"/>
    <n v="4"/>
    <n v="16.209735517999999"/>
    <n v="294895.74"/>
    <x v="10"/>
    <s v="21133,Randallstown"/>
    <x v="0"/>
    <x v="0"/>
    <n v="65.825927037"/>
    <n v="0"/>
    <n v="0"/>
    <n v="0"/>
    <n v="0"/>
    <n v="0"/>
    <n v="0"/>
    <n v="0"/>
    <n v="16.209735517999999"/>
    <n v="143754.98929"/>
    <x v="0"/>
  </r>
  <r>
    <n v="17334.705268000002"/>
    <n v="17470.328049"/>
    <x v="0"/>
    <x v="184"/>
    <x v="9"/>
    <x v="9"/>
    <s v="MD Resident"/>
    <x v="8"/>
    <s v="MD"/>
    <n v="2"/>
    <n v="13.404932602000001"/>
    <n v="17"/>
    <n v="207684.41"/>
    <n v="18.114744463000001"/>
    <n v="23"/>
    <n v="242958.94"/>
    <n v="6"/>
    <n v="4.7098118610000004"/>
    <n v="35274.53"/>
    <x v="123"/>
    <s v="21042,Ellicott City"/>
    <x v="0"/>
    <x v="0"/>
    <n v="41.943236755999997"/>
    <n v="-2.192951935"/>
    <n v="2.192951935"/>
    <n v="-2.192951935"/>
    <n v="0.2462468763"/>
    <n v="0.2462468763"/>
    <n v="0"/>
    <n v="2183.8244696000002"/>
    <n v="4.4635649846999996"/>
    <n v="39584.836895"/>
    <x v="0"/>
  </r>
  <r>
    <n v="17334.705268000002"/>
    <n v="17470.328049"/>
    <x v="0"/>
    <x v="230"/>
    <x v="9"/>
    <x v="9"/>
    <s v="MD Resident"/>
    <x v="9"/>
    <s v="MD"/>
    <n v="2"/>
    <n v="0"/>
    <n v="0"/>
    <n v="0"/>
    <n v="4.3629058709999997"/>
    <n v="4"/>
    <n v="53343.9"/>
    <n v="4"/>
    <n v="4.3629058709999997"/>
    <n v="53343.9"/>
    <x v="2"/>
    <s v="Baltimore City,"/>
    <x v="0"/>
    <x v="0"/>
    <n v="17.612441476000001"/>
    <n v="0"/>
    <n v="0"/>
    <n v="0"/>
    <n v="0"/>
    <n v="0"/>
    <n v="0"/>
    <n v="0"/>
    <n v="4.3629058709999997"/>
    <n v="38692.148066000002"/>
    <x v="0"/>
  </r>
  <r>
    <n v="17334.705268000002"/>
    <n v="17470.328049"/>
    <x v="0"/>
    <x v="231"/>
    <x v="9"/>
    <x v="9"/>
    <s v="MD Resident"/>
    <x v="0"/>
    <s v="MD"/>
    <n v="1"/>
    <n v="0"/>
    <n v="0"/>
    <n v="0"/>
    <n v="2.3295119299999998"/>
    <n v="2"/>
    <n v="34234.25"/>
    <n v="2"/>
    <n v="2.3295119299999998"/>
    <n v="34234.25"/>
    <x v="153"/>
    <s v="21057,Glen Arm"/>
    <x v="0"/>
    <x v="0"/>
    <n v="17.389736481"/>
    <n v="0"/>
    <n v="0"/>
    <n v="0"/>
    <n v="0"/>
    <n v="0"/>
    <n v="0"/>
    <n v="0"/>
    <n v="2.3295119299999998"/>
    <n v="20659.125634"/>
    <x v="0"/>
  </r>
  <r>
    <n v="17334.705268000002"/>
    <n v="17470.328049"/>
    <x v="0"/>
    <x v="30"/>
    <x v="9"/>
    <x v="9"/>
    <s v="MD Resident"/>
    <x v="5"/>
    <s v="MD"/>
    <n v="1"/>
    <n v="0"/>
    <n v="0"/>
    <n v="0"/>
    <n v="1.149632966"/>
    <n v="1"/>
    <n v="7395.73"/>
    <n v="1"/>
    <n v="1.149632966"/>
    <n v="7395.73"/>
    <x v="26"/>
    <s v="21793,Walkersville"/>
    <x v="0"/>
    <x v="0"/>
    <n v="50.084308516999997"/>
    <n v="0"/>
    <n v="0"/>
    <n v="0"/>
    <n v="0"/>
    <n v="0"/>
    <n v="0"/>
    <n v="0"/>
    <n v="1.149632966"/>
    <n v="10195.44548"/>
    <x v="0"/>
  </r>
  <r>
    <n v="17334.705268000002"/>
    <n v="17470.328049"/>
    <x v="0"/>
    <x v="139"/>
    <x v="9"/>
    <x v="9"/>
    <s v="MD Resident"/>
    <x v="3"/>
    <s v="MD"/>
    <n v="1"/>
    <n v="0"/>
    <n v="0"/>
    <n v="0"/>
    <n v="0.45491498699999999"/>
    <n v="1"/>
    <n v="12899.74"/>
    <n v="1"/>
    <n v="0.45491498699999999"/>
    <n v="12899.74"/>
    <x v="95"/>
    <s v="20871,Clarksburg"/>
    <x v="0"/>
    <x v="0"/>
    <n v="26.110134223999999"/>
    <n v="0"/>
    <n v="0"/>
    <n v="0"/>
    <n v="0"/>
    <n v="0"/>
    <n v="0"/>
    <n v="0"/>
    <n v="0.45491498699999999"/>
    <n v="4034.3840906"/>
    <x v="0"/>
  </r>
  <r>
    <n v="17334.705268000002"/>
    <n v="17470.328049"/>
    <x v="0"/>
    <x v="51"/>
    <x v="9"/>
    <x v="9"/>
    <s v="MD Resident"/>
    <x v="1"/>
    <s v="MD"/>
    <n v="1"/>
    <n v="0.60528598199999994"/>
    <n v="1"/>
    <n v="13356.37"/>
    <n v="0.98936497099999998"/>
    <n v="1"/>
    <n v="12457.3"/>
    <n v="0"/>
    <n v="0.38407898899999998"/>
    <n v="-899.07"/>
    <x v="41"/>
    <s v="20715,Bowie"/>
    <x v="0"/>
    <x v="0"/>
    <n v="14.181413575000001"/>
    <n v="-7.2284367859999996"/>
    <n v="7.2284367859999996"/>
    <n v="-7.2284367859999996"/>
    <n v="0.1957696726"/>
    <n v="0.1957696726"/>
    <n v="0"/>
    <n v="1736.1706587000001"/>
    <n v="0.18830931640000001"/>
    <n v="1670.0089727"/>
    <x v="0"/>
  </r>
  <r>
    <n v="17334.705268000002"/>
    <n v="17470.328049"/>
    <x v="0"/>
    <x v="143"/>
    <x v="9"/>
    <x v="9"/>
    <s v="MD Resident"/>
    <x v="1"/>
    <s v="MD"/>
    <n v="1"/>
    <n v="0"/>
    <n v="0"/>
    <n v="0"/>
    <n v="0.70232797899999999"/>
    <n v="1"/>
    <n v="8988.91"/>
    <n v="1"/>
    <n v="0.70232797899999999"/>
    <n v="8988.91"/>
    <x v="99"/>
    <s v="20705,Beltsville"/>
    <x v="0"/>
    <x v="0"/>
    <n v="75.462409758000007"/>
    <n v="-55.213048360000002"/>
    <n v="55.213048364000002"/>
    <n v="-55.213048360000002"/>
    <n v="0.51386735189999999"/>
    <n v="0.51386735189999999"/>
    <n v="0"/>
    <n v="4557.1993197000002"/>
    <n v="0.1884606271"/>
    <n v="1671.3508618000001"/>
    <x v="0"/>
  </r>
  <r>
    <n v="17334.705268000002"/>
    <n v="17470.328049"/>
    <x v="0"/>
    <x v="23"/>
    <x v="9"/>
    <x v="9"/>
    <s v="MD Resident"/>
    <x v="0"/>
    <s v="MD"/>
    <n v="2"/>
    <n v="16.166609518000001"/>
    <n v="19"/>
    <n v="222804.05"/>
    <n v="29.77618812"/>
    <n v="16"/>
    <n v="604308.93000000005"/>
    <n v="-3"/>
    <n v="13.609578601999999"/>
    <n v="381504.88"/>
    <x v="20"/>
    <s v="21117,Owings Mills"/>
    <x v="0"/>
    <x v="0"/>
    <n v="60.638130193999999"/>
    <n v="0"/>
    <n v="0"/>
    <n v="0"/>
    <n v="0"/>
    <n v="0"/>
    <n v="0"/>
    <n v="0"/>
    <n v="13.609578601999999"/>
    <n v="120695.66614"/>
    <x v="0"/>
  </r>
  <r>
    <n v="17334.705268000002"/>
    <n v="17470.328049"/>
    <x v="0"/>
    <x v="207"/>
    <x v="9"/>
    <x v="9"/>
    <s v="MD Resident"/>
    <x v="10"/>
    <s v="MD"/>
    <n v="2"/>
    <n v="6.9882477920000001"/>
    <n v="7"/>
    <n v="147492.67000000001"/>
    <n v="7.5685567760000003"/>
    <n v="7"/>
    <n v="135220.69"/>
    <n v="0"/>
    <n v="0.58030898399999997"/>
    <n v="-12271.98"/>
    <x v="139"/>
    <s v="21784,Sykesville"/>
    <x v="0"/>
    <x v="0"/>
    <n v="42.057279747999999"/>
    <n v="0"/>
    <n v="0"/>
    <n v="0"/>
    <n v="0"/>
    <n v="0"/>
    <n v="0"/>
    <n v="0"/>
    <n v="0.58030898399999997"/>
    <n v="5146.4326293000004"/>
    <x v="0"/>
  </r>
  <r>
    <n v="17334.705268000002"/>
    <n v="17470.328049"/>
    <x v="0"/>
    <x v="135"/>
    <x v="9"/>
    <x v="9"/>
    <s v="MD Resident"/>
    <x v="7"/>
    <s v="MD"/>
    <n v="2"/>
    <n v="0"/>
    <n v="0"/>
    <n v="0"/>
    <n v="1.0191969700000001"/>
    <n v="2"/>
    <n v="12037.98"/>
    <n v="2"/>
    <n v="1.0191969700000001"/>
    <n v="12037.98"/>
    <x v="94"/>
    <s v="21114,Crofton"/>
    <x v="0"/>
    <x v="0"/>
    <n v="52.929094431999999"/>
    <n v="-0.92701997199999997"/>
    <n v="0.92701997199999997"/>
    <n v="-0.92701997199999997"/>
    <n v="1.7850597199999998E-2"/>
    <n v="1.7850597199999998E-2"/>
    <n v="0"/>
    <n v="158.30686510999999"/>
    <n v="1.0013463728000001"/>
    <n v="8880.3754346999995"/>
    <x v="0"/>
  </r>
  <r>
    <n v="17334.705268000002"/>
    <n v="17470.328049"/>
    <x v="0"/>
    <x v="170"/>
    <x v="9"/>
    <x v="9"/>
    <s v="MD Resident"/>
    <x v="7"/>
    <s v="MD"/>
    <n v="2"/>
    <n v="1.1033639669999999"/>
    <n v="2"/>
    <n v="13062.18"/>
    <n v="5.4874258380000001"/>
    <n v="5"/>
    <n v="119583.19"/>
    <n v="3"/>
    <n v="4.3840618710000001"/>
    <n v="106521.01"/>
    <x v="114"/>
    <s v="21012,Arnold"/>
    <x v="0"/>
    <x v="0"/>
    <n v="80.251827634999998"/>
    <n v="0"/>
    <n v="0"/>
    <n v="0"/>
    <n v="0"/>
    <n v="0"/>
    <n v="0"/>
    <n v="0"/>
    <n v="4.3840618710000001"/>
    <n v="38879.768682000002"/>
    <x v="0"/>
  </r>
  <r>
    <n v="17334.705268000002"/>
    <n v="17470.328049"/>
    <x v="0"/>
    <x v="87"/>
    <x v="9"/>
    <x v="9"/>
    <s v="MD Resident"/>
    <x v="7"/>
    <s v="MD"/>
    <n v="2"/>
    <n v="0.86452397400000003"/>
    <n v="2"/>
    <n v="14666.78"/>
    <n v="4.1379158780000003"/>
    <n v="6"/>
    <n v="97233.82"/>
    <n v="4"/>
    <n v="3.2733919039999999"/>
    <n v="82567.039999999994"/>
    <x v="66"/>
    <s v="21108,Millersville"/>
    <x v="0"/>
    <x v="0"/>
    <n v="14.370112578000001"/>
    <n v="0"/>
    <n v="0"/>
    <n v="0"/>
    <n v="0"/>
    <n v="0"/>
    <n v="0"/>
    <n v="0"/>
    <n v="3.2733919039999999"/>
    <n v="29029.864033999998"/>
    <x v="0"/>
  </r>
  <r>
    <n v="17334.705268000002"/>
    <n v="17470.328049"/>
    <x v="0"/>
    <x v="226"/>
    <x v="9"/>
    <x v="9"/>
    <s v="MD Resident"/>
    <x v="10"/>
    <s v="MD"/>
    <n v="1"/>
    <n v="0.90169997400000002"/>
    <n v="2"/>
    <n v="8203.65"/>
    <n v="2.0319639399999998"/>
    <n v="2"/>
    <n v="71001.66"/>
    <n v="0"/>
    <n v="1.130263966"/>
    <n v="62798.01"/>
    <x v="151"/>
    <s v="21102,Manchester"/>
    <x v="0"/>
    <x v="0"/>
    <n v="18.728887444000001"/>
    <n v="0"/>
    <n v="0"/>
    <n v="0"/>
    <n v="0"/>
    <n v="0"/>
    <n v="0"/>
    <n v="0"/>
    <n v="1.130263966"/>
    <n v="10023.672758000001"/>
    <x v="0"/>
  </r>
  <r>
    <n v="17334.705268000002"/>
    <n v="17470.328049"/>
    <x v="0"/>
    <x v="46"/>
    <x v="9"/>
    <x v="9"/>
    <s v="MD Resident"/>
    <x v="7"/>
    <s v="MD"/>
    <n v="1"/>
    <n v="0"/>
    <n v="0"/>
    <n v="0"/>
    <n v="2.0359439400000001"/>
    <n v="1"/>
    <n v="59330.86"/>
    <n v="1"/>
    <n v="2.0359439400000001"/>
    <n v="59330.86"/>
    <x v="37"/>
    <s v="20711,Lothian"/>
    <x v="0"/>
    <x v="0"/>
    <n v="37.829274878"/>
    <n v="0"/>
    <n v="0"/>
    <n v="0"/>
    <n v="0"/>
    <n v="0"/>
    <n v="0"/>
    <n v="0"/>
    <n v="2.0359439400000001"/>
    <n v="18055.636933000002"/>
    <x v="0"/>
  </r>
  <r>
    <n v="17334.705268000002"/>
    <n v="17470.328049"/>
    <x v="0"/>
    <x v="186"/>
    <x v="9"/>
    <x v="9"/>
    <s v="MD Resident"/>
    <x v="0"/>
    <s v="MD"/>
    <n v="1"/>
    <n v="0.49260398500000002"/>
    <n v="1"/>
    <n v="7639.63"/>
    <n v="0.58304598299999999"/>
    <n v="1"/>
    <n v="10833.43"/>
    <n v="0"/>
    <n v="9.0441997999999996E-2"/>
    <n v="3193.8"/>
    <x v="125"/>
    <s v="21087,Kingsville"/>
    <x v="0"/>
    <x v="0"/>
    <n v="15.546877539"/>
    <n v="0"/>
    <n v="0"/>
    <n v="0"/>
    <n v="0"/>
    <n v="0"/>
    <n v="0"/>
    <n v="0"/>
    <n v="9.0441997999999996E-2"/>
    <n v="802.07899999000006"/>
    <x v="0"/>
  </r>
  <r>
    <n v="17334.705268000002"/>
    <n v="17470.328049"/>
    <x v="0"/>
    <x v="93"/>
    <x v="9"/>
    <x v="9"/>
    <s v="MD Resident"/>
    <x v="9"/>
    <s v="MD"/>
    <n v="2"/>
    <n v="5.4195418389999999"/>
    <n v="8"/>
    <n v="68621.53"/>
    <n v="7.4430727780000003"/>
    <n v="7"/>
    <n v="137729.66"/>
    <n v="-1"/>
    <n v="2.023530939"/>
    <n v="69108.13"/>
    <x v="19"/>
    <s v="21231,Baltimore"/>
    <x v="0"/>
    <x v="0"/>
    <n v="80.842232605000007"/>
    <n v="0"/>
    <n v="0"/>
    <n v="0"/>
    <n v="0"/>
    <n v="0"/>
    <n v="0"/>
    <n v="0"/>
    <n v="2.023530939"/>
    <n v="17945.553037999998"/>
    <x v="0"/>
  </r>
  <r>
    <n v="17334.705268000002"/>
    <n v="17470.328049"/>
    <x v="0"/>
    <x v="25"/>
    <x v="9"/>
    <x v="9"/>
    <s v="MD Resident"/>
    <x v="5"/>
    <s v="MD"/>
    <n v="1"/>
    <n v="0"/>
    <n v="0"/>
    <n v="0"/>
    <n v="0.49757698500000003"/>
    <n v="1"/>
    <n v="9269.5"/>
    <n v="1"/>
    <n v="0.49757698500000003"/>
    <n v="9269.5"/>
    <x v="14"/>
    <s v="21702,Frederick"/>
    <x v="0"/>
    <x v="0"/>
    <n v="33.656547998000001"/>
    <n v="0"/>
    <n v="0"/>
    <n v="0"/>
    <n v="0"/>
    <n v="0"/>
    <n v="0"/>
    <n v="0"/>
    <n v="0.49757698500000003"/>
    <n v="4412.7292559999996"/>
    <x v="0"/>
  </r>
  <r>
    <n v="17334.705268000002"/>
    <n v="17470.328049"/>
    <x v="0"/>
    <x v="58"/>
    <x v="9"/>
    <x v="9"/>
    <s v="MD Resident"/>
    <x v="0"/>
    <s v="MD"/>
    <n v="3"/>
    <n v="61.518225172999998"/>
    <n v="78"/>
    <n v="1095327.82"/>
    <n v="75.315207763999993"/>
    <n v="78"/>
    <n v="1501271.96"/>
    <n v="0"/>
    <n v="13.796982591000001"/>
    <n v="405944.14"/>
    <x v="46"/>
    <s v="21244,Windsor Mill"/>
    <x v="0"/>
    <x v="0"/>
    <n v="128.80505017999999"/>
    <n v="-0.77333497699999998"/>
    <n v="0.77333497699999998"/>
    <n v="-0.77333497699999998"/>
    <n v="8.2835954000000003E-2"/>
    <n v="8.2835954000000003E-2"/>
    <n v="0"/>
    <n v="734.62529175999998"/>
    <n v="13.714146637000001"/>
    <n v="121623.02098"/>
    <x v="0"/>
  </r>
  <r>
    <n v="17334.705268000002"/>
    <n v="17470.328049"/>
    <x v="0"/>
    <x v="26"/>
    <x v="9"/>
    <x v="9"/>
    <s v="MD Resident"/>
    <x v="3"/>
    <s v="MD"/>
    <n v="1"/>
    <n v="0"/>
    <n v="0"/>
    <n v="0"/>
    <n v="0.49260398500000002"/>
    <n v="1"/>
    <n v="6554.05"/>
    <n v="1"/>
    <n v="0.49260398500000002"/>
    <n v="6554.05"/>
    <x v="22"/>
    <s v="20886,Montgomery Village"/>
    <x v="0"/>
    <x v="0"/>
    <n v="32.268526053000002"/>
    <n v="-0.61168998200000002"/>
    <n v="0.61168998200000002"/>
    <n v="-0.61168998200000002"/>
    <n v="9.3379202000000005E-3"/>
    <n v="9.3379202000000005E-3"/>
    <n v="0"/>
    <n v="82.812740739000006"/>
    <n v="0.48326606480000001"/>
    <n v="4285.8137869000002"/>
    <x v="0"/>
  </r>
  <r>
    <n v="17334.705268000002"/>
    <n v="17470.328049"/>
    <x v="0"/>
    <x v="64"/>
    <x v="9"/>
    <x v="9"/>
    <s v="MD Resident"/>
    <x v="7"/>
    <s v="MD"/>
    <n v="2"/>
    <n v="13.250166608000001"/>
    <n v="20"/>
    <n v="196933.17"/>
    <n v="13.350601604"/>
    <n v="17"/>
    <n v="220332.29"/>
    <n v="-3"/>
    <n v="0.100434996"/>
    <n v="23399.119999999999"/>
    <x v="51"/>
    <s v="21060,Glen Burnie"/>
    <x v="0"/>
    <x v="0"/>
    <n v="34.865030947000001"/>
    <n v="-0.45127198699999999"/>
    <n v="0.45127198699999999"/>
    <n v="-0.45127198699999999"/>
    <n v="1.2999702E-3"/>
    <n v="1.2999702E-3"/>
    <n v="0"/>
    <n v="11.528701235"/>
    <n v="9.9135025799999998E-2"/>
    <n v="879.17255411999997"/>
    <x v="0"/>
  </r>
  <r>
    <n v="17334.705268000002"/>
    <n v="17470.328049"/>
    <x v="0"/>
    <x v="129"/>
    <x v="9"/>
    <x v="9"/>
    <s v="MD Resident"/>
    <x v="1"/>
    <s v="MD"/>
    <n v="2"/>
    <n v="0"/>
    <n v="0"/>
    <n v="0"/>
    <n v="1.2199289639999999"/>
    <n v="2"/>
    <n v="22949.58"/>
    <n v="2"/>
    <n v="1.2199289639999999"/>
    <n v="22949.58"/>
    <x v="41"/>
    <s v="20716,Bowie"/>
    <x v="0"/>
    <x v="0"/>
    <n v="75.096107774000004"/>
    <n v="-6.8142197979999999"/>
    <n v="6.8142197979999999"/>
    <n v="-6.8142197979999999"/>
    <n v="0.1106963376"/>
    <n v="0.1106963376"/>
    <n v="0"/>
    <n v="981.70329856000001"/>
    <n v="1.1092326264000001"/>
    <n v="9837.1576857"/>
    <x v="0"/>
  </r>
  <r>
    <n v="17334.705268000002"/>
    <n v="17470.328049"/>
    <x v="0"/>
    <x v="61"/>
    <x v="9"/>
    <x v="9"/>
    <s v="MD Resident"/>
    <x v="8"/>
    <s v="MD"/>
    <n v="3"/>
    <n v="31.900855052000001"/>
    <n v="43"/>
    <n v="452942.5"/>
    <n v="51.530853475000001"/>
    <n v="51"/>
    <n v="906057.99"/>
    <n v="8"/>
    <n v="19.629998423"/>
    <n v="453115.49"/>
    <x v="48"/>
    <s v="21075,Elkridge"/>
    <x v="0"/>
    <x v="0"/>
    <n v="74.389385790999995"/>
    <n v="-3.5079528959999999"/>
    <n v="3.5079528959999999"/>
    <n v="-3.5079528959999999"/>
    <n v="0.92568461329999996"/>
    <n v="0.92568461329999996"/>
    <n v="0"/>
    <n v="8209.3740223000004"/>
    <n v="18.704313809999999"/>
    <n v="165877.99526"/>
    <x v="0"/>
  </r>
  <r>
    <n v="17334.705268000002"/>
    <n v="17470.328049"/>
    <x v="0"/>
    <x v="227"/>
    <x v="9"/>
    <x v="9"/>
    <s v="MD Resident"/>
    <x v="0"/>
    <s v="MD"/>
    <n v="2"/>
    <n v="12.184849637999999"/>
    <n v="10"/>
    <n v="222100.22"/>
    <n v="15.538783537"/>
    <n v="19"/>
    <n v="240991.76"/>
    <n v="9"/>
    <n v="3.3539338989999998"/>
    <n v="18891.54"/>
    <x v="152"/>
    <s v="21208,Pikesville"/>
    <x v="0"/>
    <x v="0"/>
    <n v="103.93195891000001"/>
    <n v="0"/>
    <n v="0"/>
    <n v="0"/>
    <n v="0"/>
    <n v="0"/>
    <n v="0"/>
    <n v="0"/>
    <n v="3.3539338989999998"/>
    <n v="29744.145498999998"/>
    <x v="0"/>
  </r>
  <r>
    <n v="17334.705268000002"/>
    <n v="17470.328049"/>
    <x v="0"/>
    <x v="232"/>
    <x v="9"/>
    <x v="9"/>
    <s v="MD Resident"/>
    <x v="8"/>
    <s v="MD"/>
    <n v="1"/>
    <n v="0.49157298500000002"/>
    <n v="1"/>
    <n v="9555.7099999999991"/>
    <n v="0.92701997199999997"/>
    <n v="1"/>
    <n v="12773.79"/>
    <n v="0"/>
    <n v="0.43544698700000001"/>
    <n v="3218.08"/>
    <x v="154"/>
    <s v="21794,West Friendship"/>
    <x v="0"/>
    <x v="0"/>
    <n v="1.4295579570000001"/>
    <n v="0"/>
    <n v="0"/>
    <n v="0"/>
    <n v="0"/>
    <n v="0"/>
    <n v="0"/>
    <n v="0"/>
    <n v="0.43544698700000001"/>
    <n v="3861.7333938000002"/>
    <x v="0"/>
  </r>
  <r>
    <n v="17334.705268000002"/>
    <n v="17470.328049"/>
    <x v="0"/>
    <x v="72"/>
    <x v="9"/>
    <x v="9"/>
    <s v="MD Resident"/>
    <x v="7"/>
    <s v="MD"/>
    <n v="2"/>
    <n v="0.39626098799999998"/>
    <n v="1"/>
    <n v="5835.18"/>
    <n v="0.98361397100000003"/>
    <n v="2"/>
    <n v="20462.259999999998"/>
    <n v="1"/>
    <n v="0.58735298300000005"/>
    <n v="14627.08"/>
    <x v="56"/>
    <s v="21032,Crownsville"/>
    <x v="0"/>
    <x v="0"/>
    <n v="56.647458321000002"/>
    <n v="0"/>
    <n v="0"/>
    <n v="0"/>
    <n v="0"/>
    <n v="0"/>
    <n v="0"/>
    <n v="0"/>
    <n v="0.58735298300000005"/>
    <n v="5208.9018781000004"/>
    <x v="0"/>
  </r>
  <r>
    <n v="17334.705268000002"/>
    <n v="17470.328049"/>
    <x v="0"/>
    <x v="65"/>
    <x v="9"/>
    <x v="9"/>
    <s v="MD Resident"/>
    <x v="5"/>
    <s v="MD"/>
    <n v="2"/>
    <n v="0"/>
    <n v="0"/>
    <n v="0"/>
    <n v="0.999017971"/>
    <n v="2"/>
    <n v="14338.54"/>
    <n v="2"/>
    <n v="0.999017971"/>
    <n v="14338.54"/>
    <x v="14"/>
    <s v="21703,Frederick"/>
    <x v="0"/>
    <x v="0"/>
    <n v="20.142659399999999"/>
    <n v="-0.52161998499999995"/>
    <n v="0.52161998499999995"/>
    <n v="-0.52161998499999995"/>
    <n v="2.5870850899999999E-2"/>
    <n v="2.5870850899999999E-2"/>
    <n v="0"/>
    <n v="229.43396559999999"/>
    <n v="0.97314712010000004"/>
    <n v="8630.2921889000008"/>
    <x v="0"/>
  </r>
  <r>
    <n v="17334.705268000002"/>
    <n v="17470.328049"/>
    <x v="0"/>
    <x v="138"/>
    <x v="9"/>
    <x v="9"/>
    <s v="MD Resident"/>
    <x v="8"/>
    <s v="MD"/>
    <n v="2"/>
    <n v="2.824034916"/>
    <n v="4"/>
    <n v="39333.86"/>
    <n v="6.5676458049999997"/>
    <n v="6"/>
    <n v="176081.66"/>
    <n v="2"/>
    <n v="3.7436108890000002"/>
    <n v="136747.79999999999"/>
    <x v="16"/>
    <s v="21046,Columbia"/>
    <x v="0"/>
    <x v="0"/>
    <n v="34.217549980999998"/>
    <n v="-3.7040278899999999"/>
    <n v="3.7040278899999999"/>
    <n v="-3.7040278899999999"/>
    <n v="0.40524348319999998"/>
    <n v="0.40524348319999998"/>
    <n v="0"/>
    <n v="3593.8755774000001"/>
    <n v="3.3383674058000001"/>
    <n v="29606.095062"/>
    <x v="0"/>
  </r>
  <r>
    <n v="17334.705268000002"/>
    <n v="17470.328049"/>
    <x v="0"/>
    <x v="73"/>
    <x v="9"/>
    <x v="9"/>
    <s v="MD Resident"/>
    <x v="10"/>
    <s v="MD"/>
    <n v="1"/>
    <n v="0"/>
    <n v="0"/>
    <n v="0"/>
    <n v="1.456255957"/>
    <n v="1"/>
    <n v="14189.87"/>
    <n v="1"/>
    <n v="1.456255957"/>
    <n v="14189.87"/>
    <x v="57"/>
    <s v="21787,Taneytown"/>
    <x v="0"/>
    <x v="0"/>
    <n v="30.826973074000001"/>
    <n v="-0.73492597800000004"/>
    <n v="0.73492597800000004"/>
    <n v="-0.73492597800000004"/>
    <n v="3.4717658800000002E-2"/>
    <n v="3.4717658800000002E-2"/>
    <n v="0"/>
    <n v="307.89130799999998"/>
    <n v="1.4215382982"/>
    <n v="12606.820303"/>
    <x v="0"/>
  </r>
  <r>
    <n v="17334.705268000002"/>
    <n v="17470.328049"/>
    <x v="0"/>
    <x v="128"/>
    <x v="9"/>
    <x v="9"/>
    <s v="MD Resident"/>
    <x v="1"/>
    <s v="MD"/>
    <n v="1"/>
    <n v="0.83285497500000005"/>
    <n v="1"/>
    <n v="9528.92"/>
    <n v="2.2258399340000001"/>
    <n v="1"/>
    <n v="15509.69"/>
    <n v="0"/>
    <n v="1.3929849590000001"/>
    <n v="5980.77"/>
    <x v="91"/>
    <s v="20735,Clinton"/>
    <x v="0"/>
    <x v="0"/>
    <n v="53.338752419000002"/>
    <n v="-1.0590439679999999"/>
    <n v="1.0590439679999999"/>
    <n v="-1.0590439679999999"/>
    <n v="2.7657795700000001E-2"/>
    <n v="2.7657795700000001E-2"/>
    <n v="0"/>
    <n v="245.28136953000001"/>
    <n v="1.3653271632999999"/>
    <n v="12108.315495000001"/>
    <x v="0"/>
  </r>
  <r>
    <n v="17334.705268000002"/>
    <n v="17470.328049"/>
    <x v="0"/>
    <x v="11"/>
    <x v="9"/>
    <x v="9"/>
    <s v="MD Resident"/>
    <x v="7"/>
    <s v="MD"/>
    <n v="3"/>
    <n v="24.059694286999999"/>
    <n v="29"/>
    <n v="341199.42"/>
    <n v="24.708108267"/>
    <n v="23"/>
    <n v="454033.01"/>
    <n v="-6"/>
    <n v="0.64841397999999995"/>
    <n v="112833.59"/>
    <x v="9"/>
    <s v="21122,Pasadena"/>
    <x v="0"/>
    <x v="0"/>
    <n v="126.90784524"/>
    <n v="0"/>
    <n v="0"/>
    <n v="0"/>
    <n v="0"/>
    <n v="0"/>
    <n v="0"/>
    <n v="0"/>
    <n v="0.64841397999999995"/>
    <n v="5750.4173742000003"/>
    <x v="0"/>
  </r>
  <r>
    <n v="17334.705268000002"/>
    <n v="17470.328049"/>
    <x v="0"/>
    <x v="112"/>
    <x v="9"/>
    <x v="9"/>
    <s v="MD Resident"/>
    <x v="14"/>
    <s v="MD"/>
    <n v="1"/>
    <n v="0"/>
    <n v="0"/>
    <n v="0"/>
    <n v="0.66866298000000002"/>
    <n v="1"/>
    <n v="5194.53"/>
    <n v="1"/>
    <n v="0.66866298000000002"/>
    <n v="5194.53"/>
    <x v="2"/>
    <s v="Talbot,"/>
    <x v="0"/>
    <x v="0"/>
    <n v="60.533128191000003"/>
    <n v="0"/>
    <n v="0"/>
    <n v="0"/>
    <n v="0"/>
    <n v="0"/>
    <n v="0"/>
    <n v="0"/>
    <n v="0.66866298000000002"/>
    <n v="5929.9943188999996"/>
    <x v="0"/>
  </r>
  <r>
    <n v="20127.995143"/>
    <n v="22825.506861000002"/>
    <x v="0"/>
    <x v="123"/>
    <x v="10"/>
    <x v="10"/>
    <s v="MD Resident"/>
    <x v="9"/>
    <s v="MD"/>
    <n v="3"/>
    <n v="122.18522038"/>
    <n v="147"/>
    <n v="2691786.38"/>
    <n v="143.97210372999999"/>
    <n v="145"/>
    <n v="3356084.08"/>
    <n v="-2"/>
    <n v="21.786883348"/>
    <n v="664297.69999999995"/>
    <x v="19"/>
    <s v="21209,Baltimore"/>
    <x v="0"/>
    <x v="0"/>
    <n v="97.924219085000004"/>
    <n v="0"/>
    <n v="0"/>
    <n v="0"/>
    <n v="0"/>
    <n v="0"/>
    <n v="0"/>
    <n v="0"/>
    <n v="21.786883348"/>
    <n v="224350.04597000001"/>
    <x v="0"/>
  </r>
  <r>
    <n v="20127.995143"/>
    <n v="22825.506861000002"/>
    <x v="0"/>
    <x v="161"/>
    <x v="10"/>
    <x v="10"/>
    <s v="MD Resident"/>
    <x v="8"/>
    <s v="MD"/>
    <n v="1"/>
    <n v="0.424166987"/>
    <n v="1"/>
    <n v="7120.17"/>
    <n v="0.44518998700000001"/>
    <n v="1"/>
    <n v="7437.56"/>
    <n v="0"/>
    <n v="2.1023E-2"/>
    <n v="317.39"/>
    <x v="108"/>
    <s v="21797,Woodbine"/>
    <x v="0"/>
    <x v="0"/>
    <n v="15.290254544"/>
    <n v="0"/>
    <n v="0"/>
    <n v="0"/>
    <n v="0"/>
    <n v="0"/>
    <n v="0"/>
    <n v="0"/>
    <n v="2.1023E-2"/>
    <n v="216.48397070999999"/>
    <x v="0"/>
  </r>
  <r>
    <n v="20127.995143"/>
    <n v="22825.506861000002"/>
    <x v="0"/>
    <x v="134"/>
    <x v="10"/>
    <x v="10"/>
    <s v="MD Resident"/>
    <x v="3"/>
    <s v="MD"/>
    <n v="1"/>
    <n v="0"/>
    <n v="0"/>
    <n v="0"/>
    <n v="0.37132398900000002"/>
    <n v="1"/>
    <n v="2734.8"/>
    <n v="1"/>
    <n v="0.37132398900000002"/>
    <n v="2734.8"/>
    <x v="24"/>
    <s v="20905,Silver Spring"/>
    <x v="0"/>
    <x v="0"/>
    <n v="20.929489378"/>
    <n v="-1.779962947"/>
    <n v="1.779962947"/>
    <n v="-1.779962947"/>
    <n v="3.1579506299999997E-2"/>
    <n v="3.1579506299999997E-2"/>
    <n v="0"/>
    <n v="325.18940767999999"/>
    <n v="0.33974448270000002"/>
    <n v="3498.5128021999999"/>
    <x v="0"/>
  </r>
  <r>
    <n v="20127.995143"/>
    <n v="22825.506861000002"/>
    <x v="0"/>
    <x v="213"/>
    <x v="10"/>
    <x v="10"/>
    <s v="MD Resident"/>
    <x v="7"/>
    <s v="MD"/>
    <n v="2"/>
    <n v="1.378607959"/>
    <n v="2"/>
    <n v="23385.26"/>
    <n v="5.2597708450000003"/>
    <n v="4"/>
    <n v="115634.01"/>
    <n v="2"/>
    <n v="3.8811628859999998"/>
    <n v="92248.75"/>
    <x v="51"/>
    <s v="21061,Glen Burnie"/>
    <x v="0"/>
    <x v="0"/>
    <n v="121.47440439"/>
    <n v="-2.2170409339999999"/>
    <n v="2.2170409339999999"/>
    <n v="-2.2170409339999999"/>
    <n v="7.0835473800000007E-2"/>
    <n v="7.0835473800000007E-2"/>
    <n v="0"/>
    <n v="729.42703874999995"/>
    <n v="3.8103274121999999"/>
    <n v="39236.779140999999"/>
    <x v="0"/>
  </r>
  <r>
    <n v="20127.995143"/>
    <n v="22825.506861000002"/>
    <x v="0"/>
    <x v="98"/>
    <x v="10"/>
    <x v="10"/>
    <s v="MD Resident"/>
    <x v="0"/>
    <s v="MD"/>
    <n v="1"/>
    <n v="0.73492597800000004"/>
    <n v="1"/>
    <n v="7431.99"/>
    <n v="0.94474897199999996"/>
    <n v="1"/>
    <n v="7007.91"/>
    <n v="0"/>
    <n v="0.20982299400000001"/>
    <n v="-424.08"/>
    <x v="73"/>
    <s v="21219,Sparrows Point"/>
    <x v="0"/>
    <x v="0"/>
    <n v="25.849107242999999"/>
    <n v="0"/>
    <n v="0"/>
    <n v="0"/>
    <n v="0"/>
    <n v="0"/>
    <n v="0"/>
    <n v="0"/>
    <n v="0.20982299400000001"/>
    <n v="2160.6485699999998"/>
    <x v="0"/>
  </r>
  <r>
    <n v="20127.995143"/>
    <n v="22825.506861000002"/>
    <x v="0"/>
    <x v="93"/>
    <x v="10"/>
    <x v="10"/>
    <s v="MD Resident"/>
    <x v="9"/>
    <s v="MD"/>
    <n v="1"/>
    <n v="2.0124689409999998"/>
    <n v="4"/>
    <n v="32526.71"/>
    <n v="2.4210969279999999"/>
    <n v="3"/>
    <n v="36052.19"/>
    <n v="-1"/>
    <n v="0.40862798700000003"/>
    <n v="3525.48"/>
    <x v="19"/>
    <s v="21231,Baltimore"/>
    <x v="0"/>
    <x v="0"/>
    <n v="80.842232605000007"/>
    <n v="0"/>
    <n v="0"/>
    <n v="0"/>
    <n v="0"/>
    <n v="0"/>
    <n v="0"/>
    <n v="0"/>
    <n v="0.40862798700000003"/>
    <n v="4207.8394694999997"/>
    <x v="0"/>
  </r>
  <r>
    <n v="20127.995143"/>
    <n v="22825.506861000002"/>
    <x v="0"/>
    <x v="168"/>
    <x v="10"/>
    <x v="10"/>
    <s v="MD Resident"/>
    <x v="9"/>
    <s v="MD"/>
    <n v="2"/>
    <n v="8.9114717369999994"/>
    <n v="13"/>
    <n v="138299.95000000001"/>
    <n v="12.472555632000001"/>
    <n v="16"/>
    <n v="247911.91"/>
    <n v="3"/>
    <n v="3.5610838949999999"/>
    <n v="109611.96"/>
    <x v="19"/>
    <s v="21213,Baltimore"/>
    <x v="0"/>
    <x v="0"/>
    <n v="44.363528690000003"/>
    <n v="-0.73492597800000004"/>
    <n v="0.73492597800000004"/>
    <n v="-0.73492597800000004"/>
    <n v="5.8992896699999998E-2"/>
    <n v="5.8992896699999998E-2"/>
    <n v="0"/>
    <n v="607.47831025000005"/>
    <n v="3.5020909982999999"/>
    <n v="36062.720119999998"/>
    <x v="0"/>
  </r>
  <r>
    <n v="20127.995143"/>
    <n v="22825.506861000002"/>
    <x v="0"/>
    <x v="132"/>
    <x v="10"/>
    <x v="10"/>
    <s v="MD Resident"/>
    <x v="1"/>
    <s v="MD"/>
    <n v="1"/>
    <n v="0"/>
    <n v="0"/>
    <n v="0"/>
    <n v="0.45127198699999999"/>
    <n v="1"/>
    <n v="12416.34"/>
    <n v="1"/>
    <n v="0.45127198699999999"/>
    <n v="12416.34"/>
    <x v="36"/>
    <s v="20708,Laurel"/>
    <x v="0"/>
    <x v="0"/>
    <n v="171.31853193000001"/>
    <n v="-106.8178618"/>
    <n v="106.81786183"/>
    <n v="-106.8178618"/>
    <n v="0.2813700784"/>
    <n v="0.2813700784"/>
    <n v="0"/>
    <n v="2897.4034059999999"/>
    <n v="0.16990190860000001"/>
    <n v="1749.5618993999999"/>
    <x v="0"/>
  </r>
  <r>
    <n v="20127.995143"/>
    <n v="22825.506861000002"/>
    <x v="0"/>
    <x v="149"/>
    <x v="10"/>
    <x v="10"/>
    <s v="MD Resident"/>
    <x v="9"/>
    <s v="MD"/>
    <n v="2"/>
    <n v="26.374797216000001"/>
    <n v="29"/>
    <n v="499673.8"/>
    <n v="27.486441186"/>
    <n v="33"/>
    <n v="637681.48"/>
    <n v="4"/>
    <n v="1.11164397"/>
    <n v="138007.67999999999"/>
    <x v="19"/>
    <s v="21223,Baltimore"/>
    <x v="0"/>
    <x v="0"/>
    <n v="32.501234044"/>
    <n v="0"/>
    <n v="0"/>
    <n v="0"/>
    <n v="0"/>
    <n v="0"/>
    <n v="0"/>
    <n v="0"/>
    <n v="1.11164397"/>
    <n v="11447.134121999999"/>
    <x v="0"/>
  </r>
  <r>
    <n v="20127.995143"/>
    <n v="22825.506861000002"/>
    <x v="0"/>
    <x v="141"/>
    <x v="10"/>
    <x v="10"/>
    <s v="MD Resident"/>
    <x v="0"/>
    <s v="MD"/>
    <n v="2"/>
    <n v="4.1881368749999996"/>
    <n v="5"/>
    <n v="46617.41"/>
    <n v="7.6013167739999998"/>
    <n v="5"/>
    <n v="94379.35"/>
    <n v="0"/>
    <n v="3.4131798990000002"/>
    <n v="47761.94"/>
    <x v="97"/>
    <s v="21237,Rosedale"/>
    <x v="0"/>
    <x v="0"/>
    <n v="67.447334992999998"/>
    <n v="0"/>
    <n v="0"/>
    <n v="0"/>
    <n v="0"/>
    <n v="0"/>
    <n v="0"/>
    <n v="0"/>
    <n v="3.4131798990000002"/>
    <n v="35147.159648000001"/>
    <x v="0"/>
  </r>
  <r>
    <n v="20127.995143"/>
    <n v="22825.506861000002"/>
    <x v="0"/>
    <x v="194"/>
    <x v="10"/>
    <x v="10"/>
    <s v="MD Resident"/>
    <x v="11"/>
    <s v="MD"/>
    <n v="2"/>
    <n v="0.99489797099999999"/>
    <n v="2"/>
    <n v="16238.15"/>
    <n v="2.6469749220000001"/>
    <n v="2"/>
    <n v="88094.9"/>
    <n v="0"/>
    <n v="1.652076951"/>
    <n v="71856.75"/>
    <x v="131"/>
    <s v="21078,Havre de Grace"/>
    <x v="0"/>
    <x v="0"/>
    <n v="24.987545236999999"/>
    <n v="0"/>
    <n v="0"/>
    <n v="0"/>
    <n v="0"/>
    <n v="0"/>
    <n v="0"/>
    <n v="0"/>
    <n v="1.652076951"/>
    <n v="17012.233186000001"/>
    <x v="0"/>
  </r>
  <r>
    <n v="20127.995143"/>
    <n v="22825.506861000002"/>
    <x v="0"/>
    <x v="185"/>
    <x v="10"/>
    <x v="10"/>
    <s v="MD Resident"/>
    <x v="0"/>
    <s v="MD"/>
    <n v="3"/>
    <n v="5.9025928250000002"/>
    <n v="9"/>
    <n v="123479.48"/>
    <n v="12.041020641999999"/>
    <n v="10"/>
    <n v="364673.18"/>
    <n v="1"/>
    <n v="6.1384278170000002"/>
    <n v="241193.7"/>
    <x v="124"/>
    <s v="21236,Nottingham"/>
    <x v="0"/>
    <x v="0"/>
    <n v="54.704096397999997"/>
    <n v="0"/>
    <n v="0"/>
    <n v="0"/>
    <n v="0"/>
    <n v="0"/>
    <n v="0"/>
    <n v="0"/>
    <n v="6.1384278170000002"/>
    <n v="63210.351886999997"/>
    <x v="0"/>
  </r>
  <r>
    <n v="20127.995143"/>
    <n v="22825.506861000002"/>
    <x v="0"/>
    <x v="112"/>
    <x v="10"/>
    <x v="10"/>
    <s v="MD Resident"/>
    <x v="14"/>
    <s v="MD"/>
    <n v="1"/>
    <n v="1.0422079689999999"/>
    <n v="1"/>
    <n v="10917.11"/>
    <n v="1.149632966"/>
    <n v="1"/>
    <n v="19310.52"/>
    <n v="0"/>
    <n v="0.10742499699999999"/>
    <n v="8393.41"/>
    <x v="2"/>
    <s v="Talbot,"/>
    <x v="0"/>
    <x v="0"/>
    <n v="60.533128191000003"/>
    <n v="0"/>
    <n v="0"/>
    <n v="0"/>
    <n v="0"/>
    <n v="0"/>
    <n v="0"/>
    <n v="0"/>
    <n v="0.10742499699999999"/>
    <n v="1106.2070068"/>
    <x v="0"/>
  </r>
  <r>
    <n v="20127.995143"/>
    <n v="22825.506861000002"/>
    <x v="0"/>
    <x v="160"/>
    <x v="10"/>
    <x v="10"/>
    <s v="MD Resident"/>
    <x v="7"/>
    <s v="MD"/>
    <n v="2"/>
    <n v="1.1418119659999999"/>
    <n v="2"/>
    <n v="15089.9"/>
    <n v="3.6189698940000001"/>
    <n v="5"/>
    <n v="57218.16"/>
    <n v="3"/>
    <n v="2.477157928"/>
    <n v="42128.26"/>
    <x v="27"/>
    <s v="21401,Annapolis"/>
    <x v="0"/>
    <x v="0"/>
    <n v="81.173615592999994"/>
    <n v="-1.1152699669999999"/>
    <n v="1.1152699669999999"/>
    <n v="-1.1152699669999999"/>
    <n v="3.4034455900000003E-2"/>
    <n v="3.4034455900000003E-2"/>
    <n v="0"/>
    <n v="350.46920778999998"/>
    <n v="2.4431234720999999"/>
    <n v="25158.020746999999"/>
    <x v="0"/>
  </r>
  <r>
    <n v="20127.995143"/>
    <n v="22825.506861000002"/>
    <x v="0"/>
    <x v="14"/>
    <x v="10"/>
    <x v="10"/>
    <s v="MD Resident"/>
    <x v="0"/>
    <s v="MD"/>
    <n v="3"/>
    <n v="3.128936908"/>
    <n v="3"/>
    <n v="64248.42"/>
    <n v="6.1727628169999997"/>
    <n v="3"/>
    <n v="80011.69"/>
    <n v="0"/>
    <n v="3.0438259090000002"/>
    <n v="15763.27"/>
    <x v="2"/>
    <s v="Baltimore,"/>
    <x v="0"/>
    <x v="0"/>
    <n v="20.733157383000002"/>
    <n v="-0.732951978"/>
    <n v="0.732951978"/>
    <n v="-0.732951978"/>
    <n v="0.1076043643"/>
    <n v="0.1076043643"/>
    <n v="0"/>
    <n v="1108.0540387000001"/>
    <n v="2.9362215447"/>
    <n v="30235.689428999998"/>
    <x v="0"/>
  </r>
  <r>
    <n v="20127.995143"/>
    <n v="22825.506861000002"/>
    <x v="0"/>
    <x v="131"/>
    <x v="10"/>
    <x v="10"/>
    <s v="MD Resident"/>
    <x v="11"/>
    <s v="MD"/>
    <n v="2"/>
    <n v="1.0422079689999999"/>
    <n v="1"/>
    <n v="25890.38"/>
    <n v="7.1333847879999999"/>
    <n v="5"/>
    <n v="144332.20000000001"/>
    <n v="4"/>
    <n v="6.0911768190000002"/>
    <n v="118441.82"/>
    <x v="92"/>
    <s v="21001,Aberdeen"/>
    <x v="0"/>
    <x v="0"/>
    <n v="57.391620308999997"/>
    <n v="0"/>
    <n v="0"/>
    <n v="0"/>
    <n v="0"/>
    <n v="0"/>
    <n v="0"/>
    <n v="0"/>
    <n v="6.0911768190000002"/>
    <n v="62723.785571"/>
    <x v="0"/>
  </r>
  <r>
    <n v="20127.995143"/>
    <n v="22825.506861000002"/>
    <x v="0"/>
    <x v="40"/>
    <x v="10"/>
    <x v="10"/>
    <s v="MD Resident"/>
    <x v="5"/>
    <s v="MD"/>
    <n v="1"/>
    <n v="0"/>
    <n v="0"/>
    <n v="0"/>
    <n v="0.90739597299999997"/>
    <n v="2"/>
    <n v="27888.67"/>
    <n v="2"/>
    <n v="0.90739597299999997"/>
    <n v="27888.67"/>
    <x v="32"/>
    <s v="21774,New Market"/>
    <x v="0"/>
    <x v="0"/>
    <n v="27.160838197"/>
    <n v="0"/>
    <n v="0"/>
    <n v="0"/>
    <n v="0"/>
    <n v="0"/>
    <n v="0"/>
    <n v="0"/>
    <n v="0.90739597299999997"/>
    <n v="9343.8939845999994"/>
    <x v="0"/>
  </r>
  <r>
    <n v="20127.995143"/>
    <n v="22825.506861000002"/>
    <x v="0"/>
    <x v="166"/>
    <x v="10"/>
    <x v="10"/>
    <s v="MD Resident"/>
    <x v="11"/>
    <s v="MD"/>
    <n v="2"/>
    <n v="3.6459008929999999"/>
    <n v="4"/>
    <n v="61162.03"/>
    <n v="10.645689684000001"/>
    <n v="6"/>
    <n v="462738.03"/>
    <n v="2"/>
    <n v="6.9997887910000003"/>
    <n v="401576"/>
    <x v="83"/>
    <s v="21015,Bel Air"/>
    <x v="0"/>
    <x v="0"/>
    <n v="16.030183524000002"/>
    <n v="0"/>
    <n v="0"/>
    <n v="0"/>
    <n v="0"/>
    <n v="0"/>
    <n v="0"/>
    <n v="0"/>
    <n v="6.9997887910000003"/>
    <n v="72080.201283999995"/>
    <x v="0"/>
  </r>
  <r>
    <n v="20127.995143"/>
    <n v="22825.506861000002"/>
    <x v="0"/>
    <x v="91"/>
    <x v="10"/>
    <x v="10"/>
    <s v="MD Resident"/>
    <x v="9"/>
    <s v="MD"/>
    <n v="3"/>
    <n v="49.911764523999999"/>
    <n v="49"/>
    <n v="930374.57"/>
    <n v="56.344450332999997"/>
    <n v="55"/>
    <n v="1524058.51"/>
    <n v="6"/>
    <n v="6.4326858089999996"/>
    <n v="593683.93999999994"/>
    <x v="19"/>
    <s v="21211,Baltimore"/>
    <x v="0"/>
    <x v="0"/>
    <n v="53.067125419"/>
    <n v="-0.598206982"/>
    <n v="0.598206982"/>
    <n v="-0.598206982"/>
    <n v="7.2513397600000001E-2"/>
    <n v="7.2513397600000001E-2"/>
    <n v="0"/>
    <n v="746.70542918000001"/>
    <n v="6.3601724113999998"/>
    <n v="65493.762926000003"/>
    <x v="0"/>
  </r>
  <r>
    <n v="20127.995143"/>
    <n v="22825.506861000002"/>
    <x v="0"/>
    <x v="202"/>
    <x v="10"/>
    <x v="10"/>
    <s v="MD Resident"/>
    <x v="22"/>
    <s v="MD"/>
    <n v="2"/>
    <n v="2.0950469370000002"/>
    <n v="2"/>
    <n v="48247.33"/>
    <n v="4.2564318730000004"/>
    <n v="2"/>
    <n v="233030.8"/>
    <n v="0"/>
    <n v="2.1613849360000001"/>
    <n v="184783.47"/>
    <x v="2"/>
    <s v="Worcester,"/>
    <x v="0"/>
    <x v="0"/>
    <n v="127.77544118"/>
    <n v="0"/>
    <n v="0"/>
    <n v="0"/>
    <n v="0"/>
    <n v="0"/>
    <n v="0"/>
    <n v="0"/>
    <n v="2.1613849360000001"/>
    <n v="22256.823154000002"/>
    <x v="0"/>
  </r>
  <r>
    <n v="20127.995143"/>
    <n v="22825.506861000002"/>
    <x v="0"/>
    <x v="70"/>
    <x v="10"/>
    <x v="10"/>
    <s v="MD Resident"/>
    <x v="7"/>
    <s v="MD"/>
    <n v="1"/>
    <n v="0"/>
    <n v="0"/>
    <n v="0"/>
    <n v="0.50599298500000001"/>
    <n v="1"/>
    <n v="4882.7"/>
    <n v="1"/>
    <n v="0.50599298500000001"/>
    <n v="4882.7"/>
    <x v="55"/>
    <s v="21054,Gambrills"/>
    <x v="0"/>
    <x v="0"/>
    <n v="48.305624565000002"/>
    <n v="0"/>
    <n v="0"/>
    <n v="0"/>
    <n v="0"/>
    <n v="0"/>
    <n v="0"/>
    <n v="0"/>
    <n v="0.50599298500000001"/>
    <n v="5210.4538144999997"/>
    <x v="0"/>
  </r>
  <r>
    <n v="20127.995143"/>
    <n v="22825.506861000002"/>
    <x v="0"/>
    <x v="197"/>
    <x v="10"/>
    <x v="10"/>
    <s v="MD Resident"/>
    <x v="8"/>
    <s v="MD"/>
    <n v="2"/>
    <n v="3.0382169110000001"/>
    <n v="3"/>
    <n v="48294.85"/>
    <n v="4.324318871"/>
    <n v="4"/>
    <n v="84243.57"/>
    <n v="1"/>
    <n v="1.2861019600000001"/>
    <n v="35948.720000000001"/>
    <x v="123"/>
    <s v="21043,Ellicott City"/>
    <x v="0"/>
    <x v="0"/>
    <n v="59.304537232999998"/>
    <n v="0"/>
    <n v="0"/>
    <n v="0"/>
    <n v="0"/>
    <n v="0"/>
    <n v="0"/>
    <n v="0"/>
    <n v="1.2861019600000001"/>
    <n v="13243.612187999999"/>
    <x v="0"/>
  </r>
  <r>
    <n v="20127.995143"/>
    <n v="22825.506861000002"/>
    <x v="0"/>
    <x v="220"/>
    <x v="10"/>
    <x v="10"/>
    <s v="MD Resident"/>
    <x v="0"/>
    <s v="MD"/>
    <n v="2"/>
    <n v="14.454196572000001"/>
    <n v="15"/>
    <n v="448201.71"/>
    <n v="15.726666536"/>
    <n v="4"/>
    <n v="202791.72"/>
    <n v="-11"/>
    <n v="1.2724699639999999"/>
    <n v="-245409.99"/>
    <x v="47"/>
    <s v="21204,Towson"/>
    <x v="0"/>
    <x v="0"/>
    <n v="132.48252106000001"/>
    <n v="0"/>
    <n v="0"/>
    <n v="0"/>
    <n v="0"/>
    <n v="0"/>
    <n v="0"/>
    <n v="0"/>
    <n v="1.2724699639999999"/>
    <n v="13103.236951000001"/>
    <x v="0"/>
  </r>
  <r>
    <n v="20127.995143"/>
    <n v="22825.506861000002"/>
    <x v="0"/>
    <x v="104"/>
    <x v="10"/>
    <x v="10"/>
    <s v="MD Resident"/>
    <x v="9"/>
    <s v="MD"/>
    <n v="2"/>
    <n v="17.347232482999999"/>
    <n v="19"/>
    <n v="406253.65"/>
    <n v="26.872819203999999"/>
    <n v="22"/>
    <n v="496007.23"/>
    <n v="3"/>
    <n v="9.5255867209999998"/>
    <n v="89753.58"/>
    <x v="19"/>
    <s v="21201,Baltimore"/>
    <x v="0"/>
    <x v="0"/>
    <n v="58.911117240000003"/>
    <n v="-0.58304598299999999"/>
    <n v="0.58304598299999999"/>
    <n v="-0.58304598299999999"/>
    <n v="9.4275161199999999E-2"/>
    <n v="9.4275161199999999E-2"/>
    <n v="0"/>
    <n v="970.79680503999998"/>
    <n v="9.4313115597999992"/>
    <n v="97118.763993999994"/>
    <x v="0"/>
  </r>
  <r>
    <n v="20127.995143"/>
    <n v="22825.506861000002"/>
    <x v="0"/>
    <x v="106"/>
    <x v="10"/>
    <x v="10"/>
    <s v="MD Resident"/>
    <x v="7"/>
    <s v="MD"/>
    <n v="1"/>
    <n v="0"/>
    <n v="0"/>
    <n v="0"/>
    <n v="1.5660739530000001"/>
    <n v="1"/>
    <n v="36881.480000000003"/>
    <n v="1"/>
    <n v="1.5660739530000001"/>
    <n v="36881.480000000003"/>
    <x v="78"/>
    <s v="21146,Severna Park"/>
    <x v="0"/>
    <x v="0"/>
    <n v="43.645633695999997"/>
    <n v="0"/>
    <n v="0"/>
    <n v="0"/>
    <n v="0"/>
    <n v="0"/>
    <n v="0"/>
    <n v="0"/>
    <n v="1.5660739530000001"/>
    <n v="16126.618834999999"/>
    <x v="0"/>
  </r>
  <r>
    <n v="20127.995143"/>
    <n v="22825.506861000002"/>
    <x v="0"/>
    <x v="42"/>
    <x v="10"/>
    <x v="10"/>
    <s v="MD Resident"/>
    <x v="8"/>
    <s v="MD"/>
    <n v="3"/>
    <n v="4.5455798639999996"/>
    <n v="4"/>
    <n v="88259.22"/>
    <n v="8.7153617410000006"/>
    <n v="9"/>
    <n v="150023.37"/>
    <n v="5"/>
    <n v="4.1697818770000001"/>
    <n v="61764.15"/>
    <x v="33"/>
    <s v="21163,Woodstock"/>
    <x v="0"/>
    <x v="0"/>
    <n v="24.653901267999998"/>
    <n v="0"/>
    <n v="0"/>
    <n v="0"/>
    <n v="0"/>
    <n v="0"/>
    <n v="0"/>
    <n v="0"/>
    <n v="4.1697818770000001"/>
    <n v="42938.255134999999"/>
    <x v="0"/>
  </r>
  <r>
    <n v="20127.995143"/>
    <n v="22825.506861000002"/>
    <x v="0"/>
    <x v="69"/>
    <x v="10"/>
    <x v="10"/>
    <s v="MD Resident"/>
    <x v="0"/>
    <s v="MD"/>
    <n v="2"/>
    <n v="1.70931495"/>
    <n v="2"/>
    <n v="33999.17"/>
    <n v="3.001653911"/>
    <n v="3"/>
    <n v="75712.990000000005"/>
    <n v="1"/>
    <n v="1.292338961"/>
    <n v="41713.82"/>
    <x v="54"/>
    <s v="21162,White Marsh"/>
    <x v="0"/>
    <x v="0"/>
    <n v="44.98476866"/>
    <n v="0"/>
    <n v="0"/>
    <n v="0"/>
    <n v="0"/>
    <n v="0"/>
    <n v="0"/>
    <n v="0"/>
    <n v="1.292338961"/>
    <n v="13307.837595999999"/>
    <x v="0"/>
  </r>
  <r>
    <n v="20127.995143"/>
    <n v="22825.506861000002"/>
    <x v="0"/>
    <x v="193"/>
    <x v="10"/>
    <x v="10"/>
    <s v="MD Resident"/>
    <x v="11"/>
    <s v="MD"/>
    <n v="1"/>
    <n v="0"/>
    <n v="0"/>
    <n v="0"/>
    <n v="2.3565579300000001"/>
    <n v="2"/>
    <n v="40781.68"/>
    <n v="2"/>
    <n v="2.3565579300000001"/>
    <n v="40781.68"/>
    <x v="130"/>
    <s v="21161,White Hall"/>
    <x v="0"/>
    <x v="0"/>
    <n v="15.021503556000001"/>
    <n v="0"/>
    <n v="0"/>
    <n v="0"/>
    <n v="0"/>
    <n v="0"/>
    <n v="0"/>
    <n v="0"/>
    <n v="2.3565579300000001"/>
    <n v="24266.613608"/>
    <x v="0"/>
  </r>
  <r>
    <n v="20127.995143"/>
    <n v="22825.506861000002"/>
    <x v="0"/>
    <x v="205"/>
    <x v="10"/>
    <x v="10"/>
    <s v="MD Resident"/>
    <x v="0"/>
    <s v="MD"/>
    <n v="1"/>
    <n v="0"/>
    <n v="0"/>
    <n v="0"/>
    <n v="1.571793953"/>
    <n v="2"/>
    <n v="67309.8"/>
    <n v="2"/>
    <n v="1.571793953"/>
    <n v="67309.8"/>
    <x v="138"/>
    <s v="21053,Freeland"/>
    <x v="0"/>
    <x v="0"/>
    <n v="8.6298907459999992"/>
    <n v="0"/>
    <n v="0"/>
    <n v="0"/>
    <n v="0"/>
    <n v="0"/>
    <n v="0"/>
    <n v="0"/>
    <n v="1.571793953"/>
    <n v="16185.520434"/>
    <x v="0"/>
  </r>
  <r>
    <n v="20127.995143"/>
    <n v="22825.506861000002"/>
    <x v="0"/>
    <x v="233"/>
    <x v="10"/>
    <x v="10"/>
    <s v="MD Resident"/>
    <x v="7"/>
    <s v="MD"/>
    <n v="2"/>
    <n v="2.136534937"/>
    <n v="3"/>
    <n v="42428.77"/>
    <n v="6.263377814"/>
    <n v="2"/>
    <n v="54965.58"/>
    <n v="-1"/>
    <n v="4.1268428769999996"/>
    <n v="12536.81"/>
    <x v="27"/>
    <s v="21403,Annapolis"/>
    <x v="0"/>
    <x v="0"/>
    <n v="30.136504110000001"/>
    <n v="0"/>
    <n v="0"/>
    <n v="0"/>
    <n v="0"/>
    <n v="0"/>
    <n v="0"/>
    <n v="0"/>
    <n v="4.1268428769999996"/>
    <n v="42496.091542000002"/>
    <x v="0"/>
  </r>
  <r>
    <n v="20127.995143"/>
    <n v="22825.506861000002"/>
    <x v="0"/>
    <x v="118"/>
    <x v="10"/>
    <x v="10"/>
    <s v="MD Resident"/>
    <x v="0"/>
    <s v="MD"/>
    <n v="2"/>
    <n v="0"/>
    <n v="0"/>
    <n v="0"/>
    <n v="2.6273749209999999"/>
    <n v="3"/>
    <n v="53438.17"/>
    <n v="3"/>
    <n v="2.6273749209999999"/>
    <n v="53438.17"/>
    <x v="86"/>
    <s v="21152,Sparks Glencoe"/>
    <x v="0"/>
    <x v="0"/>
    <n v="8.4486977470000006"/>
    <n v="0"/>
    <n v="0"/>
    <n v="0"/>
    <n v="0"/>
    <n v="0"/>
    <n v="0"/>
    <n v="0"/>
    <n v="2.6273749209999999"/>
    <n v="27055.346784000001"/>
    <x v="0"/>
  </r>
  <r>
    <n v="20127.995143"/>
    <n v="22825.506861000002"/>
    <x v="0"/>
    <x v="230"/>
    <x v="10"/>
    <x v="10"/>
    <s v="MD Resident"/>
    <x v="9"/>
    <s v="MD"/>
    <n v="1"/>
    <n v="0"/>
    <n v="0"/>
    <n v="0"/>
    <n v="0.79348897600000001"/>
    <n v="1"/>
    <n v="16738.97"/>
    <n v="1"/>
    <n v="0.79348897600000001"/>
    <n v="16738.97"/>
    <x v="2"/>
    <s v="Baltimore City,"/>
    <x v="0"/>
    <x v="0"/>
    <n v="17.612441476000001"/>
    <n v="0"/>
    <n v="0"/>
    <n v="0"/>
    <n v="0"/>
    <n v="0"/>
    <n v="0"/>
    <n v="0"/>
    <n v="0.79348897600000001"/>
    <n v="8170.9386973999999"/>
    <x v="0"/>
  </r>
  <r>
    <n v="20127.995143"/>
    <n v="22825.506861000002"/>
    <x v="0"/>
    <x v="144"/>
    <x v="10"/>
    <x v="10"/>
    <s v="MD Resident"/>
    <x v="7"/>
    <s v="MD"/>
    <n v="1"/>
    <n v="0.75515097799999997"/>
    <n v="1"/>
    <n v="7413.51"/>
    <n v="1.4772469560000001"/>
    <n v="1"/>
    <n v="13012.46"/>
    <n v="0"/>
    <n v="0.72209597800000003"/>
    <n v="5598.95"/>
    <x v="100"/>
    <s v="21144,Severn"/>
    <x v="0"/>
    <x v="0"/>
    <n v="27.458624188999998"/>
    <n v="-5.6600000000000001E-3"/>
    <n v="5.6600000000000001E-3"/>
    <n v="-5.6600000000000001E-3"/>
    <n v="1.488444E-4"/>
    <n v="1.488444E-4"/>
    <n v="0"/>
    <n v="1.5327228742000001"/>
    <n v="0.72194713359999996"/>
    <n v="7434.2378403000002"/>
    <x v="0"/>
  </r>
  <r>
    <n v="20127.995143"/>
    <n v="22825.506861000002"/>
    <x v="0"/>
    <x v="234"/>
    <x v="10"/>
    <x v="10"/>
    <s v="MD Resident"/>
    <x v="0"/>
    <s v="MD"/>
    <n v="2"/>
    <n v="6.525714807"/>
    <n v="5"/>
    <n v="97053.119999999995"/>
    <n v="17.435932481999998"/>
    <n v="12"/>
    <n v="350328.94"/>
    <n v="7"/>
    <n v="10.910217675"/>
    <n v="253275.82"/>
    <x v="155"/>
    <s v="21227,Halethorpe"/>
    <x v="0"/>
    <x v="0"/>
    <n v="38.351487861000003"/>
    <n v="-0.598206982"/>
    <n v="0.598206982"/>
    <n v="-0.598206982"/>
    <n v="0.1701777102"/>
    <n v="0.1701777102"/>
    <n v="0"/>
    <n v="1752.4019615"/>
    <n v="10.740039964999999"/>
    <n v="110595.3716"/>
    <x v="0"/>
  </r>
  <r>
    <n v="20127.995143"/>
    <n v="22825.506861000002"/>
    <x v="0"/>
    <x v="145"/>
    <x v="10"/>
    <x v="10"/>
    <s v="MD Resident"/>
    <x v="9"/>
    <s v="MD"/>
    <n v="2"/>
    <n v="7.0308207920000001"/>
    <n v="12"/>
    <n v="153732.92000000001"/>
    <n v="15.632972535"/>
    <n v="19"/>
    <n v="355975.27"/>
    <n v="7"/>
    <n v="8.6021517430000003"/>
    <n v="202242.35"/>
    <x v="19"/>
    <s v="21214,Baltimore"/>
    <x v="0"/>
    <x v="0"/>
    <n v="122.01511635999999"/>
    <n v="0"/>
    <n v="0"/>
    <n v="0"/>
    <n v="0"/>
    <n v="0"/>
    <n v="0"/>
    <n v="0"/>
    <n v="8.6021517430000003"/>
    <n v="88580.505443999995"/>
    <x v="0"/>
  </r>
  <r>
    <n v="20127.995143"/>
    <n v="22825.506861000002"/>
    <x v="0"/>
    <x v="34"/>
    <x v="10"/>
    <x v="10"/>
    <s v="MD Resident"/>
    <x v="9"/>
    <s v="MD"/>
    <n v="2"/>
    <n v="20.248963397000001"/>
    <n v="25"/>
    <n v="444178.15"/>
    <n v="28.145504162999998"/>
    <n v="28"/>
    <n v="611794.62"/>
    <n v="3"/>
    <n v="7.8965407660000002"/>
    <n v="167616.47"/>
    <x v="19"/>
    <s v="21239,Baltimore"/>
    <x v="0"/>
    <x v="0"/>
    <n v="164.27218110999999"/>
    <n v="0"/>
    <n v="0"/>
    <n v="0"/>
    <n v="0"/>
    <n v="0"/>
    <n v="0"/>
    <n v="0"/>
    <n v="7.8965407660000002"/>
    <n v="81314.488887"/>
    <x v="0"/>
  </r>
  <r>
    <n v="20127.995143"/>
    <n v="22825.506861000002"/>
    <x v="0"/>
    <x v="235"/>
    <x v="10"/>
    <x v="10"/>
    <s v="MD Resident"/>
    <x v="0"/>
    <s v="MD"/>
    <n v="2"/>
    <n v="0.97308597200000002"/>
    <n v="2"/>
    <n v="21214.42"/>
    <n v="3.4687178969999999"/>
    <n v="2"/>
    <n v="64379.44"/>
    <n v="0"/>
    <n v="2.4956319250000001"/>
    <n v="43165.02"/>
    <x v="156"/>
    <s v="21131,Phoenix"/>
    <x v="0"/>
    <x v="0"/>
    <n v="16.587132508"/>
    <n v="0"/>
    <n v="0"/>
    <n v="0"/>
    <n v="0"/>
    <n v="0"/>
    <n v="0"/>
    <n v="0"/>
    <n v="2.4956319250000001"/>
    <n v="25698.725611999998"/>
    <x v="0"/>
  </r>
  <r>
    <n v="20127.995143"/>
    <n v="22825.506861000002"/>
    <x v="0"/>
    <x v="38"/>
    <x v="10"/>
    <x v="10"/>
    <s v="MD Resident"/>
    <x v="0"/>
    <s v="MD"/>
    <n v="2"/>
    <n v="5.3910508400000001"/>
    <n v="1"/>
    <n v="57113.19"/>
    <n v="5.5485928360000001"/>
    <n v="4"/>
    <n v="152275.64000000001"/>
    <n v="3"/>
    <n v="0.15754199599999999"/>
    <n v="95162.45"/>
    <x v="30"/>
    <s v="21120,Parkton"/>
    <x v="0"/>
    <x v="0"/>
    <n v="7.6711377719999998"/>
    <n v="0"/>
    <n v="0"/>
    <n v="0"/>
    <n v="0"/>
    <n v="0"/>
    <n v="0"/>
    <n v="0"/>
    <n v="0.15754199599999999"/>
    <n v="1622.2859177"/>
    <x v="0"/>
  </r>
  <r>
    <n v="20127.995143"/>
    <n v="22825.506861000002"/>
    <x v="0"/>
    <x v="170"/>
    <x v="10"/>
    <x v="10"/>
    <s v="MD Resident"/>
    <x v="7"/>
    <s v="MD"/>
    <n v="1"/>
    <n v="1.3041059610000001"/>
    <n v="2"/>
    <n v="22874.99"/>
    <n v="1.69756795"/>
    <n v="1"/>
    <n v="36579.1"/>
    <n v="-1"/>
    <n v="0.39346198900000001"/>
    <n v="13704.11"/>
    <x v="114"/>
    <s v="21012,Arnold"/>
    <x v="0"/>
    <x v="0"/>
    <n v="80.251827634999998"/>
    <n v="0"/>
    <n v="0"/>
    <n v="0"/>
    <n v="0"/>
    <n v="0"/>
    <n v="0"/>
    <n v="0"/>
    <n v="0.39346198900000001"/>
    <n v="4051.6678732999999"/>
    <x v="0"/>
  </r>
  <r>
    <n v="20127.995143"/>
    <n v="22825.506861000002"/>
    <x v="0"/>
    <x v="225"/>
    <x v="10"/>
    <x v="10"/>
    <s v="MD Resident"/>
    <x v="3"/>
    <s v="MD"/>
    <n v="1"/>
    <n v="0"/>
    <n v="0"/>
    <n v="0"/>
    <n v="0.87302197400000003"/>
    <n v="1"/>
    <n v="18804.41"/>
    <n v="1"/>
    <n v="0.87302197400000003"/>
    <n v="18804.41"/>
    <x v="150"/>
    <s v="20815,Chevy Chase"/>
    <x v="0"/>
    <x v="0"/>
    <n v="41.452504771000001"/>
    <n v="0"/>
    <n v="0"/>
    <n v="0"/>
    <n v="0"/>
    <n v="0"/>
    <n v="0"/>
    <n v="0"/>
    <n v="0.87302197400000003"/>
    <n v="8989.9283378"/>
    <x v="0"/>
  </r>
  <r>
    <n v="20127.995143"/>
    <n v="22825.506861000002"/>
    <x v="0"/>
    <x v="54"/>
    <x v="10"/>
    <x v="10"/>
    <s v="MD Resident"/>
    <x v="0"/>
    <s v="MD"/>
    <n v="2"/>
    <n v="15.383508547"/>
    <n v="20"/>
    <n v="265218.08"/>
    <n v="16.139252521"/>
    <n v="17"/>
    <n v="494575.43"/>
    <n v="-3"/>
    <n v="0.75574397400000004"/>
    <n v="229357.35"/>
    <x v="44"/>
    <s v="21093,Lutherville Timonium"/>
    <x v="0"/>
    <x v="0"/>
    <n v="54.131504380000003"/>
    <n v="0"/>
    <n v="0"/>
    <n v="0"/>
    <n v="0"/>
    <n v="0"/>
    <n v="0"/>
    <n v="0"/>
    <n v="0.75574397400000004"/>
    <n v="7782.2602069000004"/>
    <x v="0"/>
  </r>
  <r>
    <n v="20127.995143"/>
    <n v="22825.506861000002"/>
    <x v="0"/>
    <x v="227"/>
    <x v="10"/>
    <x v="10"/>
    <s v="MD Resident"/>
    <x v="0"/>
    <s v="MD"/>
    <n v="3"/>
    <n v="227.22107926000001"/>
    <n v="233"/>
    <n v="4290078.8099999996"/>
    <n v="229.99139317000001"/>
    <n v="213"/>
    <n v="4832969.7699999996"/>
    <n v="-20"/>
    <n v="2.7703139129999999"/>
    <n v="542890.96"/>
    <x v="152"/>
    <s v="21208,Pikesville"/>
    <x v="0"/>
    <x v="0"/>
    <n v="103.93195891000001"/>
    <n v="0"/>
    <n v="0"/>
    <n v="0"/>
    <n v="0"/>
    <n v="0"/>
    <n v="0"/>
    <n v="0"/>
    <n v="2.7703139129999999"/>
    <n v="28527.258526000001"/>
    <x v="0"/>
  </r>
  <r>
    <n v="20127.995143"/>
    <n v="22825.506861000002"/>
    <x v="0"/>
    <x v="37"/>
    <x v="10"/>
    <x v="10"/>
    <s v="MD Resident"/>
    <x v="1"/>
    <s v="MD"/>
    <n v="1"/>
    <n v="0"/>
    <n v="0"/>
    <n v="0"/>
    <n v="1.605817952"/>
    <n v="2"/>
    <n v="21318.69"/>
    <n v="2"/>
    <n v="1.605817952"/>
    <n v="21318.69"/>
    <x v="29"/>
    <s v="20710,Bladensburg"/>
    <x v="0"/>
    <x v="0"/>
    <n v="39.012683846000002"/>
    <n v="-5.7856688280000004"/>
    <n v="5.7856688280000004"/>
    <n v="-5.7856688280000004"/>
    <n v="0.23814641680000001"/>
    <n v="0.23814641680000001"/>
    <n v="0"/>
    <n v="2452.3085154999999"/>
    <n v="1.3676715352"/>
    <n v="14083.573446"/>
    <x v="0"/>
  </r>
  <r>
    <n v="20127.995143"/>
    <n v="22825.506861000002"/>
    <x v="0"/>
    <x v="231"/>
    <x v="10"/>
    <x v="10"/>
    <s v="MD Resident"/>
    <x v="0"/>
    <s v="MD"/>
    <n v="1"/>
    <n v="0"/>
    <n v="0"/>
    <n v="0"/>
    <n v="0.56995598300000005"/>
    <n v="1"/>
    <n v="17839.27"/>
    <n v="1"/>
    <n v="0.56995598300000005"/>
    <n v="17839.27"/>
    <x v="153"/>
    <s v="21057,Glen Arm"/>
    <x v="0"/>
    <x v="0"/>
    <n v="17.389736481"/>
    <n v="0"/>
    <n v="0"/>
    <n v="0"/>
    <n v="0"/>
    <n v="0"/>
    <n v="0"/>
    <n v="0"/>
    <n v="0.56995598300000005"/>
    <n v="5869.1116552000003"/>
    <x v="0"/>
  </r>
  <r>
    <n v="20127.995143"/>
    <n v="22825.506861000002"/>
    <x v="0"/>
    <x v="73"/>
    <x v="10"/>
    <x v="10"/>
    <s v="MD Resident"/>
    <x v="10"/>
    <s v="MD"/>
    <n v="2"/>
    <n v="2.2456189329999998"/>
    <n v="4"/>
    <n v="40752.04"/>
    <n v="4.8141088569999999"/>
    <n v="3"/>
    <n v="119792.31"/>
    <n v="-1"/>
    <n v="2.5684899240000001"/>
    <n v="79040.27"/>
    <x v="57"/>
    <s v="21787,Taneytown"/>
    <x v="0"/>
    <x v="0"/>
    <n v="30.826973074000001"/>
    <n v="-0.73492597800000004"/>
    <n v="0.73492597800000004"/>
    <n v="-0.73492597800000004"/>
    <n v="6.12337113E-2"/>
    <n v="6.12337113E-2"/>
    <n v="0"/>
    <n v="630.55305915999998"/>
    <n v="2.5072562127000002"/>
    <n v="25818.426509000001"/>
    <x v="0"/>
  </r>
  <r>
    <n v="20127.995143"/>
    <n v="22825.506861000002"/>
    <x v="0"/>
    <x v="67"/>
    <x v="10"/>
    <x v="10"/>
    <s v="MD Resident"/>
    <x v="7"/>
    <s v="MD"/>
    <n v="1"/>
    <n v="0.85512597400000001"/>
    <n v="2"/>
    <n v="25880.39"/>
    <n v="1.0422079689999999"/>
    <n v="1"/>
    <n v="29523.29"/>
    <n v="-1"/>
    <n v="0.187081995"/>
    <n v="3642.9"/>
    <x v="53"/>
    <s v="21090,Linthicum Heights"/>
    <x v="0"/>
    <x v="0"/>
    <n v="21.190433375000001"/>
    <n v="0"/>
    <n v="0"/>
    <n v="0"/>
    <n v="0"/>
    <n v="0"/>
    <n v="0"/>
    <n v="0"/>
    <n v="0.187081995"/>
    <n v="1926.4735350000001"/>
    <x v="0"/>
  </r>
  <r>
    <n v="20127.995143"/>
    <n v="22825.506861000002"/>
    <x v="0"/>
    <x v="19"/>
    <x v="10"/>
    <x v="10"/>
    <s v="MD Resident"/>
    <x v="8"/>
    <s v="MD"/>
    <n v="1"/>
    <n v="4.8629598549999997"/>
    <n v="6"/>
    <n v="89203.82"/>
    <n v="7.0382527919999998"/>
    <n v="6"/>
    <n v="236123.56"/>
    <n v="0"/>
    <n v="2.175292937"/>
    <n v="146919.74"/>
    <x v="16"/>
    <s v="21044,Columbia"/>
    <x v="0"/>
    <x v="0"/>
    <n v="69.840390935000002"/>
    <n v="-1.0225469700000001"/>
    <n v="1.0225469700000001"/>
    <n v="-1.0225469700000001"/>
    <n v="3.1848893900000001E-2"/>
    <n v="3.1848893900000001E-2"/>
    <n v="0"/>
    <n v="327.96342179999999"/>
    <n v="2.1434440431000001"/>
    <n v="22072.077127"/>
    <x v="0"/>
  </r>
  <r>
    <n v="20127.995143"/>
    <n v="22825.506861000002"/>
    <x v="0"/>
    <x v="90"/>
    <x v="10"/>
    <x v="10"/>
    <s v="MD Resident"/>
    <x v="8"/>
    <s v="MD"/>
    <n v="1"/>
    <n v="0"/>
    <n v="0"/>
    <n v="0"/>
    <n v="0.57957498299999999"/>
    <n v="1"/>
    <n v="6958.01"/>
    <n v="1"/>
    <n v="0.57957498299999999"/>
    <n v="6958.01"/>
    <x v="68"/>
    <s v="20794,Jessup"/>
    <x v="0"/>
    <x v="0"/>
    <n v="40.043864829999997"/>
    <n v="-4.7681088579999997"/>
    <n v="4.7681088579999997"/>
    <n v="-4.7681088579999997"/>
    <n v="6.9011236099999998E-2"/>
    <n v="6.9011236099999998E-2"/>
    <n v="0"/>
    <n v="710.64198332000001"/>
    <n v="0.51056374689999995"/>
    <n v="5257.5211542999996"/>
    <x v="0"/>
  </r>
  <r>
    <n v="20127.995143"/>
    <n v="22825.506861000002"/>
    <x v="0"/>
    <x v="138"/>
    <x v="10"/>
    <x v="10"/>
    <s v="MD Resident"/>
    <x v="8"/>
    <s v="MD"/>
    <n v="1"/>
    <n v="1.745095949"/>
    <n v="2"/>
    <n v="30113.82"/>
    <n v="1.8610299450000001"/>
    <n v="1"/>
    <n v="31261.93"/>
    <n v="-1"/>
    <n v="0.115933996"/>
    <n v="1148.1099999999999"/>
    <x v="16"/>
    <s v="21046,Columbia"/>
    <x v="0"/>
    <x v="0"/>
    <n v="34.217549980999998"/>
    <n v="-3.7040278899999999"/>
    <n v="3.7040278899999999"/>
    <n v="-3.7040278899999999"/>
    <n v="1.25497809E-2"/>
    <n v="1.25497809E-2"/>
    <n v="0"/>
    <n v="129.23114669"/>
    <n v="0.1033842151"/>
    <n v="1064.5971268000001"/>
    <x v="0"/>
  </r>
  <r>
    <n v="20127.995143"/>
    <n v="22825.506861000002"/>
    <x v="0"/>
    <x v="113"/>
    <x v="10"/>
    <x v="10"/>
    <s v="MD Resident"/>
    <x v="11"/>
    <s v="MD"/>
    <n v="2"/>
    <n v="4.4682718680000004"/>
    <n v="4"/>
    <n v="85151.11"/>
    <n v="6.40303881"/>
    <n v="8"/>
    <n v="101565.95"/>
    <n v="4"/>
    <n v="1.934766942"/>
    <n v="16414.84"/>
    <x v="83"/>
    <s v="21014,Bel Air"/>
    <x v="0"/>
    <x v="0"/>
    <n v="67.507471998"/>
    <n v="0"/>
    <n v="0"/>
    <n v="0"/>
    <n v="0"/>
    <n v="0"/>
    <n v="0"/>
    <n v="0"/>
    <n v="1.934766942"/>
    <n v="19923.228369"/>
    <x v="0"/>
  </r>
  <r>
    <n v="20127.995143"/>
    <n v="22825.506861000002"/>
    <x v="0"/>
    <x v="75"/>
    <x v="10"/>
    <x v="10"/>
    <s v="MD Resident"/>
    <x v="0"/>
    <s v="MD"/>
    <n v="2"/>
    <n v="1.9500159420000001"/>
    <n v="3"/>
    <n v="46087.48"/>
    <n v="2.71552492"/>
    <n v="2"/>
    <n v="31649.14"/>
    <n v="-1"/>
    <n v="0.76550897799999995"/>
    <n v="-14438.34"/>
    <x v="59"/>
    <s v="21013,Baldwin"/>
    <x v="0"/>
    <x v="0"/>
    <n v="28.110223167000001"/>
    <n v="0"/>
    <n v="0"/>
    <n v="0"/>
    <n v="0"/>
    <n v="0"/>
    <n v="0"/>
    <n v="0"/>
    <n v="0.76550897799999995"/>
    <n v="7882.8151629000004"/>
    <x v="0"/>
  </r>
  <r>
    <n v="20127.995143"/>
    <n v="22825.506861000002"/>
    <x v="0"/>
    <x v="172"/>
    <x v="10"/>
    <x v="10"/>
    <s v="MD Resident"/>
    <x v="10"/>
    <s v="MD"/>
    <n v="1"/>
    <n v="0"/>
    <n v="0"/>
    <n v="0"/>
    <n v="0.92701997199999997"/>
    <n v="1"/>
    <n v="7928.82"/>
    <n v="1"/>
    <n v="0.92701997199999997"/>
    <n v="7928.82"/>
    <x v="116"/>
    <s v="21791,Union Bridge"/>
    <x v="0"/>
    <x v="0"/>
    <n v="10.496671685000001"/>
    <n v="0"/>
    <n v="0"/>
    <n v="0"/>
    <n v="0"/>
    <n v="0"/>
    <n v="0"/>
    <n v="0"/>
    <n v="0.92701997199999997"/>
    <n v="9545.9717672999996"/>
    <x v="0"/>
  </r>
  <r>
    <n v="20127.995143"/>
    <n v="22825.506861000002"/>
    <x v="0"/>
    <x v="210"/>
    <x v="10"/>
    <x v="10"/>
    <s v="MD Resident"/>
    <x v="5"/>
    <s v="MD"/>
    <n v="1"/>
    <n v="0"/>
    <n v="0"/>
    <n v="0"/>
    <n v="0.47577498600000001"/>
    <n v="1"/>
    <n v="15133.6"/>
    <n v="1"/>
    <n v="0.47577498600000001"/>
    <n v="15133.6"/>
    <x v="142"/>
    <s v="21788,Thurmont"/>
    <x v="0"/>
    <x v="0"/>
    <n v="7.9381137649999998"/>
    <n v="0"/>
    <n v="0"/>
    <n v="0"/>
    <n v="0"/>
    <n v="0"/>
    <n v="0"/>
    <n v="0"/>
    <n v="0.47577498600000001"/>
    <n v="4899.2845041999999"/>
    <x v="0"/>
  </r>
  <r>
    <n v="20127.995143"/>
    <n v="22825.506861000002"/>
    <x v="0"/>
    <x v="52"/>
    <x v="10"/>
    <x v="10"/>
    <s v="MD Resident"/>
    <x v="0"/>
    <s v="MD"/>
    <n v="1"/>
    <n v="0"/>
    <n v="0"/>
    <n v="0"/>
    <n v="2.265098933"/>
    <n v="1"/>
    <n v="40850.269999999997"/>
    <n v="1"/>
    <n v="2.265098933"/>
    <n v="40850.269999999997"/>
    <x v="42"/>
    <s v="21155,Upperco"/>
    <x v="0"/>
    <x v="0"/>
    <n v="16.53367751"/>
    <n v="-0.51374798499999996"/>
    <n v="0.51374798499999996"/>
    <n v="-0.51374798499999996"/>
    <n v="7.0383011400000001E-2"/>
    <n v="7.0383011400000001E-2"/>
    <n v="0"/>
    <n v="724.76781515000005"/>
    <n v="2.1947159215999998"/>
    <n v="22600.048389"/>
    <x v="0"/>
  </r>
  <r>
    <n v="20127.995143"/>
    <n v="22825.506861000002"/>
    <x v="0"/>
    <x v="208"/>
    <x v="10"/>
    <x v="10"/>
    <s v="MD Resident"/>
    <x v="11"/>
    <s v="MD"/>
    <n v="1"/>
    <n v="0"/>
    <n v="0"/>
    <n v="0"/>
    <n v="0.60528598199999994"/>
    <n v="1"/>
    <n v="18762.29"/>
    <n v="1"/>
    <n v="0.60528598199999994"/>
    <n v="18762.29"/>
    <x v="140"/>
    <s v="21017,Belcamp"/>
    <x v="0"/>
    <x v="0"/>
    <n v="5.489267838"/>
    <n v="0"/>
    <n v="0"/>
    <n v="0"/>
    <n v="0"/>
    <n v="0"/>
    <n v="0"/>
    <n v="0"/>
    <n v="0.60528598199999994"/>
    <n v="6232.9216950999999"/>
    <x v="0"/>
  </r>
  <r>
    <n v="20127.995143"/>
    <n v="22825.506861000002"/>
    <x v="0"/>
    <x v="47"/>
    <x v="10"/>
    <x v="10"/>
    <s v="MD Resident"/>
    <x v="5"/>
    <s v="MD"/>
    <n v="1"/>
    <n v="0.70905997899999995"/>
    <n v="1"/>
    <n v="12948.41"/>
    <n v="2.457526927"/>
    <n v="1"/>
    <n v="46800.82"/>
    <n v="0"/>
    <n v="1.7484669479999999"/>
    <n v="33852.410000000003"/>
    <x v="38"/>
    <s v="21769,Middletown"/>
    <x v="0"/>
    <x v="0"/>
    <n v="15.85309453"/>
    <n v="0"/>
    <n v="0"/>
    <n v="0"/>
    <n v="0"/>
    <n v="0"/>
    <n v="0"/>
    <n v="0"/>
    <n v="1.7484669479999999"/>
    <n v="18004.807475000001"/>
    <x v="0"/>
  </r>
  <r>
    <n v="20127.995143"/>
    <n v="22825.506861000002"/>
    <x v="0"/>
    <x v="110"/>
    <x v="10"/>
    <x v="10"/>
    <s v="MD Resident"/>
    <x v="8"/>
    <s v="MD"/>
    <n v="2"/>
    <n v="2.693523919"/>
    <n v="4"/>
    <n v="49897.03"/>
    <n v="10.652895684000001"/>
    <n v="6"/>
    <n v="335693.18"/>
    <n v="2"/>
    <n v="7.9593717650000002"/>
    <n v="285796.15000000002"/>
    <x v="16"/>
    <s v="21045,Columbia"/>
    <x v="0"/>
    <x v="0"/>
    <n v="78.241843665999994"/>
    <n v="-7.9040637660000002"/>
    <n v="7.9040637660000002"/>
    <n v="-7.9040637660000002"/>
    <n v="0.8040631332"/>
    <n v="0.8040631332"/>
    <n v="0"/>
    <n v="8279.8258944999998"/>
    <n v="7.1553086317999997"/>
    <n v="73681.664092999999"/>
    <x v="0"/>
  </r>
  <r>
    <n v="20127.995143"/>
    <n v="22825.506861000002"/>
    <x v="0"/>
    <x v="207"/>
    <x v="10"/>
    <x v="10"/>
    <s v="MD Resident"/>
    <x v="10"/>
    <s v="MD"/>
    <n v="2"/>
    <n v="17.265599487999999"/>
    <n v="13"/>
    <n v="462749.3"/>
    <n v="27.780950176000001"/>
    <n v="20"/>
    <n v="541121.44999999995"/>
    <n v="7"/>
    <n v="10.515350688"/>
    <n v="78372.149999999994"/>
    <x v="139"/>
    <s v="21784,Sykesville"/>
    <x v="0"/>
    <x v="0"/>
    <n v="42.057279747999999"/>
    <n v="0"/>
    <n v="0"/>
    <n v="0"/>
    <n v="0"/>
    <n v="0"/>
    <n v="0"/>
    <n v="0"/>
    <n v="10.515350688"/>
    <n v="108281.63774000001"/>
    <x v="0"/>
  </r>
  <r>
    <n v="20127.995143"/>
    <n v="22825.506861000002"/>
    <x v="0"/>
    <x v="23"/>
    <x v="10"/>
    <x v="10"/>
    <s v="MD Resident"/>
    <x v="0"/>
    <s v="MD"/>
    <n v="3"/>
    <n v="158.04014932000001"/>
    <n v="158"/>
    <n v="3251555.03"/>
    <n v="158.22533329999999"/>
    <n v="116"/>
    <n v="3921513.27"/>
    <n v="-42"/>
    <n v="0.18518398699999999"/>
    <n v="669958.24"/>
    <x v="20"/>
    <s v="21117,Owings Mills"/>
    <x v="0"/>
    <x v="0"/>
    <n v="60.638130193999999"/>
    <n v="0"/>
    <n v="0"/>
    <n v="0"/>
    <n v="0"/>
    <n v="0"/>
    <n v="0"/>
    <n v="0"/>
    <n v="0.18518398699999999"/>
    <n v="1906.9288311"/>
    <x v="0"/>
  </r>
  <r>
    <n v="20127.995143"/>
    <n v="22825.506861000002"/>
    <x v="0"/>
    <x v="155"/>
    <x v="10"/>
    <x v="10"/>
    <s v="MD Resident"/>
    <x v="1"/>
    <s v="MD"/>
    <n v="2"/>
    <n v="0.569424983"/>
    <n v="1"/>
    <n v="5644.44"/>
    <n v="1.7382379480000001"/>
    <n v="2"/>
    <n v="35446.69"/>
    <n v="1"/>
    <n v="1.1688129650000001"/>
    <n v="29802.25"/>
    <x v="106"/>
    <s v="20748,Temple Hills"/>
    <x v="0"/>
    <x v="0"/>
    <n v="58.72886227"/>
    <n v="-3.3167708999999999"/>
    <n v="3.3167708999999999"/>
    <n v="-3.3167708999999999"/>
    <n v="6.6009874499999996E-2"/>
    <n v="6.6009874499999996E-2"/>
    <n v="0"/>
    <n v="679.73551559999999"/>
    <n v="1.1028030904999999"/>
    <n v="11356.095321000001"/>
    <x v="0"/>
  </r>
  <r>
    <n v="24810.130539000002"/>
    <n v="22208.260578000001"/>
    <x v="0"/>
    <x v="6"/>
    <x v="11"/>
    <x v="11"/>
    <s v="MD Resident"/>
    <x v="4"/>
    <s v="MD"/>
    <n v="1"/>
    <n v="1.3533579600000001"/>
    <n v="2"/>
    <n v="24727.65"/>
    <n v="1.4698519560000001"/>
    <n v="2"/>
    <n v="30290.46"/>
    <n v="0"/>
    <n v="0.116493996"/>
    <n v="5562.81"/>
    <x v="2"/>
    <s v="Saint Marys,"/>
    <x v="0"/>
    <x v="0"/>
    <n v="136.66112992000001"/>
    <n v="0"/>
    <n v="0"/>
    <n v="0"/>
    <n v="0"/>
    <n v="0"/>
    <n v="0"/>
    <n v="0"/>
    <n v="0.116493996"/>
    <n v="1478.6423064000001"/>
    <x v="0"/>
  </r>
  <r>
    <n v="24810.130539000002"/>
    <n v="22208.260578000001"/>
    <x v="0"/>
    <x v="17"/>
    <x v="11"/>
    <x v="11"/>
    <s v="MD Resident"/>
    <x v="5"/>
    <s v="MD"/>
    <n v="1"/>
    <n v="0"/>
    <n v="0"/>
    <n v="0"/>
    <n v="0.75515097799999997"/>
    <n v="1"/>
    <n v="12238.07"/>
    <n v="1"/>
    <n v="0.75515097799999997"/>
    <n v="12238.07"/>
    <x v="14"/>
    <s v="21701,Frederick"/>
    <x v="0"/>
    <x v="0"/>
    <n v="32.620666036000003"/>
    <n v="0"/>
    <n v="0"/>
    <n v="0"/>
    <n v="0"/>
    <n v="0"/>
    <n v="0"/>
    <n v="0"/>
    <n v="0.75515097799999997"/>
    <n v="9585.0277447999997"/>
    <x v="0"/>
  </r>
  <r>
    <n v="24810.130539000002"/>
    <n v="22208.260578000001"/>
    <x v="0"/>
    <x v="58"/>
    <x v="11"/>
    <x v="11"/>
    <s v="MD Resident"/>
    <x v="0"/>
    <s v="MD"/>
    <n v="1"/>
    <n v="1.2264459640000001"/>
    <n v="2"/>
    <n v="19265.87"/>
    <n v="1.9605969409999999"/>
    <n v="3"/>
    <n v="46942.61"/>
    <n v="1"/>
    <n v="0.73415097699999998"/>
    <n v="27676.74"/>
    <x v="46"/>
    <s v="21244,Windsor Mill"/>
    <x v="0"/>
    <x v="0"/>
    <n v="128.80505017999999"/>
    <n v="-0.77333497699999998"/>
    <n v="0.77333497699999998"/>
    <n v="-0.77333497699999998"/>
    <n v="4.4077824E-3"/>
    <n v="4.4077824E-3"/>
    <n v="0"/>
    <n v="55.947376761999998"/>
    <n v="0.72974319460000003"/>
    <n v="9262.5302367999993"/>
    <x v="0"/>
  </r>
  <r>
    <n v="24810.130539000002"/>
    <n v="22208.260578000001"/>
    <x v="0"/>
    <x v="4"/>
    <x v="11"/>
    <x v="11"/>
    <s v="MD Resident"/>
    <x v="1"/>
    <s v="MD"/>
    <n v="1"/>
    <n v="0"/>
    <n v="0"/>
    <n v="0"/>
    <n v="0.94474897199999996"/>
    <n v="1"/>
    <n v="5626.28"/>
    <n v="1"/>
    <n v="0.94474897199999996"/>
    <n v="5626.28"/>
    <x v="4"/>
    <s v="20783,Hyattsville"/>
    <x v="0"/>
    <x v="0"/>
    <n v="68.266653980000001"/>
    <n v="-6.2719928149999999"/>
    <n v="6.2719928149999999"/>
    <n v="-6.2719928149999999"/>
    <n v="8.6798728500000005E-2"/>
    <n v="8.6798728500000005E-2"/>
    <n v="0"/>
    <n v="1101.7243506"/>
    <n v="0.85795024350000004"/>
    <n v="10889.844716"/>
    <x v="0"/>
  </r>
  <r>
    <n v="24810.130539000002"/>
    <n v="22208.260578000001"/>
    <x v="0"/>
    <x v="93"/>
    <x v="11"/>
    <x v="11"/>
    <s v="MD Resident"/>
    <x v="9"/>
    <s v="MD"/>
    <n v="1"/>
    <n v="1.442325957"/>
    <n v="2"/>
    <n v="49126.39"/>
    <n v="4.8366968569999997"/>
    <n v="7"/>
    <n v="69323.039999999994"/>
    <n v="5"/>
    <n v="3.3943709000000002"/>
    <n v="20196.650000000001"/>
    <x v="19"/>
    <s v="21231,Baltimore"/>
    <x v="0"/>
    <x v="0"/>
    <n v="80.842232605000007"/>
    <n v="0"/>
    <n v="0"/>
    <n v="0"/>
    <n v="0"/>
    <n v="0"/>
    <n v="0"/>
    <n v="0"/>
    <n v="3.3943709000000002"/>
    <n v="43084.284071000002"/>
    <x v="0"/>
  </r>
  <r>
    <n v="24810.130539000002"/>
    <n v="22208.260578000001"/>
    <x v="0"/>
    <x v="85"/>
    <x v="11"/>
    <x v="11"/>
    <s v="MD Resident"/>
    <x v="9"/>
    <s v="MD"/>
    <n v="2"/>
    <n v="10.062033700000001"/>
    <n v="11"/>
    <n v="217124.24"/>
    <n v="11.659288656999999"/>
    <n v="15"/>
    <n v="253039.78"/>
    <n v="4"/>
    <n v="1.5972549570000001"/>
    <n v="35915.54"/>
    <x v="19"/>
    <s v="21230,Baltimore"/>
    <x v="0"/>
    <x v="0"/>
    <n v="91.026667282999995"/>
    <n v="0"/>
    <n v="0"/>
    <n v="0"/>
    <n v="0"/>
    <n v="0"/>
    <n v="0"/>
    <n v="0"/>
    <n v="1.5972549570000001"/>
    <n v="20273.738000000001"/>
    <x v="0"/>
  </r>
  <r>
    <n v="24810.130539000002"/>
    <n v="22208.260578000001"/>
    <x v="0"/>
    <x v="181"/>
    <x v="11"/>
    <x v="11"/>
    <s v="MD Resident"/>
    <x v="7"/>
    <s v="MD"/>
    <n v="1"/>
    <n v="0"/>
    <n v="0"/>
    <n v="0"/>
    <n v="1.8894979439999999"/>
    <n v="2"/>
    <n v="17113.43"/>
    <n v="2"/>
    <n v="1.8894979439999999"/>
    <n v="17113.43"/>
    <x v="121"/>
    <s v="21226,Curtis Bay"/>
    <x v="0"/>
    <x v="0"/>
    <n v="41.493077776"/>
    <n v="0"/>
    <n v="0"/>
    <n v="0"/>
    <n v="0"/>
    <n v="0"/>
    <n v="0"/>
    <n v="0"/>
    <n v="1.8894979439999999"/>
    <n v="23983.138133"/>
    <x v="0"/>
  </r>
  <r>
    <n v="24810.130539000002"/>
    <n v="22208.260578000001"/>
    <x v="0"/>
    <x v="76"/>
    <x v="11"/>
    <x v="11"/>
    <s v="MD Resident"/>
    <x v="9"/>
    <s v="MD"/>
    <n v="1"/>
    <n v="1.282684962"/>
    <n v="2"/>
    <n v="26519.7"/>
    <n v="1.871768944"/>
    <n v="2"/>
    <n v="82083.320000000007"/>
    <n v="0"/>
    <n v="0.58908398200000001"/>
    <n v="55563.62"/>
    <x v="19"/>
    <s v="21212,Baltimore"/>
    <x v="0"/>
    <x v="0"/>
    <n v="53.002016415999996"/>
    <n v="0"/>
    <n v="0"/>
    <n v="0"/>
    <n v="0"/>
    <n v="0"/>
    <n v="0"/>
    <n v="0"/>
    <n v="0.58908398200000001"/>
    <n v="7477.1621515999996"/>
    <x v="0"/>
  </r>
  <r>
    <n v="24810.130539000002"/>
    <n v="22208.260578000001"/>
    <x v="0"/>
    <x v="140"/>
    <x v="11"/>
    <x v="11"/>
    <s v="MD Resident"/>
    <x v="9"/>
    <s v="MD"/>
    <n v="2"/>
    <n v="9.2568447260000006"/>
    <n v="15"/>
    <n v="216888.38"/>
    <n v="10.126396700000001"/>
    <n v="13"/>
    <n v="134685.42000000001"/>
    <n v="-2"/>
    <n v="0.86955197399999995"/>
    <n v="-82202.960000000006"/>
    <x v="96"/>
    <s v="21225,Brooklyn"/>
    <x v="0"/>
    <x v="0"/>
    <n v="78.337591657999994"/>
    <n v="0"/>
    <n v="0"/>
    <n v="0"/>
    <n v="0"/>
    <n v="0"/>
    <n v="0"/>
    <n v="0"/>
    <n v="0.86955197399999995"/>
    <n v="11037.103889"/>
    <x v="0"/>
  </r>
  <r>
    <n v="24810.130539000002"/>
    <n v="22208.260578000001"/>
    <x v="0"/>
    <x v="91"/>
    <x v="11"/>
    <x v="11"/>
    <s v="MD Resident"/>
    <x v="9"/>
    <s v="MD"/>
    <n v="1"/>
    <n v="2.171552937"/>
    <n v="4"/>
    <n v="41335.56"/>
    <n v="2.3897719290000001"/>
    <n v="2"/>
    <n v="41243.32"/>
    <n v="-2"/>
    <n v="0.218218992"/>
    <n v="-92.24"/>
    <x v="19"/>
    <s v="21211,Baltimore"/>
    <x v="0"/>
    <x v="0"/>
    <n v="53.067125419"/>
    <n v="-0.598206982"/>
    <n v="0.598206982"/>
    <n v="-0.598206982"/>
    <n v="2.4599056999999999E-3"/>
    <n v="2.4599056999999999E-3"/>
    <n v="0"/>
    <n v="31.223245587000001"/>
    <n v="0.21575908630000001"/>
    <n v="2738.6004766999999"/>
    <x v="0"/>
  </r>
  <r>
    <n v="24810.130539000002"/>
    <n v="22208.260578000001"/>
    <x v="0"/>
    <x v="108"/>
    <x v="11"/>
    <x v="11"/>
    <s v="MD Resident"/>
    <x v="0"/>
    <s v="MD"/>
    <n v="1"/>
    <n v="1.0422079689999999"/>
    <n v="1"/>
    <n v="72515.56"/>
    <n v="2.3376839309999999"/>
    <n v="2"/>
    <n v="71458.11"/>
    <n v="1"/>
    <n v="1.295475962"/>
    <n v="-1057.45"/>
    <x v="80"/>
    <s v="21220,Middle River"/>
    <x v="0"/>
    <x v="0"/>
    <n v="75.358833779999998"/>
    <n v="0"/>
    <n v="0"/>
    <n v="0"/>
    <n v="0"/>
    <n v="0"/>
    <n v="0"/>
    <n v="0"/>
    <n v="1.295475962"/>
    <n v="16443.298624999999"/>
    <x v="0"/>
  </r>
  <r>
    <n v="24810.130539000002"/>
    <n v="22208.260578000001"/>
    <x v="0"/>
    <x v="98"/>
    <x v="11"/>
    <x v="11"/>
    <s v="MD Resident"/>
    <x v="0"/>
    <s v="MD"/>
    <n v="1"/>
    <n v="0"/>
    <n v="0"/>
    <n v="0"/>
    <n v="1.4705499559999999"/>
    <n v="2"/>
    <n v="7939.19"/>
    <n v="2"/>
    <n v="1.4705499559999999"/>
    <n v="7939.19"/>
    <x v="73"/>
    <s v="21219,Sparrows Point"/>
    <x v="0"/>
    <x v="0"/>
    <n v="25.849107242999999"/>
    <n v="0"/>
    <n v="0"/>
    <n v="0"/>
    <n v="0"/>
    <n v="0"/>
    <n v="0"/>
    <n v="0"/>
    <n v="1.4705499559999999"/>
    <n v="18665.488807999998"/>
    <x v="0"/>
  </r>
  <r>
    <n v="24810.130539000002"/>
    <n v="22208.260578000001"/>
    <x v="0"/>
    <x v="14"/>
    <x v="11"/>
    <x v="11"/>
    <s v="MD Resident"/>
    <x v="0"/>
    <s v="MD"/>
    <n v="1"/>
    <n v="0"/>
    <n v="0"/>
    <n v="0"/>
    <n v="1.0332419690000001"/>
    <n v="1"/>
    <n v="18617.189999999999"/>
    <n v="1"/>
    <n v="1.0332419690000001"/>
    <n v="18617.189999999999"/>
    <x v="2"/>
    <s v="Baltimore,"/>
    <x v="0"/>
    <x v="0"/>
    <n v="20.733157383000002"/>
    <n v="-0.732951978"/>
    <n v="0.732951978"/>
    <n v="-0.732951978"/>
    <n v="3.6526841099999999E-2"/>
    <n v="3.6526841099999999E-2"/>
    <n v="0"/>
    <n v="463.63018182000002"/>
    <n v="0.99671512790000005"/>
    <n v="12651.168352999999"/>
    <x v="0"/>
  </r>
  <r>
    <n v="24810.130539000002"/>
    <n v="22208.260578000001"/>
    <x v="0"/>
    <x v="119"/>
    <x v="11"/>
    <x v="11"/>
    <s v="MD Resident"/>
    <x v="9"/>
    <s v="MD"/>
    <n v="2"/>
    <n v="12.951920614"/>
    <n v="16"/>
    <n v="204381.38"/>
    <n v="15.730267533999999"/>
    <n v="18"/>
    <n v="351588.99"/>
    <n v="2"/>
    <n v="2.7783469200000002"/>
    <n v="147207.60999999999"/>
    <x v="19"/>
    <s v="21218,Baltimore"/>
    <x v="0"/>
    <x v="0"/>
    <n v="93.296299219000005"/>
    <n v="0"/>
    <n v="0"/>
    <n v="0"/>
    <n v="0"/>
    <n v="0"/>
    <n v="0"/>
    <n v="0"/>
    <n v="2.7783469200000002"/>
    <n v="35265.176221000002"/>
    <x v="0"/>
  </r>
  <r>
    <n v="24810.130539000002"/>
    <n v="22208.260578000001"/>
    <x v="0"/>
    <x v="97"/>
    <x v="11"/>
    <x v="11"/>
    <s v="MD Resident"/>
    <x v="9"/>
    <s v="MD"/>
    <n v="2"/>
    <n v="99.296784051000003"/>
    <n v="134"/>
    <n v="2199834.27"/>
    <n v="105.90894986000001"/>
    <n v="148"/>
    <n v="2450988.58"/>
    <n v="14"/>
    <n v="6.6121658070000002"/>
    <n v="251154.31"/>
    <x v="19"/>
    <s v="21216,Baltimore"/>
    <x v="0"/>
    <x v="0"/>
    <n v="81.369358595999998"/>
    <n v="0"/>
    <n v="0"/>
    <n v="0"/>
    <n v="0"/>
    <n v="0"/>
    <n v="0"/>
    <n v="0"/>
    <n v="6.6121658070000002"/>
    <n v="83927.313292000006"/>
    <x v="0"/>
  </r>
  <r>
    <n v="24810.130539000002"/>
    <n v="22208.260578000001"/>
    <x v="0"/>
    <x v="220"/>
    <x v="11"/>
    <x v="11"/>
    <s v="MD Resident"/>
    <x v="0"/>
    <s v="MD"/>
    <n v="1"/>
    <n v="0"/>
    <n v="0"/>
    <n v="0"/>
    <n v="0.43823698700000002"/>
    <n v="1"/>
    <n v="4254.3599999999997"/>
    <n v="1"/>
    <n v="0.43823698700000002"/>
    <n v="4254.3599999999997"/>
    <x v="47"/>
    <s v="21204,Towson"/>
    <x v="0"/>
    <x v="0"/>
    <n v="132.48252106000001"/>
    <n v="0"/>
    <n v="0"/>
    <n v="0"/>
    <n v="0"/>
    <n v="0"/>
    <n v="0"/>
    <n v="0"/>
    <n v="0.43823698700000002"/>
    <n v="5562.4819427000002"/>
    <x v="0"/>
  </r>
  <r>
    <n v="24810.130539000002"/>
    <n v="22208.260578000001"/>
    <x v="0"/>
    <x v="141"/>
    <x v="11"/>
    <x v="11"/>
    <s v="MD Resident"/>
    <x v="0"/>
    <s v="MD"/>
    <n v="1"/>
    <n v="0"/>
    <n v="0"/>
    <n v="0"/>
    <n v="0.49757698500000003"/>
    <n v="1"/>
    <n v="10331.93"/>
    <n v="1"/>
    <n v="0.49757698500000003"/>
    <n v="10331.93"/>
    <x v="97"/>
    <s v="21237,Rosedale"/>
    <x v="0"/>
    <x v="0"/>
    <n v="67.447334992999998"/>
    <n v="0"/>
    <n v="0"/>
    <n v="0"/>
    <n v="0"/>
    <n v="0"/>
    <n v="0"/>
    <n v="0"/>
    <n v="0.49757698500000003"/>
    <n v="6315.6763950000004"/>
    <x v="0"/>
  </r>
  <r>
    <n v="24810.130539000002"/>
    <n v="22208.260578000001"/>
    <x v="0"/>
    <x v="168"/>
    <x v="11"/>
    <x v="11"/>
    <s v="MD Resident"/>
    <x v="9"/>
    <s v="MD"/>
    <n v="2"/>
    <n v="9.8492327090000007"/>
    <n v="13"/>
    <n v="259871.41"/>
    <n v="15.571057538"/>
    <n v="11"/>
    <n v="216417.85"/>
    <n v="-2"/>
    <n v="5.721824829"/>
    <n v="-43453.56"/>
    <x v="19"/>
    <s v="21213,Baltimore"/>
    <x v="0"/>
    <x v="0"/>
    <n v="44.363528690000003"/>
    <n v="-0.73492597800000004"/>
    <n v="0.73492597800000004"/>
    <n v="-0.73492597800000004"/>
    <n v="9.4787719399999998E-2"/>
    <n v="9.4787719399999998E-2"/>
    <n v="0"/>
    <n v="1203.1275157"/>
    <n v="5.6270371095999998"/>
    <n v="71423.209910999998"/>
    <x v="0"/>
  </r>
  <r>
    <n v="24810.130539000002"/>
    <n v="22208.260578000001"/>
    <x v="0"/>
    <x v="157"/>
    <x v="11"/>
    <x v="11"/>
    <s v="MD Resident"/>
    <x v="3"/>
    <s v="MD"/>
    <n v="1"/>
    <n v="0"/>
    <n v="0"/>
    <n v="0"/>
    <n v="0.75515097799999997"/>
    <n v="1"/>
    <n v="9943.5300000000007"/>
    <n v="1"/>
    <n v="0.75515097799999997"/>
    <n v="9943.5300000000007"/>
    <x v="24"/>
    <s v="20902,Silver Spring"/>
    <x v="0"/>
    <x v="0"/>
    <n v="117.92911949000001"/>
    <n v="-0.92701997199999997"/>
    <n v="0.92701997199999997"/>
    <n v="-0.92701997199999997"/>
    <n v="5.9361084E-3"/>
    <n v="5.9361084E-3"/>
    <n v="0"/>
    <n v="75.346209568999996"/>
    <n v="0.74921486960000006"/>
    <n v="9509.6815351999994"/>
    <x v="0"/>
  </r>
  <r>
    <n v="24810.130539000002"/>
    <n v="22208.260578000001"/>
    <x v="0"/>
    <x v="158"/>
    <x v="11"/>
    <x v="11"/>
    <s v="MD Resident"/>
    <x v="3"/>
    <s v="MD"/>
    <n v="1"/>
    <n v="0"/>
    <n v="0"/>
    <n v="0"/>
    <n v="0.94474897199999996"/>
    <n v="1"/>
    <n v="40960.49"/>
    <n v="1"/>
    <n v="0.94474897199999996"/>
    <n v="40960.49"/>
    <x v="107"/>
    <s v="20895,Kensington"/>
    <x v="0"/>
    <x v="0"/>
    <n v="67.772700990000004"/>
    <n v="0"/>
    <n v="0"/>
    <n v="0"/>
    <n v="0"/>
    <n v="0"/>
    <n v="0"/>
    <n v="0"/>
    <n v="0.94474897199999996"/>
    <n v="11991.569067"/>
    <x v="0"/>
  </r>
  <r>
    <n v="24810.130539000002"/>
    <n v="22208.260578000001"/>
    <x v="0"/>
    <x v="148"/>
    <x v="11"/>
    <x v="11"/>
    <s v="MD Resident"/>
    <x v="0"/>
    <s v="MD"/>
    <n v="2"/>
    <n v="14.280936576"/>
    <n v="20"/>
    <n v="719254.64"/>
    <n v="19.955110409"/>
    <n v="22"/>
    <n v="473785.1"/>
    <n v="2"/>
    <n v="5.6741738330000002"/>
    <n v="-245469.54"/>
    <x v="102"/>
    <s v="21207,Gwynn Oak"/>
    <x v="0"/>
    <x v="0"/>
    <n v="25.919264238"/>
    <n v="0"/>
    <n v="0"/>
    <n v="0"/>
    <n v="0"/>
    <n v="0"/>
    <n v="0"/>
    <n v="0"/>
    <n v="5.6741738330000002"/>
    <n v="72021.509873000003"/>
    <x v="0"/>
  </r>
  <r>
    <n v="24810.130539000002"/>
    <n v="22208.260578000001"/>
    <x v="0"/>
    <x v="37"/>
    <x v="11"/>
    <x v="11"/>
    <s v="MD Resident"/>
    <x v="1"/>
    <s v="MD"/>
    <n v="1"/>
    <n v="0"/>
    <n v="0"/>
    <n v="0"/>
    <n v="0.598206982"/>
    <n v="1"/>
    <n v="7738.33"/>
    <n v="1"/>
    <n v="0.598206982"/>
    <n v="7738.33"/>
    <x v="29"/>
    <s v="20710,Bladensburg"/>
    <x v="0"/>
    <x v="0"/>
    <n v="39.012683846000002"/>
    <n v="-5.7856688280000004"/>
    <n v="5.7856688280000004"/>
    <n v="-5.7856688280000004"/>
    <n v="8.8715441899999997E-2"/>
    <n v="8.8715441899999997E-2"/>
    <n v="0"/>
    <n v="1126.0529313"/>
    <n v="0.50949154009999997"/>
    <n v="6466.9062075000002"/>
    <x v="0"/>
  </r>
  <r>
    <n v="24810.130539000002"/>
    <n v="22208.260578000001"/>
    <x v="0"/>
    <x v="35"/>
    <x v="11"/>
    <x v="11"/>
    <s v="MD Resident"/>
    <x v="9"/>
    <s v="MD"/>
    <n v="2"/>
    <n v="17.934018469000002"/>
    <n v="23"/>
    <n v="466450.35"/>
    <n v="29.30483113"/>
    <n v="33"/>
    <n v="810644.79"/>
    <n v="10"/>
    <n v="11.370812661"/>
    <n v="344194.44"/>
    <x v="19"/>
    <s v="21202,Baltimore"/>
    <x v="0"/>
    <x v="0"/>
    <n v="77.692372683000002"/>
    <n v="0"/>
    <n v="0"/>
    <n v="0"/>
    <n v="0"/>
    <n v="0"/>
    <n v="0"/>
    <n v="0"/>
    <n v="11.370812661"/>
    <n v="144328.16485"/>
    <x v="0"/>
  </r>
  <r>
    <n v="24810.130539000002"/>
    <n v="22208.260578000001"/>
    <x v="0"/>
    <x v="155"/>
    <x v="11"/>
    <x v="11"/>
    <s v="MD Resident"/>
    <x v="1"/>
    <s v="MD"/>
    <n v="1"/>
    <n v="0"/>
    <n v="0"/>
    <n v="0"/>
    <n v="0.75515097799999997"/>
    <n v="1"/>
    <n v="3112.5"/>
    <n v="1"/>
    <n v="0.75515097799999997"/>
    <n v="3112.5"/>
    <x v="106"/>
    <s v="20748,Temple Hills"/>
    <x v="0"/>
    <x v="0"/>
    <n v="58.72886227"/>
    <n v="-3.3167708999999999"/>
    <n v="3.3167708999999999"/>
    <n v="-3.3167708999999999"/>
    <n v="4.26479024E-2"/>
    <n v="4.26479024E-2"/>
    <n v="0"/>
    <n v="541.32397377999996"/>
    <n v="0.71250307560000004"/>
    <n v="9043.7037710000004"/>
    <x v="0"/>
  </r>
  <r>
    <n v="24810.130539000002"/>
    <n v="22208.260578000001"/>
    <x v="0"/>
    <x v="42"/>
    <x v="11"/>
    <x v="11"/>
    <s v="MD Resident"/>
    <x v="8"/>
    <s v="MD"/>
    <n v="1"/>
    <n v="0"/>
    <n v="0"/>
    <n v="0"/>
    <n v="0.61168998200000002"/>
    <n v="1"/>
    <n v="12810.35"/>
    <n v="1"/>
    <n v="0.61168998200000002"/>
    <n v="12810.35"/>
    <x v="33"/>
    <s v="21163,Woodstock"/>
    <x v="0"/>
    <x v="0"/>
    <n v="24.653901267999998"/>
    <n v="0"/>
    <n v="0"/>
    <n v="0"/>
    <n v="0"/>
    <n v="0"/>
    <n v="0"/>
    <n v="0"/>
    <n v="0.61168998200000002"/>
    <n v="7764.0970077000002"/>
    <x v="0"/>
  </r>
  <r>
    <n v="24810.130539000002"/>
    <n v="22208.260578000001"/>
    <x v="0"/>
    <x v="53"/>
    <x v="11"/>
    <x v="11"/>
    <s v="MD Resident"/>
    <x v="10"/>
    <s v="MD"/>
    <n v="2"/>
    <n v="0.52161998499999995"/>
    <n v="1"/>
    <n v="7267.7"/>
    <n v="0.87389097400000004"/>
    <n v="2"/>
    <n v="23411.24"/>
    <n v="1"/>
    <n v="0.35227098899999998"/>
    <n v="16143.54"/>
    <x v="43"/>
    <s v="21157,Westminster"/>
    <x v="0"/>
    <x v="0"/>
    <n v="54.699697379"/>
    <n v="0"/>
    <n v="0"/>
    <n v="0"/>
    <n v="0"/>
    <n v="0"/>
    <n v="0"/>
    <n v="0"/>
    <n v="0.35227098899999998"/>
    <n v="4471.3273261000004"/>
    <x v="0"/>
  </r>
  <r>
    <n v="24810.130539000002"/>
    <n v="22208.260578000001"/>
    <x v="0"/>
    <x v="64"/>
    <x v="11"/>
    <x v="11"/>
    <s v="MD Resident"/>
    <x v="7"/>
    <s v="MD"/>
    <n v="2"/>
    <n v="0"/>
    <n v="0"/>
    <n v="0"/>
    <n v="2.7856329180000001"/>
    <n v="4"/>
    <n v="57959.21"/>
    <n v="4"/>
    <n v="2.7856329180000001"/>
    <n v="57959.21"/>
    <x v="51"/>
    <s v="21060,Glen Burnie"/>
    <x v="0"/>
    <x v="0"/>
    <n v="34.865030947000001"/>
    <n v="-0.45127198699999999"/>
    <n v="0.45127198699999999"/>
    <n v="-0.45127198699999999"/>
    <n v="3.6055556799999999E-2"/>
    <n v="3.6055556799999999E-2"/>
    <n v="0"/>
    <n v="457.64823444000001"/>
    <n v="2.7495773612000001"/>
    <n v="34900.008159999998"/>
    <x v="0"/>
  </r>
  <r>
    <n v="24810.130539000002"/>
    <n v="22208.260578000001"/>
    <x v="0"/>
    <x v="2"/>
    <x v="11"/>
    <x v="11"/>
    <s v="MD Resident"/>
    <x v="2"/>
    <s v="MD"/>
    <n v="2"/>
    <n v="0"/>
    <n v="0"/>
    <n v="0"/>
    <n v="1.8364069460000001"/>
    <n v="2"/>
    <n v="29177.41"/>
    <n v="2"/>
    <n v="1.8364069460000001"/>
    <n v="29177.41"/>
    <x v="2"/>
    <s v="Cecil,"/>
    <x v="0"/>
    <x v="0"/>
    <n v="53.578863411999997"/>
    <n v="0"/>
    <n v="0"/>
    <n v="0"/>
    <n v="0"/>
    <n v="0"/>
    <n v="0"/>
    <n v="0"/>
    <n v="1.8364069460000001"/>
    <n v="23309.261381"/>
    <x v="0"/>
  </r>
  <r>
    <n v="24810.130539000002"/>
    <n v="22208.260578000001"/>
    <x v="0"/>
    <x v="12"/>
    <x v="11"/>
    <x v="11"/>
    <s v="MD Resident"/>
    <x v="0"/>
    <s v="MD"/>
    <n v="1"/>
    <n v="0.94474897199999996"/>
    <n v="1"/>
    <n v="18242.419999999998"/>
    <n v="1.5043859550000001"/>
    <n v="2"/>
    <n v="24769.3"/>
    <n v="1"/>
    <n v="0.55963698299999998"/>
    <n v="6526.88"/>
    <x v="10"/>
    <s v="21133,Randallstown"/>
    <x v="0"/>
    <x v="0"/>
    <n v="65.825927037"/>
    <n v="0"/>
    <n v="0"/>
    <n v="0"/>
    <n v="0"/>
    <n v="0"/>
    <n v="0"/>
    <n v="0"/>
    <n v="0.55963698299999998"/>
    <n v="7103.3954339000002"/>
    <x v="0"/>
  </r>
  <r>
    <n v="24810.130539000002"/>
    <n v="22208.260578000001"/>
    <x v="0"/>
    <x v="45"/>
    <x v="11"/>
    <x v="11"/>
    <s v="MD Resident"/>
    <x v="7"/>
    <s v="MD"/>
    <n v="1"/>
    <n v="0"/>
    <n v="0"/>
    <n v="0"/>
    <n v="0.39626098799999998"/>
    <n v="1"/>
    <n v="8849.41"/>
    <n v="1"/>
    <n v="0.39626098799999998"/>
    <n v="8849.41"/>
    <x v="36"/>
    <s v="20724,Laurel"/>
    <x v="0"/>
    <x v="0"/>
    <n v="65.307156057"/>
    <n v="-51.13715148"/>
    <n v="51.137151484"/>
    <n v="-51.13715148"/>
    <n v="0.3102823549"/>
    <n v="0.3102823549"/>
    <n v="0"/>
    <n v="3938.3713544000002"/>
    <n v="8.5978633099999993E-2"/>
    <n v="1091.3149928"/>
    <x v="0"/>
  </r>
  <r>
    <n v="24810.130539000002"/>
    <n v="22208.260578000001"/>
    <x v="0"/>
    <x v="11"/>
    <x v="11"/>
    <x v="11"/>
    <s v="MD Resident"/>
    <x v="7"/>
    <s v="MD"/>
    <n v="1"/>
    <n v="1.2280489640000001"/>
    <n v="2"/>
    <n v="28233.31"/>
    <n v="4.2824508730000002"/>
    <n v="6"/>
    <n v="60217.45"/>
    <n v="4"/>
    <n v="3.0544019090000001"/>
    <n v="31984.14"/>
    <x v="9"/>
    <s v="21122,Pasadena"/>
    <x v="0"/>
    <x v="0"/>
    <n v="126.90784524"/>
    <n v="0"/>
    <n v="0"/>
    <n v="0"/>
    <n v="0"/>
    <n v="0"/>
    <n v="0"/>
    <n v="0"/>
    <n v="3.0544019090000001"/>
    <n v="38769.104316999998"/>
    <x v="0"/>
  </r>
  <r>
    <n v="24810.130539000002"/>
    <n v="22208.260578000001"/>
    <x v="0"/>
    <x v="135"/>
    <x v="11"/>
    <x v="11"/>
    <s v="MD Resident"/>
    <x v="7"/>
    <s v="MD"/>
    <n v="2"/>
    <n v="0.49757698500000003"/>
    <n v="1"/>
    <n v="8972.6200000000008"/>
    <n v="1.6474239509999999"/>
    <n v="3"/>
    <n v="50048.160000000003"/>
    <n v="2"/>
    <n v="1.1498469659999999"/>
    <n v="41075.54"/>
    <x v="94"/>
    <s v="21114,Crofton"/>
    <x v="0"/>
    <x v="0"/>
    <n v="52.929094431999999"/>
    <n v="-0.92701997199999997"/>
    <n v="0.92701997199999997"/>
    <n v="-0.92701997199999997"/>
    <n v="2.0138850199999999E-2"/>
    <n v="2.0138850199999999E-2"/>
    <n v="0"/>
    <n v="255.61966179000001"/>
    <n v="1.1297081158"/>
    <n v="14339.230100000001"/>
    <x v="0"/>
  </r>
  <r>
    <n v="24810.130539000002"/>
    <n v="22208.260578000001"/>
    <x v="0"/>
    <x v="1"/>
    <x v="11"/>
    <x v="11"/>
    <s v="MD Resident"/>
    <x v="1"/>
    <s v="MD"/>
    <n v="1"/>
    <n v="0"/>
    <n v="0"/>
    <n v="0"/>
    <n v="0.598206982"/>
    <n v="1"/>
    <n v="11341.34"/>
    <n v="1"/>
    <n v="0.598206982"/>
    <n v="11341.34"/>
    <x v="1"/>
    <s v="20744,Fort Washington"/>
    <x v="0"/>
    <x v="0"/>
    <n v="69.501414928000003"/>
    <n v="-9.1640427280000001"/>
    <n v="9.1640427280000001"/>
    <n v="-9.1640427280000001"/>
    <n v="7.8876010600000004E-2"/>
    <n v="7.8876010600000004E-2"/>
    <n v="0"/>
    <n v="1001.16238"/>
    <n v="0.51933097139999995"/>
    <n v="6591.7967588000001"/>
    <x v="0"/>
  </r>
  <r>
    <n v="24810.130539000002"/>
    <n v="22208.260578000001"/>
    <x v="0"/>
    <x v="236"/>
    <x v="11"/>
    <x v="11"/>
    <s v="MD Resident"/>
    <x v="0"/>
    <s v="MD"/>
    <n v="2"/>
    <n v="7.947151764"/>
    <n v="9"/>
    <n v="157996.64000000001"/>
    <n v="9.3389327249999994"/>
    <n v="12"/>
    <n v="169319.91"/>
    <n v="3"/>
    <n v="1.391780961"/>
    <n v="11323.27"/>
    <x v="157"/>
    <s v="21228,Catonsville"/>
    <x v="0"/>
    <x v="0"/>
    <n v="33.186515018000001"/>
    <n v="0"/>
    <n v="0"/>
    <n v="0"/>
    <n v="0"/>
    <n v="0"/>
    <n v="0"/>
    <n v="0"/>
    <n v="1.391780961"/>
    <n v="17665.684763000001"/>
    <x v="0"/>
  </r>
  <r>
    <n v="24810.130539000002"/>
    <n v="22208.260578000001"/>
    <x v="0"/>
    <x v="103"/>
    <x v="11"/>
    <x v="11"/>
    <s v="MD Resident"/>
    <x v="3"/>
    <s v="MD"/>
    <n v="1"/>
    <n v="0.732951978"/>
    <n v="1"/>
    <n v="24684.11"/>
    <n v="1.300114961"/>
    <n v="2"/>
    <n v="22822.34"/>
    <n v="1"/>
    <n v="0.56716298300000001"/>
    <n v="-1861.77"/>
    <x v="24"/>
    <s v="20910,Silver Spring"/>
    <x v="0"/>
    <x v="0"/>
    <n v="79.478649641000004"/>
    <n v="-2.182473935"/>
    <n v="2.182473935"/>
    <n v="-2.182473935"/>
    <n v="1.55742257E-2"/>
    <n v="1.55742257E-2"/>
    <n v="0"/>
    <n v="197.68150969000001"/>
    <n v="0.55158875730000001"/>
    <n v="7001.2404095000002"/>
    <x v="0"/>
  </r>
  <r>
    <n v="24810.130539000002"/>
    <n v="22208.260578000001"/>
    <x v="0"/>
    <x v="61"/>
    <x v="11"/>
    <x v="11"/>
    <s v="MD Resident"/>
    <x v="8"/>
    <s v="MD"/>
    <n v="1"/>
    <n v="0.77316397699999995"/>
    <n v="1"/>
    <n v="24301.23"/>
    <n v="0.92701997199999997"/>
    <n v="1"/>
    <n v="35343.050000000003"/>
    <n v="0"/>
    <n v="0.153855995"/>
    <n v="11041.82"/>
    <x v="48"/>
    <s v="21075,Elkridge"/>
    <x v="0"/>
    <x v="0"/>
    <n v="74.389385790999995"/>
    <n v="-3.5079528959999999"/>
    <n v="3.5079528959999999"/>
    <n v="-3.5079528959999999"/>
    <n v="7.2553304999999997E-3"/>
    <n v="7.2553304999999997E-3"/>
    <n v="0"/>
    <n v="92.090915104999993"/>
    <n v="0.14660066450000001"/>
    <n v="1860.7821179"/>
    <x v="0"/>
  </r>
  <r>
    <n v="24810.130539000002"/>
    <n v="22208.260578000001"/>
    <x v="0"/>
    <x v="207"/>
    <x v="11"/>
    <x v="11"/>
    <s v="MD Resident"/>
    <x v="10"/>
    <s v="MD"/>
    <n v="1"/>
    <n v="0"/>
    <n v="0"/>
    <n v="0"/>
    <n v="0.76945997700000002"/>
    <n v="1"/>
    <n v="20880.810000000001"/>
    <n v="1"/>
    <n v="0.76945997700000002"/>
    <n v="20880.810000000001"/>
    <x v="139"/>
    <s v="21784,Sykesville"/>
    <x v="0"/>
    <x v="0"/>
    <n v="42.057279747999999"/>
    <n v="0"/>
    <n v="0"/>
    <n v="0"/>
    <n v="0"/>
    <n v="0"/>
    <n v="0"/>
    <n v="0"/>
    <n v="0.76945997700000002"/>
    <n v="9766.6499055999993"/>
    <x v="0"/>
  </r>
  <r>
    <n v="24810.130539000002"/>
    <n v="22208.260578000001"/>
    <x v="0"/>
    <x v="10"/>
    <x v="11"/>
    <x v="11"/>
    <s v="MD Resident"/>
    <x v="6"/>
    <s v="MD"/>
    <n v="1"/>
    <n v="0"/>
    <n v="0"/>
    <n v="0"/>
    <n v="0.94474897199999996"/>
    <n v="1"/>
    <n v="19066.68"/>
    <n v="1"/>
    <n v="0.94474897199999996"/>
    <n v="19066.68"/>
    <x v="2"/>
    <s v="Charles,"/>
    <x v="0"/>
    <x v="0"/>
    <n v="145.88484364999999"/>
    <n v="-9.3912267220000007"/>
    <n v="9.3912267220000007"/>
    <n v="-9.3912267220000007"/>
    <n v="6.0817502099999997E-2"/>
    <n v="6.0817502099999997E-2"/>
    <n v="0"/>
    <n v="771.94820956000001"/>
    <n v="0.88393146990000004"/>
    <n v="11219.620857"/>
    <x v="0"/>
  </r>
  <r>
    <n v="24810.130539000002"/>
    <n v="22208.260578000001"/>
    <x v="0"/>
    <x v="156"/>
    <x v="11"/>
    <x v="11"/>
    <s v="MD Resident"/>
    <x v="3"/>
    <s v="MD"/>
    <n v="1"/>
    <n v="0"/>
    <n v="0"/>
    <n v="0"/>
    <n v="0.94474897199999996"/>
    <n v="1"/>
    <n v="7846.93"/>
    <n v="1"/>
    <n v="0.94474897199999996"/>
    <n v="7846.93"/>
    <x v="103"/>
    <s v="20850,Rockville"/>
    <x v="0"/>
    <x v="0"/>
    <n v="149.16299556999999"/>
    <n v="0"/>
    <n v="0"/>
    <n v="0"/>
    <n v="0"/>
    <n v="0"/>
    <n v="0"/>
    <n v="0"/>
    <n v="0.94474897199999996"/>
    <n v="11991.569067"/>
    <x v="0"/>
  </r>
  <r>
    <n v="24810.130539000002"/>
    <n v="22208.260578000001"/>
    <x v="0"/>
    <x v="65"/>
    <x v="11"/>
    <x v="11"/>
    <s v="MD Resident"/>
    <x v="5"/>
    <s v="MD"/>
    <n v="1"/>
    <n v="0"/>
    <n v="0"/>
    <n v="0"/>
    <n v="0.57127498300000001"/>
    <n v="1"/>
    <n v="4275.78"/>
    <n v="1"/>
    <n v="0.57127498300000001"/>
    <n v="4275.78"/>
    <x v="14"/>
    <s v="21703,Frederick"/>
    <x v="0"/>
    <x v="0"/>
    <n v="20.142659399999999"/>
    <n v="-0.52161998499999995"/>
    <n v="0.52161998499999995"/>
    <n v="-0.52161998499999995"/>
    <n v="1.4793898E-2"/>
    <n v="1.4793898E-2"/>
    <n v="0"/>
    <n v="187.776917"/>
    <n v="0.55648108500000004"/>
    <n v="7063.3380539999998"/>
    <x v="0"/>
  </r>
  <r>
    <n v="24810.130539000002"/>
    <n v="22208.260578000001"/>
    <x v="0"/>
    <x v="90"/>
    <x v="11"/>
    <x v="11"/>
    <s v="MD Resident"/>
    <x v="8"/>
    <s v="MD"/>
    <n v="2"/>
    <n v="17.780471469999998"/>
    <n v="19"/>
    <n v="532375.47"/>
    <n v="22.384479337999998"/>
    <n v="27"/>
    <n v="595197.36"/>
    <n v="8"/>
    <n v="4.6040078680000001"/>
    <n v="62821.89"/>
    <x v="68"/>
    <s v="20794,Jessup"/>
    <x v="0"/>
    <x v="0"/>
    <n v="40.043864829999997"/>
    <n v="-4.7681088579999997"/>
    <n v="4.7681088579999997"/>
    <n v="-4.7681088579999997"/>
    <n v="0.54820908999999995"/>
    <n v="0.54820908999999995"/>
    <n v="0"/>
    <n v="6958.3427559000002"/>
    <n v="4.0557987779999998"/>
    <n v="51479.697368000001"/>
    <x v="0"/>
  </r>
  <r>
    <n v="24810.130539000002"/>
    <n v="22208.260578000001"/>
    <x v="0"/>
    <x v="34"/>
    <x v="11"/>
    <x v="11"/>
    <s v="MD Resident"/>
    <x v="9"/>
    <s v="MD"/>
    <n v="2"/>
    <n v="1.8894979439999999"/>
    <n v="2"/>
    <n v="18850"/>
    <n v="2.0029449399999999"/>
    <n v="3"/>
    <n v="64936.04"/>
    <n v="1"/>
    <n v="0.11344699599999999"/>
    <n v="46086.04"/>
    <x v="19"/>
    <s v="21239,Baltimore"/>
    <x v="0"/>
    <x v="0"/>
    <n v="164.27218110999999"/>
    <n v="0"/>
    <n v="0"/>
    <n v="0"/>
    <n v="0"/>
    <n v="0"/>
    <n v="0"/>
    <n v="0"/>
    <n v="0.11344699599999999"/>
    <n v="1439.9671535"/>
    <x v="0"/>
  </r>
  <r>
    <n v="24810.130539000002"/>
    <n v="22208.260578000001"/>
    <x v="0"/>
    <x v="56"/>
    <x v="11"/>
    <x v="11"/>
    <s v="MD Resident"/>
    <x v="1"/>
    <s v="MD"/>
    <n v="1"/>
    <n v="0"/>
    <n v="0"/>
    <n v="0"/>
    <n v="0.58304598299999999"/>
    <n v="1"/>
    <n v="12715.82"/>
    <n v="1"/>
    <n v="0.58304598299999999"/>
    <n v="12715.82"/>
    <x v="4"/>
    <s v="20785,Hyattsville"/>
    <x v="0"/>
    <x v="0"/>
    <n v="200.05824806000001"/>
    <n v="-3.5376048949999999"/>
    <n v="3.5376048949999999"/>
    <n v="-3.5376048949999999"/>
    <n v="1.0309929000000001E-2"/>
    <n v="1.0309929000000001E-2"/>
    <n v="0"/>
    <n v="130.86251347999999"/>
    <n v="0.57273605400000005"/>
    <n v="7269.6601454000001"/>
    <x v="0"/>
  </r>
  <r>
    <n v="24810.130539000002"/>
    <n v="22208.260578000001"/>
    <x v="0"/>
    <x v="179"/>
    <x v="11"/>
    <x v="11"/>
    <s v="MD Resident"/>
    <x v="0"/>
    <s v="MD"/>
    <n v="2"/>
    <n v="1.9314089430000001"/>
    <n v="3"/>
    <n v="30618.61"/>
    <n v="1.9686539409999999"/>
    <n v="4"/>
    <n v="39516.5"/>
    <n v="1"/>
    <n v="3.7244998000000001E-2"/>
    <n v="8897.89"/>
    <x v="120"/>
    <s v="21222,Dundalk"/>
    <x v="0"/>
    <x v="0"/>
    <n v="83.096533515999994"/>
    <n v="0"/>
    <n v="0"/>
    <n v="0"/>
    <n v="0"/>
    <n v="0"/>
    <n v="0"/>
    <n v="0"/>
    <n v="3.7244998000000001E-2"/>
    <n v="472.74564899000001"/>
    <x v="0"/>
  </r>
  <r>
    <n v="24810.130539000002"/>
    <n v="22208.260578000001"/>
    <x v="0"/>
    <x v="109"/>
    <x v="11"/>
    <x v="11"/>
    <s v="MD Resident"/>
    <x v="11"/>
    <s v="MD"/>
    <n v="1"/>
    <n v="0"/>
    <n v="0"/>
    <n v="0"/>
    <n v="0.94474897199999996"/>
    <n v="1"/>
    <n v="8874.76"/>
    <n v="1"/>
    <n v="0.94474897199999996"/>
    <n v="8874.76"/>
    <x v="81"/>
    <s v="21040,Edgewood"/>
    <x v="0"/>
    <x v="0"/>
    <n v="35.146409966"/>
    <n v="0"/>
    <n v="0"/>
    <n v="0"/>
    <n v="0"/>
    <n v="0"/>
    <n v="0"/>
    <n v="0"/>
    <n v="0.94474897199999996"/>
    <n v="11991.569067"/>
    <x v="0"/>
  </r>
  <r>
    <n v="14977.506568999999"/>
    <n v="15462.877919"/>
    <x v="0"/>
    <x v="113"/>
    <x v="12"/>
    <x v="12"/>
    <s v="MD Resident"/>
    <x v="11"/>
    <s v="MD"/>
    <n v="2"/>
    <n v="13.250545606999999"/>
    <n v="16"/>
    <n v="215929.25"/>
    <n v="24.168741283999999"/>
    <n v="23"/>
    <n v="305069.13"/>
    <n v="7"/>
    <n v="10.918195677"/>
    <n v="89139.88"/>
    <x v="83"/>
    <s v="21014,Bel Air"/>
    <x v="0"/>
    <x v="0"/>
    <n v="67.507471998"/>
    <n v="0"/>
    <n v="0"/>
    <n v="0"/>
    <n v="0"/>
    <n v="0"/>
    <n v="0"/>
    <n v="0"/>
    <n v="10.918195677"/>
    <n v="83660.590966000003"/>
    <x v="0"/>
  </r>
  <r>
    <n v="14977.506568999999"/>
    <n v="15462.877919"/>
    <x v="0"/>
    <x v="142"/>
    <x v="12"/>
    <x v="12"/>
    <s v="MD Resident"/>
    <x v="7"/>
    <s v="MD"/>
    <n v="1"/>
    <n v="1.5103019559999999"/>
    <n v="2"/>
    <n v="24889.53"/>
    <n v="2.1480859369999998"/>
    <n v="2"/>
    <n v="10988"/>
    <n v="0"/>
    <n v="0.637783981"/>
    <n v="-13901.53"/>
    <x v="98"/>
    <s v="21113,Odenton"/>
    <x v="0"/>
    <x v="0"/>
    <n v="72.867943832999998"/>
    <n v="-3.5327478960000001"/>
    <n v="3.5327478960000001"/>
    <n v="-3.5327478960000001"/>
    <n v="3.092073E-2"/>
    <n v="3.092073E-2"/>
    <n v="0"/>
    <n v="236.92985741000001"/>
    <n v="0.60686325100000005"/>
    <n v="4650.0850246999998"/>
    <x v="0"/>
  </r>
  <r>
    <n v="14977.506568999999"/>
    <n v="15462.877919"/>
    <x v="0"/>
    <x v="56"/>
    <x v="12"/>
    <x v="12"/>
    <s v="MD Resident"/>
    <x v="1"/>
    <s v="MD"/>
    <n v="1"/>
    <n v="0.38231798900000002"/>
    <n v="1"/>
    <n v="5655.91"/>
    <n v="2.5353659249999998"/>
    <n v="1"/>
    <n v="42172.51"/>
    <n v="0"/>
    <n v="2.1530479360000001"/>
    <n v="36516.6"/>
    <x v="4"/>
    <s v="20785,Hyattsville"/>
    <x v="0"/>
    <x v="0"/>
    <n v="200.05824806000001"/>
    <n v="-3.5376048949999999"/>
    <n v="3.5376048949999999"/>
    <n v="-3.5376048949999999"/>
    <n v="3.8072076500000003E-2"/>
    <n v="3.8072076500000003E-2"/>
    <n v="0"/>
    <n v="291.72699505999998"/>
    <n v="2.1149758594999999"/>
    <n v="16205.986365999999"/>
    <x v="0"/>
  </r>
  <r>
    <n v="14977.506568999999"/>
    <n v="15462.877919"/>
    <x v="0"/>
    <x v="19"/>
    <x v="12"/>
    <x v="12"/>
    <s v="MD Resident"/>
    <x v="8"/>
    <s v="MD"/>
    <n v="2"/>
    <n v="0.57127498300000001"/>
    <n v="1"/>
    <n v="4541.41"/>
    <n v="2.5335209249999999"/>
    <n v="2"/>
    <n v="23036.720000000001"/>
    <n v="1"/>
    <n v="1.962245942"/>
    <n v="18495.310000000001"/>
    <x v="16"/>
    <s v="21044,Columbia"/>
    <x v="0"/>
    <x v="0"/>
    <n v="69.840390935000002"/>
    <n v="-1.0225469700000001"/>
    <n v="1.0225469700000001"/>
    <n v="-1.0225469700000001"/>
    <n v="2.8729630700000001E-2"/>
    <n v="2.8729630700000001E-2"/>
    <n v="0"/>
    <n v="220.14057607999999"/>
    <n v="1.9335163113"/>
    <n v="14815.553964000001"/>
    <x v="0"/>
  </r>
  <r>
    <n v="14977.506568999999"/>
    <n v="15462.877919"/>
    <x v="0"/>
    <x v="183"/>
    <x v="12"/>
    <x v="12"/>
    <s v="MD Resident"/>
    <x v="9"/>
    <s v="MD"/>
    <n v="2"/>
    <n v="10.593712689"/>
    <n v="14"/>
    <n v="172284.33"/>
    <n v="10.848811680000001"/>
    <n v="10"/>
    <n v="137747.51"/>
    <n v="-4"/>
    <n v="0.255098991"/>
    <n v="-34536.82"/>
    <x v="19"/>
    <s v="21217,Baltimore"/>
    <x v="0"/>
    <x v="0"/>
    <n v="63.406089125999998"/>
    <n v="0"/>
    <n v="0"/>
    <n v="0"/>
    <n v="0"/>
    <n v="0"/>
    <n v="0"/>
    <n v="0"/>
    <n v="0.255098991"/>
    <n v="1954.6940697"/>
    <x v="0"/>
  </r>
  <r>
    <n v="14977.506568999999"/>
    <n v="15462.877919"/>
    <x v="0"/>
    <x v="22"/>
    <x v="12"/>
    <x v="12"/>
    <s v="MD Resident"/>
    <x v="9"/>
    <s v="MD"/>
    <n v="2"/>
    <n v="8.2102437560000006"/>
    <n v="10"/>
    <n v="116975.86"/>
    <n v="11.115720668"/>
    <n v="16"/>
    <n v="166790.82999999999"/>
    <n v="6"/>
    <n v="2.9054769120000001"/>
    <n v="49814.97"/>
    <x v="19"/>
    <s v="21229,Baltimore"/>
    <x v="0"/>
    <x v="0"/>
    <n v="142.46583278"/>
    <n v="-0.598206982"/>
    <n v="0.598206982"/>
    <n v="-0.598206982"/>
    <n v="1.21999538E-2"/>
    <n v="1.21999538E-2"/>
    <n v="0"/>
    <n v="93.482052620999994"/>
    <n v="2.8932769582"/>
    <n v="22169.712588999999"/>
    <x v="0"/>
  </r>
  <r>
    <n v="14977.506568999999"/>
    <n v="15462.877919"/>
    <x v="0"/>
    <x v="144"/>
    <x v="12"/>
    <x v="12"/>
    <s v="MD Resident"/>
    <x v="7"/>
    <s v="MD"/>
    <n v="2"/>
    <n v="0.598206982"/>
    <n v="1"/>
    <n v="4567.6499999999996"/>
    <n v="3.7640628880000002"/>
    <n v="2"/>
    <n v="104966.42"/>
    <n v="1"/>
    <n v="3.165855906"/>
    <n v="100398.77"/>
    <x v="100"/>
    <s v="21144,Severn"/>
    <x v="0"/>
    <x v="0"/>
    <n v="27.458624188999998"/>
    <n v="-5.6600000000000001E-3"/>
    <n v="5.6600000000000001E-3"/>
    <n v="-5.6600000000000001E-3"/>
    <n v="6.5257260000000001E-4"/>
    <n v="6.5257260000000001E-4"/>
    <n v="0"/>
    <n v="5.0003321851000004"/>
    <n v="3.1652033334"/>
    <n v="24253.346362"/>
    <x v="0"/>
  </r>
  <r>
    <n v="14977.506568999999"/>
    <n v="15462.877919"/>
    <x v="0"/>
    <x v="87"/>
    <x v="12"/>
    <x v="12"/>
    <s v="MD Resident"/>
    <x v="7"/>
    <s v="MD"/>
    <n v="1"/>
    <n v="0.45127198699999999"/>
    <n v="1"/>
    <n v="4378.32"/>
    <n v="0.75515097799999997"/>
    <n v="1"/>
    <n v="2964.99"/>
    <n v="0"/>
    <n v="0.30387899099999999"/>
    <n v="-1413.33"/>
    <x v="66"/>
    <s v="21108,Millersville"/>
    <x v="0"/>
    <x v="0"/>
    <n v="14.370112578000001"/>
    <n v="0"/>
    <n v="0"/>
    <n v="0"/>
    <n v="0"/>
    <n v="0"/>
    <n v="0"/>
    <n v="0"/>
    <n v="0.30387899099999999"/>
    <n v="2328.4704471"/>
    <x v="0"/>
  </r>
  <r>
    <n v="14977.506568999999"/>
    <n v="15462.877919"/>
    <x v="0"/>
    <x v="234"/>
    <x v="12"/>
    <x v="12"/>
    <s v="MD Resident"/>
    <x v="0"/>
    <s v="MD"/>
    <n v="2"/>
    <n v="6.0041368220000004"/>
    <n v="5"/>
    <n v="80233.429999999993"/>
    <n v="6.5105798070000001"/>
    <n v="7"/>
    <n v="106936"/>
    <n v="2"/>
    <n v="0.50644298499999996"/>
    <n v="26702.57"/>
    <x v="155"/>
    <s v="21227,Halethorpe"/>
    <x v="0"/>
    <x v="0"/>
    <n v="38.351487861000003"/>
    <n v="-0.598206982"/>
    <n v="0.598206982"/>
    <n v="-0.598206982"/>
    <n v="7.8995039000000003E-3"/>
    <n v="7.8995039000000003E-3"/>
    <n v="0"/>
    <n v="60.529888622000001"/>
    <n v="0.49854348110000002"/>
    <n v="3820.085615"/>
    <x v="0"/>
  </r>
  <r>
    <n v="14977.506568999999"/>
    <n v="15462.877919"/>
    <x v="0"/>
    <x v="177"/>
    <x v="12"/>
    <x v="12"/>
    <s v="MD Resident"/>
    <x v="10"/>
    <s v="MD"/>
    <n v="2"/>
    <n v="0"/>
    <n v="0"/>
    <n v="0"/>
    <n v="3.9109308839999999"/>
    <n v="4"/>
    <n v="69034.95"/>
    <n v="4"/>
    <n v="3.9109308839999999"/>
    <n v="69034.95"/>
    <x v="43"/>
    <s v="21158,Westminster"/>
    <x v="0"/>
    <x v="0"/>
    <n v="13.168115612999999"/>
    <n v="0"/>
    <n v="0"/>
    <n v="0"/>
    <n v="0"/>
    <n v="0"/>
    <n v="0"/>
    <n v="0"/>
    <n v="3.9109308839999999"/>
    <n v="29967.478020999999"/>
    <x v="0"/>
  </r>
  <r>
    <n v="14977.506568999999"/>
    <n v="15462.877919"/>
    <x v="0"/>
    <x v="173"/>
    <x v="12"/>
    <x v="12"/>
    <s v="MD Resident"/>
    <x v="18"/>
    <s v="MD"/>
    <n v="1"/>
    <n v="0.598206982"/>
    <n v="1"/>
    <n v="4213.04"/>
    <n v="0.73492597800000004"/>
    <n v="1"/>
    <n v="3071.54"/>
    <n v="0"/>
    <n v="0.13671899600000001"/>
    <n v="-1141.5"/>
    <x v="2"/>
    <s v="Queen Annes,"/>
    <x v="0"/>
    <x v="0"/>
    <n v="68.731464979999998"/>
    <n v="0"/>
    <n v="0"/>
    <n v="0"/>
    <n v="0"/>
    <n v="0"/>
    <n v="0"/>
    <n v="0"/>
    <n v="0.13671899600000001"/>
    <n v="1047.6082624000001"/>
    <x v="0"/>
  </r>
  <r>
    <n v="14977.506568999999"/>
    <n v="15462.877919"/>
    <x v="0"/>
    <x v="146"/>
    <x v="12"/>
    <x v="12"/>
    <s v="MD Resident"/>
    <x v="3"/>
    <s v="MD"/>
    <n v="2"/>
    <n v="0"/>
    <n v="0"/>
    <n v="0"/>
    <n v="1.1152699669999999"/>
    <n v="2"/>
    <n v="33844"/>
    <n v="2"/>
    <n v="1.1152699669999999"/>
    <n v="33844"/>
    <x v="101"/>
    <s v="20912,Takoma Park"/>
    <x v="0"/>
    <x v="0"/>
    <n v="9.2743827250000006"/>
    <n v="-1.66194595"/>
    <n v="1.66194595"/>
    <n v="-1.66194595"/>
    <n v="0.19985356000000001"/>
    <n v="0.19985356000000001"/>
    <n v="0"/>
    <n v="1531.3763770999999"/>
    <n v="0.91541640700000004"/>
    <n v="7014.3712249999999"/>
    <x v="0"/>
  </r>
  <r>
    <n v="14977.506568999999"/>
    <n v="15462.877919"/>
    <x v="0"/>
    <x v="179"/>
    <x v="12"/>
    <x v="12"/>
    <s v="MD Resident"/>
    <x v="0"/>
    <s v="MD"/>
    <n v="2"/>
    <n v="432.61976720000001"/>
    <n v="580"/>
    <n v="6016315.6900000004"/>
    <n v="440.98731993000001"/>
    <n v="511"/>
    <n v="7120081.3499999996"/>
    <n v="-69"/>
    <n v="8.3675527229999993"/>
    <n v="1103765.6599999999"/>
    <x v="120"/>
    <s v="21222,Dundalk"/>
    <x v="0"/>
    <x v="0"/>
    <n v="83.096533515999994"/>
    <n v="0"/>
    <n v="0"/>
    <n v="0"/>
    <n v="0"/>
    <n v="0"/>
    <n v="0"/>
    <n v="0"/>
    <n v="8.3675527229999993"/>
    <n v="64116.308815999997"/>
    <x v="0"/>
  </r>
  <r>
    <n v="14977.506568999999"/>
    <n v="15462.877919"/>
    <x v="0"/>
    <x v="160"/>
    <x v="12"/>
    <x v="12"/>
    <s v="MD Resident"/>
    <x v="7"/>
    <s v="MD"/>
    <n v="1"/>
    <n v="0.598206982"/>
    <n v="1"/>
    <n v="3168.17"/>
    <n v="0.94474897199999996"/>
    <n v="1"/>
    <n v="5154.1400000000003"/>
    <n v="0"/>
    <n v="0.34654199000000002"/>
    <n v="1985.97"/>
    <x v="27"/>
    <s v="21401,Annapolis"/>
    <x v="0"/>
    <x v="0"/>
    <n v="81.173615592999994"/>
    <n v="-1.1152699669999999"/>
    <n v="1.1152699669999999"/>
    <n v="-1.1152699669999999"/>
    <n v="4.7612499999999999E-3"/>
    <n v="4.7612499999999999E-3"/>
    <n v="0"/>
    <n v="36.483041421999999"/>
    <n v="0.34178074000000003"/>
    <n v="2618.8923095999999"/>
    <x v="0"/>
  </r>
  <r>
    <n v="14977.506568999999"/>
    <n v="15462.877919"/>
    <x v="0"/>
    <x v="193"/>
    <x v="12"/>
    <x v="12"/>
    <s v="MD Resident"/>
    <x v="11"/>
    <s v="MD"/>
    <n v="2"/>
    <n v="2.264106934"/>
    <n v="3"/>
    <n v="51738.01"/>
    <n v="5.0481128499999999"/>
    <n v="3"/>
    <n v="59481.51"/>
    <n v="0"/>
    <n v="2.7840059159999999"/>
    <n v="7743.5"/>
    <x v="130"/>
    <s v="21161,White Hall"/>
    <x v="0"/>
    <x v="0"/>
    <n v="15.021503556000001"/>
    <n v="0"/>
    <n v="0"/>
    <n v="0"/>
    <n v="0"/>
    <n v="0"/>
    <n v="0"/>
    <n v="0"/>
    <n v="2.7840059159999999"/>
    <n v="21332.424062999999"/>
    <x v="0"/>
  </r>
  <r>
    <n v="14977.506568999999"/>
    <n v="15462.877919"/>
    <x v="0"/>
    <x v="237"/>
    <x v="12"/>
    <x v="12"/>
    <s v="MD Resident"/>
    <x v="11"/>
    <s v="MD"/>
    <n v="1"/>
    <n v="0"/>
    <n v="0"/>
    <n v="0"/>
    <n v="0.58304598299999999"/>
    <n v="1"/>
    <n v="10493.6"/>
    <n v="1"/>
    <n v="0.58304598299999999"/>
    <n v="10493.6"/>
    <x v="158"/>
    <s v="21132,Pylesville"/>
    <x v="0"/>
    <x v="0"/>
    <n v="33.826608997999998"/>
    <n v="0"/>
    <n v="0"/>
    <n v="0"/>
    <n v="0"/>
    <n v="0"/>
    <n v="0"/>
    <n v="0"/>
    <n v="0.58304598299999999"/>
    <n v="4467.5853906000002"/>
    <x v="0"/>
  </r>
  <r>
    <n v="14977.506568999999"/>
    <n v="15462.877919"/>
    <x v="0"/>
    <x v="83"/>
    <x v="12"/>
    <x v="12"/>
    <s v="MD Resident"/>
    <x v="1"/>
    <s v="MD"/>
    <n v="1"/>
    <n v="0"/>
    <n v="0"/>
    <n v="0"/>
    <n v="0.87901097399999994"/>
    <n v="1"/>
    <n v="5657.91"/>
    <n v="1"/>
    <n v="0.87901097399999994"/>
    <n v="5657.91"/>
    <x v="41"/>
    <s v="20720,Bowie"/>
    <x v="0"/>
    <x v="0"/>
    <n v="67.503236000000001"/>
    <n v="-3.745538888"/>
    <n v="3.745538888"/>
    <n v="-3.745538888"/>
    <n v="4.8773510399999997E-2"/>
    <n v="4.8773510399999997E-2"/>
    <n v="0"/>
    <n v="373.72665117999998"/>
    <n v="0.83023746359999995"/>
    <n v="6361.6882218999999"/>
    <x v="0"/>
  </r>
  <r>
    <n v="14977.506568999999"/>
    <n v="15462.877919"/>
    <x v="0"/>
    <x v="140"/>
    <x v="12"/>
    <x v="12"/>
    <s v="MD Resident"/>
    <x v="9"/>
    <s v="MD"/>
    <n v="2"/>
    <n v="6.1964388179999998"/>
    <n v="10"/>
    <n v="74130.38"/>
    <n v="13.372529603"/>
    <n v="17"/>
    <n v="306393.40000000002"/>
    <n v="7"/>
    <n v="7.1760907850000004"/>
    <n v="232263.02"/>
    <x v="96"/>
    <s v="21225,Brooklyn"/>
    <x v="0"/>
    <x v="0"/>
    <n v="78.337591657999994"/>
    <n v="0"/>
    <n v="0"/>
    <n v="0"/>
    <n v="0"/>
    <n v="0"/>
    <n v="0"/>
    <n v="0"/>
    <n v="7.1760907850000004"/>
    <n v="54986.740818999999"/>
    <x v="0"/>
  </r>
  <r>
    <n v="14977.506568999999"/>
    <n v="15462.877919"/>
    <x v="0"/>
    <x v="76"/>
    <x v="12"/>
    <x v="12"/>
    <s v="MD Resident"/>
    <x v="9"/>
    <s v="MD"/>
    <n v="2"/>
    <n v="15.378834544"/>
    <n v="18"/>
    <n v="197517.01"/>
    <n v="19.000610434999999"/>
    <n v="17"/>
    <n v="317416.59000000003"/>
    <n v="-1"/>
    <n v="3.621775891"/>
    <n v="119899.58"/>
    <x v="19"/>
    <s v="21212,Baltimore"/>
    <x v="0"/>
    <x v="0"/>
    <n v="53.002016415999996"/>
    <n v="0"/>
    <n v="0"/>
    <n v="0"/>
    <n v="0"/>
    <n v="0"/>
    <n v="0"/>
    <n v="0"/>
    <n v="3.621775891"/>
    <n v="27751.830096000002"/>
    <x v="0"/>
  </r>
  <r>
    <n v="14977.506568999999"/>
    <n v="15462.877919"/>
    <x v="0"/>
    <x v="68"/>
    <x v="12"/>
    <x v="12"/>
    <s v="MD Resident"/>
    <x v="3"/>
    <s v="MD"/>
    <n v="1"/>
    <n v="0"/>
    <n v="0"/>
    <n v="0"/>
    <n v="0.64408198100000003"/>
    <n v="1"/>
    <n v="10511.08"/>
    <n v="1"/>
    <n v="0.64408198100000003"/>
    <n v="10511.08"/>
    <x v="24"/>
    <s v="20901,Silver Spring"/>
    <x v="0"/>
    <x v="0"/>
    <n v="70.619512907000001"/>
    <n v="-1.8741309450000001"/>
    <n v="1.8741309450000001"/>
    <n v="-1.8741309450000001"/>
    <n v="1.70929241E-2"/>
    <n v="1.70929241E-2"/>
    <n v="0"/>
    <n v="130.97440008000001"/>
    <n v="0.62698905689999995"/>
    <n v="4804.2988588999997"/>
    <x v="0"/>
  </r>
  <r>
    <n v="14977.506568999999"/>
    <n v="15462.877919"/>
    <x v="0"/>
    <x v="238"/>
    <x v="12"/>
    <x v="12"/>
    <s v="MD Resident"/>
    <x v="11"/>
    <s v="MD"/>
    <n v="2"/>
    <n v="0"/>
    <n v="0"/>
    <n v="0"/>
    <n v="7.6675987709999998"/>
    <n v="3"/>
    <n v="58381.97"/>
    <n v="3"/>
    <n v="7.6675987709999998"/>
    <n v="58381.97"/>
    <x v="2"/>
    <s v="Harford,"/>
    <x v="0"/>
    <x v="0"/>
    <n v="9.6967337110000003"/>
    <n v="0"/>
    <n v="0"/>
    <n v="0"/>
    <n v="0"/>
    <n v="0"/>
    <n v="0"/>
    <n v="0"/>
    <n v="7.6675987709999998"/>
    <n v="58752.917006000003"/>
    <x v="0"/>
  </r>
  <r>
    <n v="14977.506568999999"/>
    <n v="15462.877919"/>
    <x v="0"/>
    <x v="82"/>
    <x v="12"/>
    <x v="12"/>
    <s v="MD Resident"/>
    <x v="10"/>
    <s v="MD"/>
    <n v="1"/>
    <n v="0"/>
    <n v="0"/>
    <n v="0"/>
    <n v="0.399579988"/>
    <n v="1"/>
    <n v="5189.51"/>
    <n v="1"/>
    <n v="0.399579988"/>
    <n v="5189.51"/>
    <x v="65"/>
    <s v="21074,Hampstead"/>
    <x v="0"/>
    <x v="0"/>
    <n v="25.075629255999999"/>
    <n v="0"/>
    <n v="0"/>
    <n v="0"/>
    <n v="0"/>
    <n v="0"/>
    <n v="0"/>
    <n v="0"/>
    <n v="0.399579988"/>
    <n v="3061.7786055000001"/>
    <x v="0"/>
  </r>
  <r>
    <n v="14977.506568999999"/>
    <n v="15462.877919"/>
    <x v="0"/>
    <x v="227"/>
    <x v="12"/>
    <x v="12"/>
    <s v="MD Resident"/>
    <x v="0"/>
    <s v="MD"/>
    <n v="2"/>
    <n v="2.6770319210000002"/>
    <n v="4"/>
    <n v="25079.87"/>
    <n v="6.8914317949999999"/>
    <n v="4"/>
    <n v="126305.35"/>
    <n v="0"/>
    <n v="4.2143998739999997"/>
    <n v="101225.48"/>
    <x v="152"/>
    <s v="21208,Pikesville"/>
    <x v="0"/>
    <x v="0"/>
    <n v="103.93195891000001"/>
    <n v="0"/>
    <n v="0"/>
    <n v="0"/>
    <n v="0"/>
    <n v="0"/>
    <n v="0"/>
    <n v="0"/>
    <n v="4.2143998739999997"/>
    <n v="32292.806839000001"/>
    <x v="0"/>
  </r>
  <r>
    <n v="14977.506568999999"/>
    <n v="15462.877919"/>
    <x v="0"/>
    <x v="212"/>
    <x v="12"/>
    <x v="12"/>
    <s v="MD Resident"/>
    <x v="9"/>
    <s v="MD"/>
    <n v="2"/>
    <n v="30.565130097000001"/>
    <n v="47"/>
    <n v="593365.89"/>
    <n v="36.787708907000003"/>
    <n v="53"/>
    <n v="488753.22"/>
    <n v="6"/>
    <n v="6.2225788099999999"/>
    <n v="-104612.67"/>
    <x v="19"/>
    <s v="21205,Baltimore"/>
    <x v="0"/>
    <x v="0"/>
    <n v="48.148821564000002"/>
    <n v="0"/>
    <n v="0"/>
    <n v="0"/>
    <n v="0"/>
    <n v="0"/>
    <n v="0"/>
    <n v="0"/>
    <n v="6.2225788099999999"/>
    <n v="47680.462593999997"/>
    <x v="0"/>
  </r>
  <r>
    <n v="14977.506568999999"/>
    <n v="15462.877919"/>
    <x v="0"/>
    <x v="220"/>
    <x v="12"/>
    <x v="12"/>
    <s v="MD Resident"/>
    <x v="0"/>
    <s v="MD"/>
    <n v="2"/>
    <n v="9.0158557330000004"/>
    <n v="9"/>
    <n v="121752.82"/>
    <n v="17.018000492999999"/>
    <n v="11"/>
    <n v="314859.88"/>
    <n v="2"/>
    <n v="8.0021447600000002"/>
    <n v="193107.06"/>
    <x v="47"/>
    <s v="21204,Towson"/>
    <x v="0"/>
    <x v="0"/>
    <n v="132.48252106000001"/>
    <n v="0"/>
    <n v="0"/>
    <n v="0"/>
    <n v="0"/>
    <n v="0"/>
    <n v="0"/>
    <n v="0"/>
    <n v="8.0021447600000002"/>
    <n v="61316.373091000001"/>
    <x v="0"/>
  </r>
  <r>
    <n v="14977.506568999999"/>
    <n v="15462.877919"/>
    <x v="0"/>
    <x v="110"/>
    <x v="12"/>
    <x v="12"/>
    <s v="MD Resident"/>
    <x v="8"/>
    <s v="MD"/>
    <n v="1"/>
    <n v="0.57127498300000001"/>
    <n v="1"/>
    <n v="6885.17"/>
    <n v="1.0422079689999999"/>
    <n v="1"/>
    <n v="6569.41"/>
    <n v="0"/>
    <n v="0.470932986"/>
    <n v="-315.76"/>
    <x v="16"/>
    <s v="21045,Columbia"/>
    <x v="0"/>
    <x v="0"/>
    <n v="78.241843665999994"/>
    <n v="-7.9040637660000002"/>
    <n v="7.9040637660000002"/>
    <n v="-7.9040637660000002"/>
    <n v="4.7574087899999999E-2"/>
    <n v="4.7574087899999999E-2"/>
    <n v="0"/>
    <n v="364.53608537000002"/>
    <n v="0.42335889809999999"/>
    <n v="3243.9843222"/>
    <x v="0"/>
  </r>
  <r>
    <n v="14977.506568999999"/>
    <n v="15462.877919"/>
    <x v="0"/>
    <x v="81"/>
    <x v="12"/>
    <x v="12"/>
    <s v="MD Resident"/>
    <x v="11"/>
    <s v="MD"/>
    <n v="1"/>
    <n v="0"/>
    <n v="0"/>
    <n v="0"/>
    <n v="1.449316957"/>
    <n v="1"/>
    <n v="10321.35"/>
    <n v="1"/>
    <n v="1.449316957"/>
    <n v="10321.35"/>
    <x v="64"/>
    <s v="21005,Aberdeen Proving Ground"/>
    <x v="0"/>
    <x v="0"/>
    <n v="3.4271108990000001"/>
    <n v="0"/>
    <n v="0"/>
    <n v="0"/>
    <n v="0"/>
    <n v="0"/>
    <n v="0"/>
    <n v="0"/>
    <n v="1.449316957"/>
    <n v="11105.380111"/>
    <x v="0"/>
  </r>
  <r>
    <n v="14977.506568999999"/>
    <n v="15462.877919"/>
    <x v="0"/>
    <x v="69"/>
    <x v="12"/>
    <x v="12"/>
    <s v="MD Resident"/>
    <x v="0"/>
    <s v="MD"/>
    <n v="2"/>
    <n v="55.395898357"/>
    <n v="84"/>
    <n v="1009284.9"/>
    <n v="76.908612715000004"/>
    <n v="86"/>
    <n v="1241964.1399999999"/>
    <n v="2"/>
    <n v="21.512714358"/>
    <n v="232679.24"/>
    <x v="54"/>
    <s v="21162,White Marsh"/>
    <x v="0"/>
    <x v="0"/>
    <n v="44.98476866"/>
    <n v="0"/>
    <n v="0"/>
    <n v="0"/>
    <n v="0"/>
    <n v="0"/>
    <n v="0"/>
    <n v="0"/>
    <n v="21.512714358"/>
    <n v="164841.00941999999"/>
    <x v="0"/>
  </r>
  <r>
    <n v="14977.506568999999"/>
    <n v="15462.877919"/>
    <x v="0"/>
    <x v="148"/>
    <x v="12"/>
    <x v="12"/>
    <s v="MD Resident"/>
    <x v="0"/>
    <s v="MD"/>
    <n v="2"/>
    <n v="5.9989898220000004"/>
    <n v="10"/>
    <n v="55876.99"/>
    <n v="7.5823967750000003"/>
    <n v="8"/>
    <n v="191114.66"/>
    <n v="-2"/>
    <n v="1.5834069529999999"/>
    <n v="135237.67000000001"/>
    <x v="102"/>
    <s v="21207,Gwynn Oak"/>
    <x v="0"/>
    <x v="0"/>
    <n v="25.919264238"/>
    <n v="0"/>
    <n v="0"/>
    <n v="0"/>
    <n v="0"/>
    <n v="0"/>
    <n v="0"/>
    <n v="0"/>
    <n v="1.5834069529999999"/>
    <n v="12132.843681"/>
    <x v="0"/>
  </r>
  <r>
    <n v="14977.506568999999"/>
    <n v="15462.877919"/>
    <x v="0"/>
    <x v="16"/>
    <x v="12"/>
    <x v="12"/>
    <s v="MD Resident"/>
    <x v="3"/>
    <s v="MD"/>
    <n v="1"/>
    <n v="0"/>
    <n v="0"/>
    <n v="0"/>
    <n v="0.57756298299999997"/>
    <n v="1"/>
    <n v="17001.29"/>
    <n v="1"/>
    <n v="0.57756298299999997"/>
    <n v="17001.29"/>
    <x v="13"/>
    <s v="20876,Germantown"/>
    <x v="0"/>
    <x v="0"/>
    <n v="56.860298307000001"/>
    <n v="0"/>
    <n v="0"/>
    <n v="0"/>
    <n v="0"/>
    <n v="0"/>
    <n v="0"/>
    <n v="0"/>
    <n v="0.57756298299999997"/>
    <n v="4425.5719449999997"/>
    <x v="0"/>
  </r>
  <r>
    <n v="14977.506568999999"/>
    <n v="15462.877919"/>
    <x v="0"/>
    <x v="53"/>
    <x v="12"/>
    <x v="12"/>
    <s v="MD Resident"/>
    <x v="10"/>
    <s v="MD"/>
    <n v="1"/>
    <n v="0.57127498300000001"/>
    <n v="1"/>
    <n v="4235.51"/>
    <n v="0.91153697300000003"/>
    <n v="1"/>
    <n v="14361.84"/>
    <n v="0"/>
    <n v="0.34026199000000001"/>
    <n v="10126.33"/>
    <x v="43"/>
    <s v="21157,Westminster"/>
    <x v="0"/>
    <x v="0"/>
    <n v="54.699697379"/>
    <n v="0"/>
    <n v="0"/>
    <n v="0"/>
    <n v="0"/>
    <n v="0"/>
    <n v="0"/>
    <n v="0"/>
    <n v="0.34026199000000001"/>
    <n v="2607.254899"/>
    <x v="0"/>
  </r>
  <r>
    <n v="14977.506568999999"/>
    <n v="15462.877919"/>
    <x v="0"/>
    <x v="209"/>
    <x v="12"/>
    <x v="12"/>
    <s v="MD Resident"/>
    <x v="0"/>
    <s v="MD"/>
    <n v="2"/>
    <n v="0.52952198399999995"/>
    <n v="1"/>
    <n v="8779.48"/>
    <n v="1.482929956"/>
    <n v="2"/>
    <n v="21071.33"/>
    <n v="1"/>
    <n v="0.95340797200000005"/>
    <n v="12291.85"/>
    <x v="141"/>
    <s v="21156,Upper Falls"/>
    <x v="0"/>
    <x v="0"/>
    <n v="1.8606269449999999"/>
    <n v="0"/>
    <n v="0"/>
    <n v="0"/>
    <n v="0"/>
    <n v="0"/>
    <n v="0"/>
    <n v="0"/>
    <n v="0.95340797200000005"/>
    <n v="7305.4813019000003"/>
    <x v="0"/>
  </r>
  <r>
    <n v="14977.506568999999"/>
    <n v="15462.877919"/>
    <x v="0"/>
    <x v="34"/>
    <x v="12"/>
    <x v="12"/>
    <s v="MD Resident"/>
    <x v="9"/>
    <s v="MD"/>
    <n v="2"/>
    <n v="14.872970560000001"/>
    <n v="20"/>
    <n v="290207.77"/>
    <n v="19.240652432000001"/>
    <n v="18"/>
    <n v="311927.25"/>
    <n v="-2"/>
    <n v="4.3676818720000004"/>
    <n v="21719.48"/>
    <x v="19"/>
    <s v="21239,Baltimore"/>
    <x v="0"/>
    <x v="0"/>
    <n v="164.27218110999999"/>
    <n v="0"/>
    <n v="0"/>
    <n v="0"/>
    <n v="0"/>
    <n v="0"/>
    <n v="0"/>
    <n v="0"/>
    <n v="4.3676818720000004"/>
    <n v="33467.328976999997"/>
    <x v="0"/>
  </r>
  <r>
    <n v="14977.506568999999"/>
    <n v="15462.877919"/>
    <x v="0"/>
    <x v="71"/>
    <x v="12"/>
    <x v="12"/>
    <s v="MD Resident"/>
    <x v="3"/>
    <s v="MD"/>
    <n v="1"/>
    <n v="0.598206982"/>
    <n v="1"/>
    <n v="4386.7299999999996"/>
    <n v="1.5103019559999999"/>
    <n v="2"/>
    <n v="40457.410000000003"/>
    <n v="1"/>
    <n v="0.91209497399999995"/>
    <n v="36070.68"/>
    <x v="13"/>
    <s v="20874,Germantown"/>
    <x v="0"/>
    <x v="0"/>
    <n v="67.317166005000004"/>
    <n v="-2.7837239170000001"/>
    <n v="2.7837239170000001"/>
    <n v="-2.7837239170000001"/>
    <n v="3.7717282900000003E-2"/>
    <n v="3.7717282900000003E-2"/>
    <n v="0"/>
    <n v="289.00839201999997"/>
    <n v="0.87437769109999997"/>
    <n v="6699.9123782999995"/>
    <x v="0"/>
  </r>
  <r>
    <n v="14977.506568999999"/>
    <n v="15462.877919"/>
    <x v="0"/>
    <x v="239"/>
    <x v="12"/>
    <x v="12"/>
    <s v="MD Resident"/>
    <x v="11"/>
    <s v="MD"/>
    <n v="2"/>
    <n v="1.993950941"/>
    <n v="3"/>
    <n v="26679.42"/>
    <n v="3.0329449099999999"/>
    <n v="5"/>
    <n v="33867.480000000003"/>
    <n v="2"/>
    <n v="1.0389939690000001"/>
    <n v="7188.06"/>
    <x v="159"/>
    <s v="21154,Street"/>
    <x v="0"/>
    <x v="0"/>
    <n v="1.389341959"/>
    <n v="0"/>
    <n v="0"/>
    <n v="0"/>
    <n v="0"/>
    <n v="0"/>
    <n v="0"/>
    <n v="0"/>
    <n v="1.0389939690000001"/>
    <n v="7961.2833500999996"/>
    <x v="0"/>
  </r>
  <r>
    <n v="14977.506568999999"/>
    <n v="15462.877919"/>
    <x v="0"/>
    <x v="61"/>
    <x v="12"/>
    <x v="12"/>
    <s v="MD Resident"/>
    <x v="8"/>
    <s v="MD"/>
    <n v="1"/>
    <n v="0"/>
    <n v="0"/>
    <n v="0"/>
    <n v="0.598206982"/>
    <n v="1"/>
    <n v="3067.71"/>
    <n v="1"/>
    <n v="0.598206982"/>
    <n v="3067.71"/>
    <x v="48"/>
    <s v="21075,Elkridge"/>
    <x v="0"/>
    <x v="0"/>
    <n v="74.389385790999995"/>
    <n v="-3.5079528959999999"/>
    <n v="3.5079528959999999"/>
    <n v="-3.5079528959999999"/>
    <n v="2.82094266E-2"/>
    <n v="2.82094266E-2"/>
    <n v="0"/>
    <n v="216.15451547000001"/>
    <n v="0.56999755539999997"/>
    <n v="4367.6019140999997"/>
    <x v="0"/>
  </r>
  <r>
    <n v="14977.506568999999"/>
    <n v="15462.877919"/>
    <x v="0"/>
    <x v="98"/>
    <x v="12"/>
    <x v="12"/>
    <s v="MD Resident"/>
    <x v="0"/>
    <s v="MD"/>
    <n v="2"/>
    <n v="65.255169065999993"/>
    <n v="101"/>
    <n v="970756.39"/>
    <n v="79.469191648999995"/>
    <n v="102"/>
    <n v="1306912.52"/>
    <n v="1"/>
    <n v="14.214022583"/>
    <n v="336156.13"/>
    <x v="73"/>
    <s v="21219,Sparrows Point"/>
    <x v="0"/>
    <x v="0"/>
    <n v="25.849107242999999"/>
    <n v="0"/>
    <n v="0"/>
    <n v="0"/>
    <n v="0"/>
    <n v="0"/>
    <n v="0"/>
    <n v="0"/>
    <n v="14.214022583"/>
    <n v="108914.83945"/>
    <x v="0"/>
  </r>
  <r>
    <n v="14977.506568999999"/>
    <n v="15462.877919"/>
    <x v="0"/>
    <x v="57"/>
    <x v="12"/>
    <x v="12"/>
    <s v="MD Resident"/>
    <x v="0"/>
    <s v="MD"/>
    <n v="2"/>
    <n v="91.625196287999998"/>
    <n v="126"/>
    <n v="1479215.92"/>
    <n v="98.794107069000006"/>
    <n v="132"/>
    <n v="1485743.48"/>
    <n v="6"/>
    <n v="7.1689107810000001"/>
    <n v="6527.56"/>
    <x v="45"/>
    <s v="21128,Perry Hall"/>
    <x v="0"/>
    <x v="0"/>
    <n v="20.047959393999999"/>
    <n v="0"/>
    <n v="0"/>
    <n v="0"/>
    <n v="0"/>
    <n v="0"/>
    <n v="0"/>
    <n v="0"/>
    <n v="7.1689107810000001"/>
    <n v="54931.724092999997"/>
    <x v="0"/>
  </r>
  <r>
    <n v="14977.506568999999"/>
    <n v="15462.877919"/>
    <x v="0"/>
    <x v="145"/>
    <x v="12"/>
    <x v="12"/>
    <s v="MD Resident"/>
    <x v="9"/>
    <s v="MD"/>
    <n v="2"/>
    <n v="32.135727048"/>
    <n v="38"/>
    <n v="417188.31"/>
    <n v="38.142130868999999"/>
    <n v="42"/>
    <n v="573165.34"/>
    <n v="4"/>
    <n v="6.0064038210000001"/>
    <n v="155977.03"/>
    <x v="19"/>
    <s v="21214,Baltimore"/>
    <x v="0"/>
    <x v="0"/>
    <n v="122.01511635999999"/>
    <n v="0"/>
    <n v="0"/>
    <n v="0"/>
    <n v="0"/>
    <n v="0"/>
    <n v="0"/>
    <n v="0"/>
    <n v="6.0064038210000001"/>
    <n v="46024.023393000003"/>
    <x v="0"/>
  </r>
  <r>
    <n v="14977.506568999999"/>
    <n v="15462.877919"/>
    <x v="0"/>
    <x v="205"/>
    <x v="12"/>
    <x v="12"/>
    <s v="MD Resident"/>
    <x v="0"/>
    <s v="MD"/>
    <n v="1"/>
    <n v="0"/>
    <n v="0"/>
    <n v="0"/>
    <n v="0.569424983"/>
    <n v="1"/>
    <n v="2842.77"/>
    <n v="1"/>
    <n v="0.569424983"/>
    <n v="2842.77"/>
    <x v="138"/>
    <s v="21053,Freeland"/>
    <x v="0"/>
    <x v="0"/>
    <n v="8.6298907459999992"/>
    <n v="0"/>
    <n v="0"/>
    <n v="0"/>
    <n v="0"/>
    <n v="0"/>
    <n v="0"/>
    <n v="0"/>
    <n v="0.569424983"/>
    <n v="4363.2145821000004"/>
    <x v="0"/>
  </r>
  <r>
    <n v="14977.506568999999"/>
    <n v="15462.877919"/>
    <x v="0"/>
    <x v="108"/>
    <x v="12"/>
    <x v="12"/>
    <s v="MD Resident"/>
    <x v="0"/>
    <s v="MD"/>
    <n v="2"/>
    <n v="830.58014337999998"/>
    <n v="1122"/>
    <n v="12560276.689999999"/>
    <n v="867.26509329999999"/>
    <n v="1070"/>
    <n v="13214549.710000001"/>
    <n v="-52"/>
    <n v="36.684949920999998"/>
    <n v="654273.02"/>
    <x v="80"/>
    <s v="21220,Middle River"/>
    <x v="0"/>
    <x v="0"/>
    <n v="75.358833779999998"/>
    <n v="0"/>
    <n v="0"/>
    <n v="0"/>
    <n v="0"/>
    <n v="0"/>
    <n v="0"/>
    <n v="0"/>
    <n v="36.684949920999998"/>
    <n v="281098.14851999999"/>
    <x v="0"/>
  </r>
  <r>
    <n v="14977.506568999999"/>
    <n v="15462.877919"/>
    <x v="0"/>
    <x v="48"/>
    <x v="12"/>
    <x v="12"/>
    <s v="MD Resident"/>
    <x v="11"/>
    <s v="MD"/>
    <n v="2"/>
    <n v="5.3857228399999997"/>
    <n v="6"/>
    <n v="97059.09"/>
    <n v="7.0575127919999998"/>
    <n v="9"/>
    <n v="69029.48"/>
    <n v="3"/>
    <n v="1.6717899519999999"/>
    <n v="-28029.61"/>
    <x v="39"/>
    <s v="21050,Forest Hill"/>
    <x v="0"/>
    <x v="0"/>
    <n v="13.782169594000001"/>
    <n v="0"/>
    <n v="0"/>
    <n v="0"/>
    <n v="0"/>
    <n v="0"/>
    <n v="0"/>
    <n v="0"/>
    <n v="1.6717899519999999"/>
    <n v="12810.077735999999"/>
    <x v="0"/>
  </r>
  <r>
    <n v="14977.506568999999"/>
    <n v="15462.877919"/>
    <x v="0"/>
    <x v="89"/>
    <x v="12"/>
    <x v="12"/>
    <s v="MD Resident"/>
    <x v="13"/>
    <s v="MD"/>
    <n v="1"/>
    <n v="0"/>
    <n v="0"/>
    <n v="0"/>
    <n v="0.63351298099999998"/>
    <n v="1"/>
    <n v="7804.05"/>
    <n v="1"/>
    <n v="0.63351298099999998"/>
    <n v="7804.05"/>
    <x v="2"/>
    <s v="Somerset,"/>
    <x v="0"/>
    <x v="0"/>
    <n v="23.983850288999999"/>
    <n v="0"/>
    <n v="0"/>
    <n v="0"/>
    <n v="0"/>
    <n v="0"/>
    <n v="0"/>
    <n v="0"/>
    <n v="0.63351298099999998"/>
    <n v="4854.2883771999996"/>
    <x v="0"/>
  </r>
  <r>
    <n v="14977.506568999999"/>
    <n v="15462.877919"/>
    <x v="0"/>
    <x v="64"/>
    <x v="12"/>
    <x v="12"/>
    <s v="MD Resident"/>
    <x v="7"/>
    <s v="MD"/>
    <n v="2"/>
    <n v="1.981810941"/>
    <n v="2"/>
    <n v="37266.79"/>
    <n v="4.4332378669999999"/>
    <n v="4"/>
    <n v="55681.760000000002"/>
    <n v="2"/>
    <n v="2.4514269259999999"/>
    <n v="18414.97"/>
    <x v="51"/>
    <s v="21060,Glen Burnie"/>
    <x v="0"/>
    <x v="0"/>
    <n v="34.865030947000001"/>
    <n v="-0.45127198699999999"/>
    <n v="0.45127198699999999"/>
    <n v="-0.45127198699999999"/>
    <n v="3.1729795399999997E-2"/>
    <n v="3.1729795399999997E-2"/>
    <n v="0"/>
    <n v="243.12931513999999"/>
    <n v="2.4196971305999999"/>
    <n v="18540.910778000001"/>
    <x v="0"/>
  </r>
  <r>
    <n v="14977.506568999999"/>
    <n v="15462.877919"/>
    <x v="0"/>
    <x v="170"/>
    <x v="12"/>
    <x v="12"/>
    <s v="MD Resident"/>
    <x v="7"/>
    <s v="MD"/>
    <n v="1"/>
    <n v="0.46813298599999997"/>
    <n v="1"/>
    <n v="3932.41"/>
    <n v="1.4340009570000001"/>
    <n v="1"/>
    <n v="29532.71"/>
    <n v="0"/>
    <n v="0.96586797099999999"/>
    <n v="25600.3"/>
    <x v="114"/>
    <s v="21012,Arnold"/>
    <x v="0"/>
    <x v="0"/>
    <n v="80.251827634999998"/>
    <n v="0"/>
    <n v="0"/>
    <n v="0"/>
    <n v="0"/>
    <n v="0"/>
    <n v="0"/>
    <n v="0"/>
    <n v="0.96586797099999999"/>
    <n v="7400.9559491"/>
    <x v="0"/>
  </r>
  <r>
    <n v="14977.506568999999"/>
    <n v="15462.877919"/>
    <x v="0"/>
    <x v="169"/>
    <x v="12"/>
    <x v="12"/>
    <s v="MD Resident"/>
    <x v="3"/>
    <s v="MD"/>
    <n v="1"/>
    <n v="0.75515097799999997"/>
    <n v="1"/>
    <n v="7377.14"/>
    <n v="0.98163297100000002"/>
    <n v="1"/>
    <n v="9920.33"/>
    <n v="0"/>
    <n v="0.22648199299999999"/>
    <n v="2543.19"/>
    <x v="103"/>
    <s v="20853,Rockville"/>
    <x v="0"/>
    <x v="0"/>
    <n v="24.47210226"/>
    <n v="0"/>
    <n v="0"/>
    <n v="0"/>
    <n v="0"/>
    <n v="0"/>
    <n v="0"/>
    <n v="0"/>
    <n v="0.22648199299999999"/>
    <n v="1735.4165412"/>
    <x v="0"/>
  </r>
  <r>
    <n v="14977.506568999999"/>
    <n v="15462.877919"/>
    <x v="0"/>
    <x v="5"/>
    <x v="12"/>
    <x v="12"/>
    <s v="MD Resident"/>
    <x v="0"/>
    <s v="MD"/>
    <n v="1"/>
    <n v="0.39626098799999998"/>
    <n v="1"/>
    <n v="10933.59"/>
    <n v="0.53647498400000004"/>
    <n v="1"/>
    <n v="9988.85"/>
    <n v="0"/>
    <n v="0.14021399600000001"/>
    <n v="-944.74"/>
    <x v="5"/>
    <s v="21111,Monkton"/>
    <x v="0"/>
    <x v="0"/>
    <n v="5.9131378259999998"/>
    <n v="0"/>
    <n v="0"/>
    <n v="0"/>
    <n v="0"/>
    <n v="0"/>
    <n v="0"/>
    <n v="0"/>
    <n v="0.14021399600000001"/>
    <n v="1074.3886732000001"/>
    <x v="0"/>
  </r>
  <r>
    <n v="14977.506568999999"/>
    <n v="15462.877919"/>
    <x v="0"/>
    <x v="73"/>
    <x v="12"/>
    <x v="12"/>
    <s v="MD Resident"/>
    <x v="10"/>
    <s v="MD"/>
    <n v="1"/>
    <n v="0"/>
    <n v="0"/>
    <n v="0"/>
    <n v="0.79348897600000001"/>
    <n v="1"/>
    <n v="6284.31"/>
    <n v="1"/>
    <n v="0.79348897600000001"/>
    <n v="6284.31"/>
    <x v="57"/>
    <s v="21787,Taneytown"/>
    <x v="0"/>
    <x v="0"/>
    <n v="30.826973074000001"/>
    <n v="-0.73492597800000004"/>
    <n v="0.73492597800000004"/>
    <n v="-0.73492597800000004"/>
    <n v="1.8917058800000001E-2"/>
    <n v="1.8917058800000001E-2"/>
    <n v="0"/>
    <n v="144.95181840000001"/>
    <n v="0.77457191719999996"/>
    <n v="5935.1513984000003"/>
    <x v="0"/>
  </r>
  <r>
    <n v="14977.506568999999"/>
    <n v="15462.877919"/>
    <x v="0"/>
    <x v="226"/>
    <x v="12"/>
    <x v="12"/>
    <s v="MD Resident"/>
    <x v="10"/>
    <s v="MD"/>
    <n v="1"/>
    <n v="0"/>
    <n v="0"/>
    <n v="0"/>
    <n v="1.327097961"/>
    <n v="1"/>
    <n v="18487.46"/>
    <n v="1"/>
    <n v="1.327097961"/>
    <n v="18487.46"/>
    <x v="151"/>
    <s v="21102,Manchester"/>
    <x v="0"/>
    <x v="0"/>
    <n v="18.728887444000001"/>
    <n v="0"/>
    <n v="0"/>
    <n v="0"/>
    <n v="0"/>
    <n v="0"/>
    <n v="0"/>
    <n v="0"/>
    <n v="1.327097961"/>
    <n v="10168.877988"/>
    <x v="0"/>
  </r>
  <r>
    <n v="14977.506568999999"/>
    <n v="15462.877919"/>
    <x v="0"/>
    <x v="116"/>
    <x v="12"/>
    <x v="12"/>
    <s v="MD Resident"/>
    <x v="11"/>
    <s v="MD"/>
    <n v="2"/>
    <n v="1.9221739419999999"/>
    <n v="3"/>
    <n v="34985.72"/>
    <n v="3.423421898"/>
    <n v="5"/>
    <n v="42461.02"/>
    <n v="2"/>
    <n v="1.5012479560000001"/>
    <n v="7475.3"/>
    <x v="85"/>
    <s v="21084,Jarrettsville"/>
    <x v="0"/>
    <x v="0"/>
    <n v="10.79660168"/>
    <n v="0"/>
    <n v="0"/>
    <n v="0"/>
    <n v="0"/>
    <n v="0"/>
    <n v="0"/>
    <n v="0"/>
    <n v="1.5012479560000001"/>
    <n v="11503.300993999999"/>
    <x v="0"/>
  </r>
  <r>
    <n v="14977.506568999999"/>
    <n v="15462.877919"/>
    <x v="0"/>
    <x v="211"/>
    <x v="12"/>
    <x v="12"/>
    <s v="MD Resident"/>
    <x v="11"/>
    <s v="MD"/>
    <n v="2"/>
    <n v="46.272235635000001"/>
    <n v="66"/>
    <n v="787637.78"/>
    <n v="53.816941403000001"/>
    <n v="76"/>
    <n v="801747.96"/>
    <n v="10"/>
    <n v="7.544705768"/>
    <n v="14110.18"/>
    <x v="143"/>
    <s v="21085,Joppa"/>
    <x v="0"/>
    <x v="0"/>
    <n v="25.745593227000001"/>
    <n v="0"/>
    <n v="0"/>
    <n v="0"/>
    <n v="0"/>
    <n v="0"/>
    <n v="0"/>
    <n v="0"/>
    <n v="7.544705768"/>
    <n v="57811.250310000003"/>
    <x v="0"/>
  </r>
  <r>
    <n v="14977.506568999999"/>
    <n v="15462.877919"/>
    <x v="0"/>
    <x v="55"/>
    <x v="12"/>
    <x v="12"/>
    <s v="MD Resident"/>
    <x v="12"/>
    <s v="MD"/>
    <n v="1"/>
    <n v="0"/>
    <n v="0"/>
    <n v="0"/>
    <n v="0.37665798900000003"/>
    <n v="1"/>
    <n v="5753.56"/>
    <n v="1"/>
    <n v="0.37665798900000003"/>
    <n v="5753.56"/>
    <x v="2"/>
    <s v="Washington,"/>
    <x v="0"/>
    <x v="0"/>
    <n v="44.885576671999999"/>
    <n v="0"/>
    <n v="0"/>
    <n v="0"/>
    <n v="0"/>
    <n v="0"/>
    <n v="0"/>
    <n v="0"/>
    <n v="0.37665798900000003"/>
    <n v="2886.1389632"/>
    <x v="0"/>
  </r>
  <r>
    <n v="14977.506568999999"/>
    <n v="15462.877919"/>
    <x v="0"/>
    <x v="13"/>
    <x v="12"/>
    <x v="12"/>
    <s v="MD Resident"/>
    <x v="5"/>
    <s v="MD"/>
    <n v="1"/>
    <n v="0"/>
    <n v="0"/>
    <n v="0"/>
    <n v="0.70232797899999999"/>
    <n v="1"/>
    <n v="41630.89"/>
    <n v="1"/>
    <n v="0.70232797899999999"/>
    <n v="41630.89"/>
    <x v="11"/>
    <s v="21758,Knoxville"/>
    <x v="0"/>
    <x v="0"/>
    <n v="7.552172777"/>
    <n v="0"/>
    <n v="0"/>
    <n v="0"/>
    <n v="0"/>
    <n v="0"/>
    <n v="0"/>
    <n v="0"/>
    <n v="0.70232797899999999"/>
    <n v="5381.5827737"/>
    <x v="0"/>
  </r>
  <r>
    <n v="14977.506568999999"/>
    <n v="15462.877919"/>
    <x v="0"/>
    <x v="25"/>
    <x v="12"/>
    <x v="12"/>
    <s v="MD Resident"/>
    <x v="5"/>
    <s v="MD"/>
    <n v="1"/>
    <n v="0"/>
    <n v="0"/>
    <n v="0"/>
    <n v="3.3590829009999998"/>
    <n v="4"/>
    <n v="28602.51"/>
    <n v="4"/>
    <n v="3.3590829009999998"/>
    <n v="28602.51"/>
    <x v="14"/>
    <s v="21702,Frederick"/>
    <x v="0"/>
    <x v="0"/>
    <n v="33.656547998000001"/>
    <n v="0"/>
    <n v="0"/>
    <n v="0"/>
    <n v="0"/>
    <n v="0"/>
    <n v="0"/>
    <n v="0"/>
    <n v="3.3590829009999998"/>
    <n v="25738.947067000001"/>
    <x v="0"/>
  </r>
  <r>
    <n v="14977.506568999999"/>
    <n v="15462.877919"/>
    <x v="0"/>
    <x v="104"/>
    <x v="12"/>
    <x v="12"/>
    <s v="MD Resident"/>
    <x v="9"/>
    <s v="MD"/>
    <n v="2"/>
    <n v="6.6953638010000001"/>
    <n v="9"/>
    <n v="112300.53"/>
    <n v="6.9427707950000004"/>
    <n v="7"/>
    <n v="99072.77"/>
    <n v="-2"/>
    <n v="0.24740699399999999"/>
    <n v="-13227.76"/>
    <x v="19"/>
    <s v="21201,Baltimore"/>
    <x v="0"/>
    <x v="0"/>
    <n v="58.911117240000003"/>
    <n v="-0.58304598299999999"/>
    <n v="0.58304598299999999"/>
    <n v="-0.58304598299999999"/>
    <n v="2.4485981999999998E-3"/>
    <n v="2.4485981999999998E-3"/>
    <n v="0"/>
    <n v="18.762364791"/>
    <n v="0.24495839580000001"/>
    <n v="1876.9918367"/>
    <x v="0"/>
  </r>
  <r>
    <n v="14977.506568999999"/>
    <n v="15462.877919"/>
    <x v="0"/>
    <x v="2"/>
    <x v="12"/>
    <x v="12"/>
    <s v="MD Resident"/>
    <x v="2"/>
    <s v="MD"/>
    <n v="6"/>
    <n v="6.2032648159999999"/>
    <n v="5"/>
    <n v="63874.32"/>
    <n v="10.856931678"/>
    <n v="12"/>
    <n v="189985.02"/>
    <n v="7"/>
    <n v="4.6536668619999997"/>
    <n v="126110.7"/>
    <x v="2"/>
    <s v="Cecil,"/>
    <x v="0"/>
    <x v="0"/>
    <n v="53.578863411999997"/>
    <n v="0"/>
    <n v="0"/>
    <n v="0"/>
    <n v="0"/>
    <n v="0"/>
    <n v="0"/>
    <n v="0"/>
    <n v="4.6536668619999997"/>
    <n v="35658.686779000003"/>
    <x v="0"/>
  </r>
  <r>
    <n v="14977.506568999999"/>
    <n v="15462.877919"/>
    <x v="0"/>
    <x v="74"/>
    <x v="12"/>
    <x v="12"/>
    <s v="MD Resident"/>
    <x v="11"/>
    <s v="MD"/>
    <n v="2"/>
    <n v="1.7932519469999999"/>
    <n v="1"/>
    <n v="5385.9"/>
    <n v="3.5942918929999998"/>
    <n v="3"/>
    <n v="40026.559999999998"/>
    <n v="2"/>
    <n v="1.8010399459999999"/>
    <n v="34640.660000000003"/>
    <x v="58"/>
    <s v="21028,Churchville"/>
    <x v="0"/>
    <x v="0"/>
    <n v="5.2026098440000004"/>
    <n v="0"/>
    <n v="0"/>
    <n v="0"/>
    <n v="0"/>
    <n v="0"/>
    <n v="0"/>
    <n v="0"/>
    <n v="1.8010399459999999"/>
    <n v="13800.454827"/>
    <x v="0"/>
  </r>
  <r>
    <n v="14977.506568999999"/>
    <n v="15462.877919"/>
    <x v="0"/>
    <x v="236"/>
    <x v="12"/>
    <x v="12"/>
    <s v="MD Resident"/>
    <x v="0"/>
    <s v="MD"/>
    <n v="2"/>
    <n v="5.0199038519999997"/>
    <n v="7"/>
    <n v="61334.83"/>
    <n v="5.2209048459999998"/>
    <n v="7"/>
    <n v="56683.78"/>
    <n v="0"/>
    <n v="0.20100099399999999"/>
    <n v="-4651.05"/>
    <x v="157"/>
    <s v="21228,Catonsville"/>
    <x v="0"/>
    <x v="0"/>
    <n v="33.186515018000001"/>
    <n v="0"/>
    <n v="0"/>
    <n v="0"/>
    <n v="0"/>
    <n v="0"/>
    <n v="0"/>
    <n v="0"/>
    <n v="0.20100099399999999"/>
    <n v="1540.1685809999999"/>
    <x v="0"/>
  </r>
  <r>
    <n v="14977.506568999999"/>
    <n v="15462.877919"/>
    <x v="0"/>
    <x v="204"/>
    <x v="12"/>
    <x v="12"/>
    <s v="MD Resident"/>
    <x v="11"/>
    <s v="MD"/>
    <n v="2"/>
    <n v="2.782887917"/>
    <n v="4"/>
    <n v="50105.47"/>
    <n v="5.3980868409999996"/>
    <n v="7"/>
    <n v="148737.51"/>
    <n v="3"/>
    <n v="2.615198924"/>
    <n v="98632.04"/>
    <x v="137"/>
    <s v="21047,Fallston"/>
    <x v="0"/>
    <x v="0"/>
    <n v="24.980314255"/>
    <n v="0"/>
    <n v="0"/>
    <n v="0"/>
    <n v="0"/>
    <n v="0"/>
    <n v="0"/>
    <n v="0"/>
    <n v="2.615198924"/>
    <n v="20038.941776"/>
    <x v="0"/>
  </r>
  <r>
    <n v="14977.506568999999"/>
    <n v="15462.877919"/>
    <x v="0"/>
    <x v="75"/>
    <x v="12"/>
    <x v="12"/>
    <s v="MD Resident"/>
    <x v="0"/>
    <s v="MD"/>
    <n v="2"/>
    <n v="3.298444903"/>
    <n v="5"/>
    <n v="49364.44"/>
    <n v="8.6814217409999994"/>
    <n v="4"/>
    <n v="157612.57"/>
    <n v="-1"/>
    <n v="5.3829768380000003"/>
    <n v="108248.13"/>
    <x v="59"/>
    <s v="21013,Baldwin"/>
    <x v="0"/>
    <x v="0"/>
    <n v="28.110223167000001"/>
    <n v="0"/>
    <n v="0"/>
    <n v="0"/>
    <n v="0"/>
    <n v="0"/>
    <n v="0"/>
    <n v="0"/>
    <n v="5.3829768380000003"/>
    <n v="41247.018898000002"/>
    <x v="0"/>
  </r>
  <r>
    <n v="14977.506568999999"/>
    <n v="15462.877919"/>
    <x v="0"/>
    <x v="112"/>
    <x v="12"/>
    <x v="12"/>
    <s v="MD Resident"/>
    <x v="14"/>
    <s v="MD"/>
    <n v="1"/>
    <n v="0"/>
    <n v="0"/>
    <n v="0"/>
    <n v="0.57127498300000001"/>
    <n v="1"/>
    <n v="7412.06"/>
    <n v="1"/>
    <n v="0.57127498300000001"/>
    <n v="7412.06"/>
    <x v="2"/>
    <s v="Talbot,"/>
    <x v="0"/>
    <x v="0"/>
    <n v="60.533128191000003"/>
    <n v="0"/>
    <n v="0"/>
    <n v="0"/>
    <n v="0"/>
    <n v="0"/>
    <n v="0"/>
    <n v="0"/>
    <n v="0.57127498300000001"/>
    <n v="4377.3901930000002"/>
    <x v="0"/>
  </r>
  <r>
    <n v="14977.506568999999"/>
    <n v="15462.877919"/>
    <x v="0"/>
    <x v="156"/>
    <x v="12"/>
    <x v="12"/>
    <s v="MD Resident"/>
    <x v="3"/>
    <s v="MD"/>
    <n v="1"/>
    <n v="0"/>
    <n v="0"/>
    <n v="0"/>
    <n v="0.73492597800000004"/>
    <n v="1"/>
    <n v="11042.8"/>
    <n v="1"/>
    <n v="0.73492597800000004"/>
    <n v="11042.8"/>
    <x v="103"/>
    <s v="20850,Rockville"/>
    <x v="0"/>
    <x v="0"/>
    <n v="149.16299556999999"/>
    <n v="0"/>
    <n v="0"/>
    <n v="0"/>
    <n v="0"/>
    <n v="0"/>
    <n v="0"/>
    <n v="0"/>
    <n v="0.73492597800000004"/>
    <n v="5631.3646920000001"/>
    <x v="0"/>
  </r>
  <r>
    <n v="14977.506568999999"/>
    <n v="15462.877919"/>
    <x v="0"/>
    <x v="102"/>
    <x v="12"/>
    <x v="12"/>
    <s v="MD Resident"/>
    <x v="5"/>
    <s v="MD"/>
    <n v="1"/>
    <n v="0"/>
    <n v="0"/>
    <n v="0"/>
    <n v="1.394747959"/>
    <n v="1"/>
    <n v="19365.080000000002"/>
    <n v="1"/>
    <n v="1.394747959"/>
    <n v="19365.080000000002"/>
    <x v="77"/>
    <s v="21770,Monrovia"/>
    <x v="0"/>
    <x v="0"/>
    <n v="41.396002774000003"/>
    <n v="0"/>
    <n v="0"/>
    <n v="0"/>
    <n v="0"/>
    <n v="0"/>
    <n v="0"/>
    <n v="0"/>
    <n v="1.394747959"/>
    <n v="10687.245580999999"/>
    <x v="0"/>
  </r>
  <r>
    <n v="14977.506568999999"/>
    <n v="15462.877919"/>
    <x v="0"/>
    <x v="93"/>
    <x v="12"/>
    <x v="12"/>
    <s v="MD Resident"/>
    <x v="9"/>
    <s v="MD"/>
    <n v="1"/>
    <n v="2.5265549250000001"/>
    <n v="4"/>
    <n v="37283.71"/>
    <n v="3.4113839000000001"/>
    <n v="5"/>
    <n v="32805.620000000003"/>
    <n v="1"/>
    <n v="0.88482897500000002"/>
    <n v="-4478.09"/>
    <x v="19"/>
    <s v="21231,Baltimore"/>
    <x v="0"/>
    <x v="0"/>
    <n v="80.842232605000007"/>
    <n v="0"/>
    <n v="0"/>
    <n v="0"/>
    <n v="0"/>
    <n v="0"/>
    <n v="0"/>
    <n v="0"/>
    <n v="0.88482897500000002"/>
    <n v="6779.9952612999996"/>
    <x v="0"/>
  </r>
  <r>
    <n v="14977.506568999999"/>
    <n v="15462.877919"/>
    <x v="0"/>
    <x v="124"/>
    <x v="12"/>
    <x v="12"/>
    <s v="MD Resident"/>
    <x v="1"/>
    <s v="MD"/>
    <n v="2"/>
    <n v="0"/>
    <n v="0"/>
    <n v="0"/>
    <n v="1.498294955"/>
    <n v="2"/>
    <n v="15968.48"/>
    <n v="2"/>
    <n v="1.498294955"/>
    <n v="15968.48"/>
    <x v="88"/>
    <s v="20743,Capitol Heights"/>
    <x v="0"/>
    <x v="0"/>
    <n v="117.22862953000001"/>
    <n v="-10.39679769"/>
    <n v="10.396797691"/>
    <n v="-10.39679769"/>
    <n v="0.13288110240000001"/>
    <n v="0.13288110240000001"/>
    <n v="0"/>
    <n v="1018.2004323"/>
    <n v="1.3654138525999999"/>
    <n v="10462.473214"/>
    <x v="0"/>
  </r>
  <r>
    <n v="14977.506568999999"/>
    <n v="15462.877919"/>
    <x v="0"/>
    <x v="77"/>
    <x v="12"/>
    <x v="12"/>
    <s v="MD Resident"/>
    <x v="1"/>
    <s v="MD"/>
    <n v="2"/>
    <n v="0.51374798499999996"/>
    <n v="1"/>
    <n v="9626.5"/>
    <n v="1.338196961"/>
    <n v="2"/>
    <n v="13792.46"/>
    <n v="1"/>
    <n v="0.824448976"/>
    <n v="4165.96"/>
    <x v="60"/>
    <s v="20613,Brandywine"/>
    <x v="0"/>
    <x v="0"/>
    <n v="58.378697269"/>
    <n v="0"/>
    <n v="0"/>
    <n v="0"/>
    <n v="0"/>
    <n v="0"/>
    <n v="0"/>
    <n v="0"/>
    <n v="0.824448976"/>
    <n v="6317.3339802999999"/>
    <x v="0"/>
  </r>
  <r>
    <n v="14977.506568999999"/>
    <n v="15462.877919"/>
    <x v="0"/>
    <x v="78"/>
    <x v="12"/>
    <x v="12"/>
    <s v="MD Resident"/>
    <x v="1"/>
    <s v="MD"/>
    <n v="1"/>
    <n v="0"/>
    <n v="0"/>
    <n v="0"/>
    <n v="0.94474897199999996"/>
    <n v="1"/>
    <n v="10092.469999999999"/>
    <n v="1"/>
    <n v="0.94474897199999996"/>
    <n v="10092.469999999999"/>
    <x v="61"/>
    <s v="20737,Riverdale"/>
    <x v="0"/>
    <x v="0"/>
    <n v="25.442145249999999"/>
    <n v="-3.571810894"/>
    <n v="3.571810894"/>
    <n v="-3.571810894"/>
    <n v="0.1326328671"/>
    <n v="0.1326328671"/>
    <n v="0"/>
    <n v="1016.2983311"/>
    <n v="0.81211610489999997"/>
    <n v="6222.8334494999999"/>
    <x v="0"/>
  </r>
  <r>
    <n v="14977.506568999999"/>
    <n v="15462.877919"/>
    <x v="0"/>
    <x v="184"/>
    <x v="12"/>
    <x v="12"/>
    <s v="MD Resident"/>
    <x v="8"/>
    <s v="MD"/>
    <n v="1"/>
    <n v="0"/>
    <n v="0"/>
    <n v="0"/>
    <n v="1.1910749650000001"/>
    <n v="1"/>
    <n v="6448.86"/>
    <n v="1"/>
    <n v="1.1910749650000001"/>
    <n v="6448.86"/>
    <x v="123"/>
    <s v="21042,Ellicott City"/>
    <x v="0"/>
    <x v="0"/>
    <n v="41.943236755999997"/>
    <n v="-2.192951935"/>
    <n v="2.192951935"/>
    <n v="-2.192951935"/>
    <n v="6.2273928999999999E-2"/>
    <n v="6.2273928999999999E-2"/>
    <n v="0"/>
    <n v="477.17350549000003"/>
    <n v="1.128801036"/>
    <n v="8649.4293147000008"/>
    <x v="0"/>
  </r>
  <r>
    <n v="14977.506568999999"/>
    <n v="15462.877919"/>
    <x v="0"/>
    <x v="72"/>
    <x v="12"/>
    <x v="12"/>
    <s v="MD Resident"/>
    <x v="7"/>
    <s v="MD"/>
    <n v="2"/>
    <n v="0"/>
    <n v="0"/>
    <n v="0"/>
    <n v="3.03967491"/>
    <n v="3"/>
    <n v="33250.47"/>
    <n v="3"/>
    <n v="3.03967491"/>
    <n v="33250.47"/>
    <x v="56"/>
    <s v="21032,Crownsville"/>
    <x v="0"/>
    <x v="0"/>
    <n v="56.647458321000002"/>
    <n v="0"/>
    <n v="0"/>
    <n v="0"/>
    <n v="0"/>
    <n v="0"/>
    <n v="0"/>
    <n v="0"/>
    <n v="3.03967491"/>
    <n v="23291.485776000001"/>
    <x v="0"/>
  </r>
  <r>
    <n v="14977.506568999999"/>
    <n v="15462.877919"/>
    <x v="0"/>
    <x v="109"/>
    <x v="12"/>
    <x v="12"/>
    <s v="MD Resident"/>
    <x v="11"/>
    <s v="MD"/>
    <n v="2"/>
    <n v="49.112574539999997"/>
    <n v="65"/>
    <n v="692177.91"/>
    <n v="61.596558176000002"/>
    <n v="70"/>
    <n v="866366.14"/>
    <n v="5"/>
    <n v="12.483983636"/>
    <n v="174188.23"/>
    <x v="81"/>
    <s v="21040,Edgewood"/>
    <x v="0"/>
    <x v="0"/>
    <n v="35.146409966"/>
    <n v="0"/>
    <n v="0"/>
    <n v="0"/>
    <n v="0"/>
    <n v="0"/>
    <n v="0"/>
    <n v="0"/>
    <n v="12.483983636"/>
    <n v="95658.429239999998"/>
    <x v="0"/>
  </r>
  <r>
    <n v="15888.244624000001"/>
    <n v="17253.958773999999"/>
    <x v="0"/>
    <x v="97"/>
    <x v="13"/>
    <x v="13"/>
    <s v="MD Resident"/>
    <x v="9"/>
    <s v="MD"/>
    <n v="1"/>
    <n v="0.82926397500000004"/>
    <n v="2"/>
    <n v="14340.68"/>
    <n v="0.867460974"/>
    <n v="1"/>
    <n v="9375.49"/>
    <n v="-1"/>
    <n v="3.8196999000000002E-2"/>
    <n v="-4965.1899999999996"/>
    <x v="19"/>
    <s v="21216,Baltimore"/>
    <x v="0"/>
    <x v="0"/>
    <n v="81.369358595999998"/>
    <n v="0"/>
    <n v="0"/>
    <n v="0"/>
    <n v="0"/>
    <n v="0"/>
    <n v="0"/>
    <n v="0"/>
    <n v="3.8196999000000002E-2"/>
    <n v="310.48147786999999"/>
    <x v="0"/>
  </r>
  <r>
    <n v="15888.244624000001"/>
    <n v="17253.958773999999"/>
    <x v="0"/>
    <x v="102"/>
    <x v="13"/>
    <x v="13"/>
    <s v="MD Resident"/>
    <x v="5"/>
    <s v="MD"/>
    <n v="1"/>
    <n v="0"/>
    <n v="0"/>
    <n v="0"/>
    <n v="1.149632966"/>
    <n v="1"/>
    <n v="26289.85"/>
    <n v="1"/>
    <n v="1.149632966"/>
    <n v="26289.85"/>
    <x v="77"/>
    <s v="21770,Monrovia"/>
    <x v="0"/>
    <x v="0"/>
    <n v="41.396002774000003"/>
    <n v="0"/>
    <n v="0"/>
    <n v="0"/>
    <n v="0"/>
    <n v="0"/>
    <n v="0"/>
    <n v="0"/>
    <n v="1.149632966"/>
    <n v="9344.7064334000006"/>
    <x v="0"/>
  </r>
  <r>
    <n v="15888.244624000001"/>
    <n v="17253.958773999999"/>
    <x v="0"/>
    <x v="72"/>
    <x v="13"/>
    <x v="13"/>
    <s v="MD Resident"/>
    <x v="7"/>
    <s v="MD"/>
    <n v="1"/>
    <n v="0"/>
    <n v="0"/>
    <n v="0"/>
    <n v="0.75515097799999997"/>
    <n v="1"/>
    <n v="7094.01"/>
    <n v="1"/>
    <n v="0.75515097799999997"/>
    <n v="7094.01"/>
    <x v="56"/>
    <s v="21032,Crownsville"/>
    <x v="0"/>
    <x v="0"/>
    <n v="56.647458321000002"/>
    <n v="0"/>
    <n v="0"/>
    <n v="0"/>
    <n v="0"/>
    <n v="0"/>
    <n v="0"/>
    <n v="0"/>
    <n v="0.75515097799999997"/>
    <n v="6138.1888054999999"/>
    <x v="0"/>
  </r>
  <r>
    <n v="15888.244624000001"/>
    <n v="17253.958773999999"/>
    <x v="0"/>
    <x v="79"/>
    <x v="13"/>
    <x v="13"/>
    <s v="MD Resident"/>
    <x v="8"/>
    <s v="MD"/>
    <n v="1"/>
    <n v="0"/>
    <n v="0"/>
    <n v="0"/>
    <n v="1.486203956"/>
    <n v="1"/>
    <n v="18391.41"/>
    <n v="1"/>
    <n v="1.486203956"/>
    <n v="18391.41"/>
    <x v="62"/>
    <s v="21029,Clarksville"/>
    <x v="0"/>
    <x v="0"/>
    <n v="36.759042909000001"/>
    <n v="0"/>
    <n v="0"/>
    <n v="0"/>
    <n v="0"/>
    <n v="0"/>
    <n v="0"/>
    <n v="0"/>
    <n v="1.486203956"/>
    <n v="12080.498802"/>
    <x v="0"/>
  </r>
  <r>
    <n v="15888.244624000001"/>
    <n v="17253.958773999999"/>
    <x v="0"/>
    <x v="215"/>
    <x v="13"/>
    <x v="13"/>
    <s v="MD Resident"/>
    <x v="3"/>
    <s v="MD"/>
    <n v="1"/>
    <n v="0.43226198700000001"/>
    <n v="1"/>
    <n v="16046.33"/>
    <n v="0.60528598199999994"/>
    <n v="1"/>
    <n v="5487.68"/>
    <n v="0"/>
    <n v="0.17302399500000001"/>
    <n v="-10558.65"/>
    <x v="144"/>
    <s v="20833,Brookeville"/>
    <x v="0"/>
    <x v="0"/>
    <n v="11.573457657000001"/>
    <n v="0"/>
    <n v="0"/>
    <n v="0"/>
    <n v="0"/>
    <n v="0"/>
    <n v="0"/>
    <n v="0"/>
    <n v="0.17302399500000001"/>
    <n v="1406.4127309"/>
    <x v="0"/>
  </r>
  <r>
    <n v="15888.244624000001"/>
    <n v="17253.958773999999"/>
    <x v="0"/>
    <x v="68"/>
    <x v="13"/>
    <x v="13"/>
    <s v="MD Resident"/>
    <x v="3"/>
    <s v="MD"/>
    <n v="2"/>
    <n v="59.163257246999997"/>
    <n v="75"/>
    <n v="891822.22"/>
    <n v="68.698190964999995"/>
    <n v="84"/>
    <n v="1263312.8400000001"/>
    <n v="9"/>
    <n v="9.5349337179999996"/>
    <n v="371490.62"/>
    <x v="24"/>
    <s v="20901,Silver Spring"/>
    <x v="0"/>
    <x v="0"/>
    <n v="70.619512907000001"/>
    <n v="-1.8741309450000001"/>
    <n v="1.8741309450000001"/>
    <n v="-1.8741309450000001"/>
    <n v="0.25304216359999998"/>
    <n v="0.25304216359999998"/>
    <n v="0"/>
    <n v="2056.8344891000002"/>
    <n v="9.2818915543999996"/>
    <n v="75447.168172999998"/>
    <x v="0"/>
  </r>
  <r>
    <n v="15888.244624000001"/>
    <n v="17253.958773999999"/>
    <x v="0"/>
    <x v="22"/>
    <x v="13"/>
    <x v="13"/>
    <s v="MD Resident"/>
    <x v="9"/>
    <s v="MD"/>
    <n v="1"/>
    <n v="0"/>
    <n v="0"/>
    <n v="0"/>
    <n v="0.92279497300000002"/>
    <n v="1"/>
    <n v="4377.8999999999996"/>
    <n v="1"/>
    <n v="0.92279497300000002"/>
    <n v="4377.8999999999996"/>
    <x v="19"/>
    <s v="21229,Baltimore"/>
    <x v="0"/>
    <x v="0"/>
    <n v="142.46583278"/>
    <n v="-0.598206982"/>
    <n v="0.598206982"/>
    <n v="-0.598206982"/>
    <n v="3.8747704000000002E-3"/>
    <n v="3.8747704000000002E-3"/>
    <n v="0"/>
    <n v="31.495784492999999"/>
    <n v="0.91892020259999996"/>
    <n v="7469.3748202999996"/>
    <x v="0"/>
  </r>
  <r>
    <n v="15888.244624000001"/>
    <n v="17253.958773999999"/>
    <x v="0"/>
    <x v="18"/>
    <x v="13"/>
    <x v="13"/>
    <s v="MD Resident"/>
    <x v="5"/>
    <s v="MD"/>
    <n v="1"/>
    <n v="0"/>
    <n v="0"/>
    <n v="0"/>
    <n v="0.58304598299999999"/>
    <n v="1"/>
    <n v="5205.1400000000003"/>
    <n v="1"/>
    <n v="0.58304598299999999"/>
    <n v="5205.1400000000003"/>
    <x v="15"/>
    <s v="21771,Mount Airy"/>
    <x v="0"/>
    <x v="0"/>
    <n v="50.771912489999998"/>
    <n v="0"/>
    <n v="0"/>
    <n v="0"/>
    <n v="0"/>
    <n v="0"/>
    <n v="0"/>
    <n v="0"/>
    <n v="0.58304598299999999"/>
    <n v="4739.2460981000004"/>
    <x v="0"/>
  </r>
  <r>
    <n v="15888.244624000001"/>
    <n v="17253.958773999999"/>
    <x v="0"/>
    <x v="66"/>
    <x v="13"/>
    <x v="13"/>
    <s v="MD Resident"/>
    <x v="1"/>
    <s v="MD"/>
    <n v="2"/>
    <n v="19.609628419"/>
    <n v="20"/>
    <n v="311336.03000000003"/>
    <n v="30.939424081999999"/>
    <n v="31"/>
    <n v="539437.73"/>
    <n v="11"/>
    <n v="11.329795663000001"/>
    <n v="228101.7"/>
    <x v="52"/>
    <s v="20722,Brentwood"/>
    <x v="0"/>
    <x v="0"/>
    <n v="23.905281291000001"/>
    <n v="-1.6599719500000001"/>
    <n v="1.6599719500000001"/>
    <n v="-1.6599719500000001"/>
    <n v="0.78673590039999997"/>
    <n v="0.78673590039999997"/>
    <n v="0"/>
    <n v="6394.9245080000001"/>
    <n v="10.543059763"/>
    <n v="85698.480563999998"/>
    <x v="0"/>
  </r>
  <r>
    <n v="15888.244624000001"/>
    <n v="17253.958773999999"/>
    <x v="0"/>
    <x v="125"/>
    <x v="13"/>
    <x v="13"/>
    <s v="MD Resident"/>
    <x v="1"/>
    <s v="MD"/>
    <n v="2"/>
    <n v="19.418947424999999"/>
    <n v="16"/>
    <n v="237724.33"/>
    <n v="36.455618919000003"/>
    <n v="41"/>
    <n v="643113.28"/>
    <n v="25"/>
    <n v="17.036671494"/>
    <n v="405388.95"/>
    <x v="36"/>
    <s v="20707,Laurel"/>
    <x v="0"/>
    <x v="0"/>
    <n v="135.32980598"/>
    <n v="-184.9022105"/>
    <n v="135.32980598"/>
    <n v="135.32980598"/>
    <n v="17.036671494"/>
    <n v="17.036671494"/>
    <n v="0"/>
    <n v="138481.32266999999"/>
    <n v="0"/>
    <n v="0"/>
    <x v="0"/>
  </r>
  <r>
    <n v="15888.244624000001"/>
    <n v="17253.958773999999"/>
    <x v="0"/>
    <x v="103"/>
    <x v="13"/>
    <x v="13"/>
    <s v="MD Resident"/>
    <x v="3"/>
    <s v="MD"/>
    <n v="2"/>
    <n v="57.847331283000003"/>
    <n v="73"/>
    <n v="836215.9"/>
    <n v="72.402986854000005"/>
    <n v="88"/>
    <n v="1272293.49"/>
    <n v="15"/>
    <n v="14.555655571000001"/>
    <n v="436077.59"/>
    <x v="24"/>
    <s v="20910,Silver Spring"/>
    <x v="0"/>
    <x v="0"/>
    <n v="79.478649641000004"/>
    <n v="-2.182473935"/>
    <n v="2.182473935"/>
    <n v="-2.182473935"/>
    <n v="0.39969651010000001"/>
    <n v="0.39969651010000001"/>
    <n v="0"/>
    <n v="3248.9034849"/>
    <n v="14.155959061000001"/>
    <n v="115065.66497"/>
    <x v="0"/>
  </r>
  <r>
    <n v="15888.244624000001"/>
    <n v="17253.958773999999"/>
    <x v="0"/>
    <x v="222"/>
    <x v="13"/>
    <x v="13"/>
    <s v="MD Resident"/>
    <x v="1"/>
    <s v="MD"/>
    <n v="2"/>
    <n v="38.431082857"/>
    <n v="45"/>
    <n v="571254.14"/>
    <n v="43.290093716000001"/>
    <n v="51"/>
    <n v="704710.87"/>
    <n v="6"/>
    <n v="4.8590108589999996"/>
    <n v="133456.73000000001"/>
    <x v="148"/>
    <s v="20770,Greenbelt"/>
    <x v="0"/>
    <x v="0"/>
    <n v="43.179993729000003"/>
    <n v="-8.4850117489999999"/>
    <n v="8.4850117489999999"/>
    <n v="-8.4850117489999999"/>
    <n v="0.95481172339999998"/>
    <n v="0.95481172339999998"/>
    <n v="0"/>
    <n v="7761.1163892000004"/>
    <n v="3.9041991355999999"/>
    <n v="31734.993567000001"/>
    <x v="0"/>
  </r>
  <r>
    <n v="15888.244624000001"/>
    <n v="17253.958773999999"/>
    <x v="0"/>
    <x v="132"/>
    <x v="13"/>
    <x v="13"/>
    <s v="MD Resident"/>
    <x v="1"/>
    <s v="MD"/>
    <n v="2"/>
    <n v="15.682125535000001"/>
    <n v="23"/>
    <n v="269426.45"/>
    <n v="28.120578169000002"/>
    <n v="32"/>
    <n v="606290.4"/>
    <n v="9"/>
    <n v="12.438452634000001"/>
    <n v="336863.95"/>
    <x v="36"/>
    <s v="20708,Laurel"/>
    <x v="0"/>
    <x v="0"/>
    <n v="171.31853193000001"/>
    <n v="-106.8178618"/>
    <n v="106.81786183"/>
    <n v="-106.8178618"/>
    <n v="7.7554301912000003"/>
    <n v="7.7554301912000003"/>
    <n v="0"/>
    <n v="63039.440017000001"/>
    <n v="4.6830224427999996"/>
    <n v="38065.601147000001"/>
    <x v="0"/>
  </r>
  <r>
    <n v="15888.244624000001"/>
    <n v="17253.958773999999"/>
    <x v="0"/>
    <x v="134"/>
    <x v="13"/>
    <x v="13"/>
    <s v="MD Resident"/>
    <x v="3"/>
    <s v="MD"/>
    <n v="2"/>
    <n v="9.7182327110000006"/>
    <n v="14"/>
    <n v="217383.67999999999"/>
    <n v="11.77218165"/>
    <n v="16"/>
    <n v="199244.44"/>
    <n v="2"/>
    <n v="2.0539489390000001"/>
    <n v="-18139.240000000002"/>
    <x v="24"/>
    <s v="20905,Silver Spring"/>
    <x v="0"/>
    <x v="0"/>
    <n v="20.929489378"/>
    <n v="-1.779962947"/>
    <n v="1.779962947"/>
    <n v="-1.779962947"/>
    <n v="0.17467951270000001"/>
    <n v="0.17467951270000001"/>
    <n v="0"/>
    <n v="1419.8694842"/>
    <n v="1.8792694263"/>
    <n v="15275.502371"/>
    <x v="0"/>
  </r>
  <r>
    <n v="15888.244624000001"/>
    <n v="17253.958773999999"/>
    <x v="0"/>
    <x v="137"/>
    <x v="13"/>
    <x v="13"/>
    <s v="MD Resident"/>
    <x v="3"/>
    <s v="MD"/>
    <n v="2"/>
    <n v="94.119967205999998"/>
    <n v="115"/>
    <n v="1369721"/>
    <n v="104.84240789"/>
    <n v="126"/>
    <n v="1823233.93"/>
    <n v="11"/>
    <n v="10.722440681"/>
    <n v="453512.93"/>
    <x v="24"/>
    <s v="20903,Silver Spring"/>
    <x v="0"/>
    <x v="0"/>
    <n v="18.761686442999999"/>
    <n v="-1.70023795"/>
    <n v="1.70023795"/>
    <n v="-1.70023795"/>
    <n v="0.97169839280000003"/>
    <n v="0.97169839280000003"/>
    <n v="0"/>
    <n v="7898.3784310999999"/>
    <n v="9.7507422881999997"/>
    <n v="79258.186644000001"/>
    <x v="0"/>
  </r>
  <r>
    <n v="15888.244624000001"/>
    <n v="17253.958773999999"/>
    <x v="0"/>
    <x v="175"/>
    <x v="13"/>
    <x v="13"/>
    <s v="MD Resident"/>
    <x v="1"/>
    <s v="MD"/>
    <n v="1"/>
    <n v="0"/>
    <n v="0"/>
    <n v="0"/>
    <n v="1.600185953"/>
    <n v="2"/>
    <n v="17940.82"/>
    <n v="2"/>
    <n v="1.600185953"/>
    <n v="17940.82"/>
    <x v="118"/>
    <s v="20607,Accokeek"/>
    <x v="0"/>
    <x v="0"/>
    <n v="32.126005048000003"/>
    <n v="0"/>
    <n v="0"/>
    <n v="0"/>
    <n v="0"/>
    <n v="0"/>
    <n v="0"/>
    <n v="0"/>
    <n v="1.600185953"/>
    <n v="13006.993025"/>
    <x v="0"/>
  </r>
  <r>
    <n v="15888.244624000001"/>
    <n v="17253.958773999999"/>
    <x v="0"/>
    <x v="83"/>
    <x v="13"/>
    <x v="13"/>
    <s v="MD Resident"/>
    <x v="1"/>
    <s v="MD"/>
    <n v="2"/>
    <n v="3.915467885"/>
    <n v="6"/>
    <n v="46564.7"/>
    <n v="8.7019417420000007"/>
    <n v="9"/>
    <n v="81341.69"/>
    <n v="3"/>
    <n v="4.7864738569999998"/>
    <n v="34776.99"/>
    <x v="41"/>
    <s v="20720,Bowie"/>
    <x v="0"/>
    <x v="0"/>
    <n v="67.503236000000001"/>
    <n v="-3.745538888"/>
    <n v="3.745538888"/>
    <n v="-3.745538888"/>
    <n v="0.26558614120000001"/>
    <n v="0.26558614120000001"/>
    <n v="0"/>
    <n v="2158.797282"/>
    <n v="4.5208877157999998"/>
    <n v="36747.701025000002"/>
    <x v="0"/>
  </r>
  <r>
    <n v="15888.244624000001"/>
    <n v="17253.958773999999"/>
    <x v="0"/>
    <x v="28"/>
    <x v="13"/>
    <x v="13"/>
    <s v="MD Resident"/>
    <x v="3"/>
    <s v="MD"/>
    <n v="2"/>
    <n v="19.796180412999998"/>
    <n v="29"/>
    <n v="423174.84"/>
    <n v="33.451530005999999"/>
    <n v="32"/>
    <n v="482123.82"/>
    <n v="3"/>
    <n v="13.655349593"/>
    <n v="58948.98"/>
    <x v="24"/>
    <s v="20906,Silver Spring"/>
    <x v="0"/>
    <x v="0"/>
    <n v="117.35899250999999"/>
    <n v="-1.7898299470000001"/>
    <n v="1.7898299470000001"/>
    <n v="-1.7898299470000001"/>
    <n v="0.2082563348"/>
    <n v="0.2082563348"/>
    <n v="0"/>
    <n v="1692.7961961999999"/>
    <n v="13.447093258000001"/>
    <n v="109303.70179000001"/>
    <x v="0"/>
  </r>
  <r>
    <n v="15888.244624000001"/>
    <n v="17253.958773999999"/>
    <x v="0"/>
    <x v="140"/>
    <x v="13"/>
    <x v="13"/>
    <s v="MD Resident"/>
    <x v="9"/>
    <s v="MD"/>
    <n v="2"/>
    <n v="2.3687569289999999"/>
    <n v="2"/>
    <n v="44320.88"/>
    <n v="5.0423058510000001"/>
    <n v="4"/>
    <n v="121051.64"/>
    <n v="2"/>
    <n v="2.6735489220000002"/>
    <n v="76730.759999999995"/>
    <x v="96"/>
    <s v="21225,Brooklyn"/>
    <x v="0"/>
    <x v="0"/>
    <n v="78.337591657999994"/>
    <n v="0"/>
    <n v="0"/>
    <n v="0"/>
    <n v="0"/>
    <n v="0"/>
    <n v="0"/>
    <n v="0"/>
    <n v="2.6735489220000002"/>
    <n v="21731.744435000001"/>
    <x v="0"/>
  </r>
  <r>
    <n v="15888.244624000001"/>
    <n v="17253.958773999999"/>
    <x v="0"/>
    <x v="33"/>
    <x v="13"/>
    <x v="13"/>
    <s v="MD Resident"/>
    <x v="9"/>
    <s v="MD"/>
    <n v="1"/>
    <n v="0"/>
    <n v="0"/>
    <n v="0"/>
    <n v="0.40325198800000001"/>
    <n v="1"/>
    <n v="7495.61"/>
    <n v="1"/>
    <n v="0.40325198800000001"/>
    <n v="7495.61"/>
    <x v="19"/>
    <s v="21206,Baltimore"/>
    <x v="0"/>
    <x v="0"/>
    <n v="198.44760808000001"/>
    <n v="0"/>
    <n v="0"/>
    <n v="0"/>
    <n v="0"/>
    <n v="0"/>
    <n v="0"/>
    <n v="0"/>
    <n v="0.40325198800000001"/>
    <n v="3277.8039235000001"/>
    <x v="0"/>
  </r>
  <r>
    <n v="15888.244624000001"/>
    <n v="17253.958773999999"/>
    <x v="0"/>
    <x v="41"/>
    <x v="13"/>
    <x v="13"/>
    <s v="MD Resident"/>
    <x v="3"/>
    <s v="MD"/>
    <n v="1"/>
    <n v="1.6023219529999999"/>
    <n v="3"/>
    <n v="15162.42"/>
    <n v="2.2695869329999998"/>
    <n v="1"/>
    <n v="34508.379999999997"/>
    <n v="-2"/>
    <n v="0.66726498000000001"/>
    <n v="19345.96"/>
    <x v="3"/>
    <s v="20882,Gaithersburg"/>
    <x v="0"/>
    <x v="0"/>
    <n v="33.022101024999998"/>
    <n v="-0.57127498300000001"/>
    <n v="0.57127498300000001"/>
    <n v="-0.57127498300000001"/>
    <n v="1.1543535299999999E-2"/>
    <n v="1.1543535299999999E-2"/>
    <n v="0"/>
    <n v="93.830772190000005"/>
    <n v="0.65572144470000004"/>
    <n v="5329.9832065999999"/>
    <x v="0"/>
  </r>
  <r>
    <n v="15888.244624000001"/>
    <n v="17253.958773999999"/>
    <x v="0"/>
    <x v="219"/>
    <x v="13"/>
    <x v="13"/>
    <s v="MD Resident"/>
    <x v="3"/>
    <s v="MD"/>
    <n v="2"/>
    <n v="4.3540828710000001"/>
    <n v="4"/>
    <n v="50387.7"/>
    <n v="7.4649257779999996"/>
    <n v="5"/>
    <n v="134580.54"/>
    <n v="1"/>
    <n v="3.1108429069999999"/>
    <n v="84192.84"/>
    <x v="3"/>
    <s v="20879,Gaithersburg"/>
    <x v="0"/>
    <x v="0"/>
    <n v="23.840834283"/>
    <n v="-0.77830497700000001"/>
    <n v="0.77830497700000001"/>
    <n v="-0.77830497700000001"/>
    <n v="0.1015561993"/>
    <n v="0.1015561993"/>
    <n v="0"/>
    <n v="825.49204549000001"/>
    <n v="3.0092867076999998"/>
    <n v="24460.764165000001"/>
    <x v="0"/>
  </r>
  <r>
    <n v="15888.244624000001"/>
    <n v="17253.958773999999"/>
    <x v="0"/>
    <x v="3"/>
    <x v="13"/>
    <x v="13"/>
    <s v="MD Resident"/>
    <x v="3"/>
    <s v="MD"/>
    <n v="2"/>
    <n v="3.7886938880000001"/>
    <n v="6"/>
    <n v="44153.52"/>
    <n v="4.5353278650000002"/>
    <n v="4"/>
    <n v="41192.29"/>
    <n v="-2"/>
    <n v="0.746633977"/>
    <n v="-2961.23"/>
    <x v="3"/>
    <s v="20878,Gaithersburg"/>
    <x v="0"/>
    <x v="0"/>
    <n v="25.688626236000001"/>
    <n v="0"/>
    <n v="0"/>
    <n v="0"/>
    <n v="0"/>
    <n v="0"/>
    <n v="0"/>
    <n v="0"/>
    <n v="0.746633977"/>
    <n v="6068.9589936000002"/>
    <x v="0"/>
  </r>
  <r>
    <n v="15888.244624000001"/>
    <n v="17253.958773999999"/>
    <x v="0"/>
    <x v="129"/>
    <x v="13"/>
    <x v="13"/>
    <s v="MD Resident"/>
    <x v="1"/>
    <s v="MD"/>
    <n v="1"/>
    <n v="3.7892738879999999"/>
    <n v="4"/>
    <n v="85880.31"/>
    <n v="4.3182928719999998"/>
    <n v="2"/>
    <n v="33917.85"/>
    <n v="-2"/>
    <n v="0.52901898400000003"/>
    <n v="-51962.46"/>
    <x v="41"/>
    <s v="20716,Bowie"/>
    <x v="0"/>
    <x v="0"/>
    <n v="75.096107774000004"/>
    <n v="-6.8142197979999999"/>
    <n v="6.8142197979999999"/>
    <n v="-6.8142197979999999"/>
    <n v="4.80031754E-2"/>
    <n v="4.80031754E-2"/>
    <n v="0"/>
    <n v="390.19025669000001"/>
    <n v="0.48101580859999998"/>
    <n v="3909.9013807000001"/>
    <x v="0"/>
  </r>
  <r>
    <n v="15888.244624000001"/>
    <n v="17253.958773999999"/>
    <x v="0"/>
    <x v="180"/>
    <x v="13"/>
    <x v="13"/>
    <s v="MD Resident"/>
    <x v="3"/>
    <s v="MD"/>
    <n v="2"/>
    <n v="2.4170169279999998"/>
    <n v="2"/>
    <n v="26997.599999999999"/>
    <n v="4.1728818749999999"/>
    <n v="6"/>
    <n v="76140.33"/>
    <n v="4"/>
    <n v="1.7558649470000001"/>
    <n v="49142.73"/>
    <x v="3"/>
    <s v="20877,Gaithersburg"/>
    <x v="0"/>
    <x v="0"/>
    <n v="76.876184717000001"/>
    <n v="0"/>
    <n v="0"/>
    <n v="0"/>
    <n v="0"/>
    <n v="0"/>
    <n v="0"/>
    <n v="0"/>
    <n v="1.7558649470000001"/>
    <n v="14272.418199"/>
    <x v="0"/>
  </r>
  <r>
    <n v="15888.244624000001"/>
    <n v="17253.958773999999"/>
    <x v="0"/>
    <x v="32"/>
    <x v="13"/>
    <x v="13"/>
    <s v="MD Resident"/>
    <x v="1"/>
    <s v="MD"/>
    <n v="2"/>
    <n v="9.6763887139999998"/>
    <n v="10"/>
    <n v="150163.13"/>
    <n v="32.049430051000002"/>
    <n v="15"/>
    <n v="456304.6"/>
    <n v="5"/>
    <n v="22.373041337"/>
    <n v="306141.46999999997"/>
    <x v="28"/>
    <s v="20747,District Heights"/>
    <x v="0"/>
    <x v="0"/>
    <n v="135.299723"/>
    <n v="-5.2008608450000002"/>
    <n v="5.2008608450000002"/>
    <n v="-5.2008608450000002"/>
    <n v="0.86000970359999995"/>
    <n v="0.86000970359999995"/>
    <n v="0"/>
    <n v="6990.5251919000002"/>
    <n v="21.513031633000001"/>
    <n v="174867.08459000001"/>
    <x v="0"/>
  </r>
  <r>
    <n v="15888.244624000001"/>
    <n v="17253.958773999999"/>
    <x v="0"/>
    <x v="106"/>
    <x v="13"/>
    <x v="13"/>
    <s v="MD Resident"/>
    <x v="7"/>
    <s v="MD"/>
    <n v="1"/>
    <n v="0"/>
    <n v="0"/>
    <n v="0"/>
    <n v="1.486203956"/>
    <n v="1"/>
    <n v="37933.199999999997"/>
    <n v="1"/>
    <n v="1.486203956"/>
    <n v="37933.199999999997"/>
    <x v="78"/>
    <s v="21146,Severna Park"/>
    <x v="0"/>
    <x v="0"/>
    <n v="43.645633695999997"/>
    <n v="0"/>
    <n v="0"/>
    <n v="0"/>
    <n v="0"/>
    <n v="0"/>
    <n v="0"/>
    <n v="0"/>
    <n v="1.486203956"/>
    <n v="12080.498802"/>
    <x v="0"/>
  </r>
  <r>
    <n v="15888.244624000001"/>
    <n v="17253.958773999999"/>
    <x v="0"/>
    <x v="6"/>
    <x v="13"/>
    <x v="13"/>
    <s v="MD Resident"/>
    <x v="4"/>
    <s v="MD"/>
    <n v="6"/>
    <n v="4.1383638769999997"/>
    <n v="3"/>
    <n v="55799.360000000001"/>
    <n v="7.5650337759999999"/>
    <n v="6"/>
    <n v="147532.04"/>
    <n v="3"/>
    <n v="3.4266698990000002"/>
    <n v="91732.68"/>
    <x v="2"/>
    <s v="Saint Marys,"/>
    <x v="0"/>
    <x v="0"/>
    <n v="136.66112992000001"/>
    <n v="0"/>
    <n v="0"/>
    <n v="0"/>
    <n v="0"/>
    <n v="0"/>
    <n v="0"/>
    <n v="0"/>
    <n v="3.4266698990000002"/>
    <n v="27853.432528000001"/>
    <x v="0"/>
  </r>
  <r>
    <n v="15888.244624000001"/>
    <n v="17253.958773999999"/>
    <x v="0"/>
    <x v="139"/>
    <x v="13"/>
    <x v="13"/>
    <s v="MD Resident"/>
    <x v="3"/>
    <s v="MD"/>
    <n v="2"/>
    <n v="3.4270658979999999"/>
    <n v="2"/>
    <n v="59522.34"/>
    <n v="7.0093597909999996"/>
    <n v="6"/>
    <n v="60164.959999999999"/>
    <n v="4"/>
    <n v="3.5822938930000001"/>
    <n v="642.62"/>
    <x v="95"/>
    <s v="20871,Clarksburg"/>
    <x v="0"/>
    <x v="0"/>
    <n v="26.110134223999999"/>
    <n v="0"/>
    <n v="0"/>
    <n v="0"/>
    <n v="0"/>
    <n v="0"/>
    <n v="0"/>
    <n v="0"/>
    <n v="3.5822938930000001"/>
    <n v="29118.410639000002"/>
    <x v="0"/>
  </r>
  <r>
    <n v="15888.244624000001"/>
    <n v="17253.958773999999"/>
    <x v="0"/>
    <x v="143"/>
    <x v="13"/>
    <x v="13"/>
    <s v="MD Resident"/>
    <x v="1"/>
    <s v="MD"/>
    <n v="2"/>
    <n v="48.22823657"/>
    <n v="48"/>
    <n v="700036.66"/>
    <n v="65.723198048"/>
    <n v="83"/>
    <n v="1145468.54"/>
    <n v="35"/>
    <n v="17.494961478"/>
    <n v="445431.88"/>
    <x v="99"/>
    <s v="20705,Beltsville"/>
    <x v="0"/>
    <x v="0"/>
    <n v="75.462409758000007"/>
    <n v="-55.213048360000002"/>
    <n v="55.213048364000002"/>
    <n v="-55.213048360000002"/>
    <n v="12.800414899"/>
    <n v="12.800414899"/>
    <n v="0"/>
    <n v="104047.22463"/>
    <n v="4.6945465785999998"/>
    <n v="38159.274231000003"/>
    <x v="0"/>
  </r>
  <r>
    <n v="15888.244624000001"/>
    <n v="17253.958773999999"/>
    <x v="0"/>
    <x v="115"/>
    <x v="13"/>
    <x v="13"/>
    <s v="MD Resident"/>
    <x v="3"/>
    <s v="MD"/>
    <n v="2"/>
    <n v="9.0495307319999991"/>
    <n v="12"/>
    <n v="194400"/>
    <n v="30.511989094"/>
    <n v="33"/>
    <n v="640272.14"/>
    <n v="21"/>
    <n v="21.462458362"/>
    <n v="445872.14"/>
    <x v="84"/>
    <s v="20866,Burtonsville"/>
    <x v="0"/>
    <x v="0"/>
    <n v="53.171304423999999"/>
    <n v="-9.5049347189999995"/>
    <n v="9.5049347189999995"/>
    <n v="-9.5049347189999995"/>
    <n v="3.8366421108000002"/>
    <n v="3.8366421108000002"/>
    <n v="0"/>
    <n v="31185.861293000002"/>
    <n v="17.625816251"/>
    <n v="143270.1422"/>
    <x v="0"/>
  </r>
  <r>
    <n v="15888.244624000001"/>
    <n v="17253.958773999999"/>
    <x v="0"/>
    <x v="234"/>
    <x v="13"/>
    <x v="13"/>
    <s v="MD Resident"/>
    <x v="0"/>
    <s v="MD"/>
    <n v="1"/>
    <n v="0"/>
    <n v="0"/>
    <n v="0"/>
    <n v="1.149632966"/>
    <n v="1"/>
    <n v="26143.82"/>
    <n v="1"/>
    <n v="1.149632966"/>
    <n v="26143.82"/>
    <x v="155"/>
    <s v="21227,Halethorpe"/>
    <x v="0"/>
    <x v="0"/>
    <n v="38.351487861000003"/>
    <n v="-0.598206982"/>
    <n v="0.598206982"/>
    <n v="-0.598206982"/>
    <n v="1.7931989200000002E-2"/>
    <n v="1.7931989200000002E-2"/>
    <n v="0"/>
    <n v="145.75884653"/>
    <n v="1.1317009767999999"/>
    <n v="9198.9475868999998"/>
    <x v="0"/>
  </r>
  <r>
    <n v="15888.244624000001"/>
    <n v="17253.958773999999"/>
    <x v="0"/>
    <x v="147"/>
    <x v="13"/>
    <x v="13"/>
    <s v="MD Resident"/>
    <x v="3"/>
    <s v="MD"/>
    <n v="3"/>
    <n v="2.8663679150000001"/>
    <n v="5"/>
    <n v="31842.18"/>
    <n v="3.0156909110000001"/>
    <n v="3"/>
    <n v="59539.95"/>
    <n v="-2"/>
    <n v="0.14932299600000001"/>
    <n v="27697.77"/>
    <x v="2"/>
    <s v="Montgomery,"/>
    <x v="0"/>
    <x v="0"/>
    <n v="16.002010524999999"/>
    <n v="-1.601359953"/>
    <n v="1.601359953"/>
    <n v="-1.601359953"/>
    <n v="1.4943113900000001E-2"/>
    <n v="1.4943113900000001E-2"/>
    <n v="0"/>
    <n v="121.46399477"/>
    <n v="0.13437988209999999"/>
    <n v="1092.2969208"/>
    <x v="0"/>
  </r>
  <r>
    <n v="15888.244624000001"/>
    <n v="17253.958773999999"/>
    <x v="0"/>
    <x v="94"/>
    <x v="13"/>
    <x v="13"/>
    <s v="MD Resident"/>
    <x v="1"/>
    <s v="MD"/>
    <n v="2"/>
    <n v="1.9220779429999999"/>
    <n v="3"/>
    <n v="24811.14"/>
    <n v="9.3259017229999994"/>
    <n v="6"/>
    <n v="146071.60999999999"/>
    <n v="3"/>
    <n v="7.4038237799999997"/>
    <n v="121260.47"/>
    <x v="70"/>
    <s v="20745,Oxon Hill"/>
    <x v="0"/>
    <x v="0"/>
    <n v="67.456354997999995"/>
    <n v="-2.797984918"/>
    <n v="2.797984918"/>
    <n v="-2.797984918"/>
    <n v="0.30709912020000002"/>
    <n v="0.30709912020000002"/>
    <n v="0"/>
    <n v="2496.2324577999998"/>
    <n v="7.0967246597999996"/>
    <n v="57685.200881999997"/>
    <x v="0"/>
  </r>
  <r>
    <n v="15888.244624000001"/>
    <n v="17253.958773999999"/>
    <x v="0"/>
    <x v="221"/>
    <x v="13"/>
    <x v="13"/>
    <s v="MD Resident"/>
    <x v="1"/>
    <s v="MD"/>
    <n v="2"/>
    <n v="67.496048994999995"/>
    <n v="84"/>
    <n v="1380925.03"/>
    <n v="80.700158603999995"/>
    <n v="89"/>
    <n v="1352194.24"/>
    <n v="5"/>
    <n v="13.204109609"/>
    <n v="-28730.79"/>
    <x v="147"/>
    <s v="20740,College Park"/>
    <x v="0"/>
    <x v="0"/>
    <n v="41.513387764999997"/>
    <n v="-22.245150339999999"/>
    <n v="22.245150343999999"/>
    <n v="-22.245150339999999"/>
    <n v="7.0754862279999999"/>
    <n v="7.0754862279999999"/>
    <n v="0"/>
    <n v="57512.565863000003"/>
    <n v="6.1286233809999997"/>
    <n v="49816.061326000003"/>
    <x v="0"/>
  </r>
  <r>
    <n v="15888.244624000001"/>
    <n v="17253.958773999999"/>
    <x v="0"/>
    <x v="111"/>
    <x v="13"/>
    <x v="13"/>
    <s v="MD Resident"/>
    <x v="3"/>
    <s v="MD"/>
    <n v="2"/>
    <n v="1.8667349449999999"/>
    <n v="3"/>
    <n v="25123.64"/>
    <n v="13.023795613000001"/>
    <n v="6"/>
    <n v="214012.81"/>
    <n v="3"/>
    <n v="11.157060668"/>
    <n v="188889.17"/>
    <x v="82"/>
    <s v="20854,Potomac"/>
    <x v="0"/>
    <x v="0"/>
    <n v="52.224355439"/>
    <n v="0"/>
    <n v="0"/>
    <n v="0"/>
    <n v="0"/>
    <n v="0"/>
    <n v="0"/>
    <n v="0"/>
    <n v="11.157060668"/>
    <n v="90689.341455999995"/>
    <x v="0"/>
  </r>
  <r>
    <n v="15888.244624000001"/>
    <n v="17253.958773999999"/>
    <x v="0"/>
    <x v="216"/>
    <x v="13"/>
    <x v="13"/>
    <s v="MD Resident"/>
    <x v="3"/>
    <s v="MD"/>
    <n v="2"/>
    <n v="0"/>
    <n v="0"/>
    <n v="0"/>
    <n v="11.128604669"/>
    <n v="7"/>
    <n v="223427.02"/>
    <n v="7"/>
    <n v="11.128604669"/>
    <n v="223427.02"/>
    <x v="49"/>
    <s v="20814,Bethesda"/>
    <x v="0"/>
    <x v="0"/>
    <n v="28.932738140000001"/>
    <n v="0"/>
    <n v="0"/>
    <n v="0"/>
    <n v="0"/>
    <n v="0"/>
    <n v="0"/>
    <n v="0"/>
    <n v="11.128604669"/>
    <n v="90458.038975000003"/>
    <x v="0"/>
  </r>
  <r>
    <n v="15888.244624000001"/>
    <n v="17253.958773999999"/>
    <x v="0"/>
    <x v="5"/>
    <x v="13"/>
    <x v="13"/>
    <s v="MD Resident"/>
    <x v="0"/>
    <s v="MD"/>
    <n v="1"/>
    <n v="0"/>
    <n v="0"/>
    <n v="0"/>
    <n v="0.30649799100000003"/>
    <n v="1"/>
    <n v="7987.34"/>
    <n v="1"/>
    <n v="0.30649799100000003"/>
    <n v="7987.34"/>
    <x v="5"/>
    <s v="21111,Monkton"/>
    <x v="0"/>
    <x v="0"/>
    <n v="5.9131378259999998"/>
    <n v="0"/>
    <n v="0"/>
    <n v="0"/>
    <n v="0"/>
    <n v="0"/>
    <n v="0"/>
    <n v="0"/>
    <n v="0.30649799100000003"/>
    <n v="2491.3462236"/>
    <x v="0"/>
  </r>
  <r>
    <n v="15888.244624000001"/>
    <n v="17253.958773999999"/>
    <x v="0"/>
    <x v="152"/>
    <x v="13"/>
    <x v="13"/>
    <s v="MD Resident"/>
    <x v="3"/>
    <s v="MD"/>
    <n v="2"/>
    <n v="3.0946449089999999"/>
    <n v="3"/>
    <n v="53449.53"/>
    <n v="8.8443937380000008"/>
    <n v="8"/>
    <n v="193667.53"/>
    <n v="5"/>
    <n v="5.7497488289999996"/>
    <n v="140218"/>
    <x v="103"/>
    <s v="20852,Rockville"/>
    <x v="0"/>
    <x v="0"/>
    <n v="45.448545643000003"/>
    <n v="-0.73492597800000004"/>
    <n v="0.73492597800000004"/>
    <n v="-0.73492597800000004"/>
    <n v="9.2976347700000003E-2"/>
    <n v="9.2976347700000003E-2"/>
    <n v="0"/>
    <n v="755.75135722000005"/>
    <n v="5.6567724813"/>
    <n v="45980.656229"/>
    <x v="0"/>
  </r>
  <r>
    <n v="15888.244624000001"/>
    <n v="17253.958773999999"/>
    <x v="0"/>
    <x v="1"/>
    <x v="13"/>
    <x v="13"/>
    <s v="MD Resident"/>
    <x v="1"/>
    <s v="MD"/>
    <n v="2"/>
    <n v="8.9690257340000006"/>
    <n v="4"/>
    <n v="150822.22"/>
    <n v="15.938540526000001"/>
    <n v="16"/>
    <n v="322225.64"/>
    <n v="12"/>
    <n v="6.969514792"/>
    <n v="171403.42"/>
    <x v="1"/>
    <s v="20744,Fort Washington"/>
    <x v="0"/>
    <x v="0"/>
    <n v="69.501414928000003"/>
    <n v="-9.1640427280000001"/>
    <n v="9.1640427280000001"/>
    <n v="-9.1640427280000001"/>
    <n v="0.91895872069999995"/>
    <n v="0.91895872069999995"/>
    <n v="0"/>
    <n v="7469.6879117999997"/>
    <n v="6.0505560712999999"/>
    <n v="49181.496980000004"/>
    <x v="0"/>
  </r>
  <r>
    <n v="15888.244624000001"/>
    <n v="17253.958773999999"/>
    <x v="0"/>
    <x v="46"/>
    <x v="13"/>
    <x v="13"/>
    <s v="MD Resident"/>
    <x v="7"/>
    <s v="MD"/>
    <n v="2"/>
    <n v="0"/>
    <n v="0"/>
    <n v="0"/>
    <n v="6.0223378209999998"/>
    <n v="4"/>
    <n v="170161.86"/>
    <n v="4"/>
    <n v="6.0223378209999998"/>
    <n v="170161.86"/>
    <x v="37"/>
    <s v="20711,Lothian"/>
    <x v="0"/>
    <x v="0"/>
    <n v="37.829274878"/>
    <n v="0"/>
    <n v="0"/>
    <n v="0"/>
    <n v="0"/>
    <n v="0"/>
    <n v="0"/>
    <n v="0"/>
    <n v="6.0223378209999998"/>
    <n v="48952.127022000001"/>
    <x v="0"/>
  </r>
  <r>
    <n v="15888.244624000001"/>
    <n v="17253.958773999999"/>
    <x v="0"/>
    <x v="124"/>
    <x v="13"/>
    <x v="13"/>
    <s v="MD Resident"/>
    <x v="1"/>
    <s v="MD"/>
    <n v="2"/>
    <n v="23.409509306"/>
    <n v="24"/>
    <n v="306249.64"/>
    <n v="50.448696499999997"/>
    <n v="28"/>
    <n v="830227.17"/>
    <n v="4"/>
    <n v="27.039187194"/>
    <n v="523977.53"/>
    <x v="88"/>
    <s v="20743,Capitol Heights"/>
    <x v="0"/>
    <x v="0"/>
    <n v="117.22862953000001"/>
    <n v="-10.39679769"/>
    <n v="10.396797691"/>
    <n v="-10.39679769"/>
    <n v="2.3980571991000001"/>
    <n v="2.3980571991000001"/>
    <n v="0"/>
    <n v="19492.430366000001"/>
    <n v="24.641129995"/>
    <n v="200293.60047999999"/>
    <x v="0"/>
  </r>
  <r>
    <n v="15888.244624000001"/>
    <n v="17253.958773999999"/>
    <x v="0"/>
    <x v="128"/>
    <x v="13"/>
    <x v="13"/>
    <s v="MD Resident"/>
    <x v="1"/>
    <s v="MD"/>
    <n v="2"/>
    <n v="3.6002508940000002"/>
    <n v="5"/>
    <n v="43791.56"/>
    <n v="7.0115397909999997"/>
    <n v="5"/>
    <n v="106142.78"/>
    <n v="0"/>
    <n v="3.4112888969999999"/>
    <n v="62351.22"/>
    <x v="91"/>
    <s v="20735,Clinton"/>
    <x v="0"/>
    <x v="0"/>
    <n v="53.338752419000002"/>
    <n v="-1.0590439679999999"/>
    <n v="1.0590439679999999"/>
    <n v="-1.0590439679999999"/>
    <n v="6.7731335399999995E-2"/>
    <n v="6.7731335399999995E-2"/>
    <n v="0"/>
    <n v="550.54914421000001"/>
    <n v="3.3435575615999999"/>
    <n v="27177.860047999999"/>
    <x v="0"/>
  </r>
  <r>
    <n v="15888.244624000001"/>
    <n v="17253.958773999999"/>
    <x v="0"/>
    <x v="240"/>
    <x v="13"/>
    <x v="13"/>
    <s v="MD Resident"/>
    <x v="3"/>
    <s v="MD"/>
    <n v="1"/>
    <n v="0"/>
    <n v="0"/>
    <n v="0"/>
    <n v="0.51374798499999996"/>
    <n v="1"/>
    <n v="16228.21"/>
    <n v="1"/>
    <n v="0.51374798499999996"/>
    <n v="16228.21"/>
    <x v="49"/>
    <s v="20816,Bethesda"/>
    <x v="0"/>
    <x v="0"/>
    <n v="7.3784247839999999"/>
    <n v="0"/>
    <n v="0"/>
    <n v="0"/>
    <n v="0"/>
    <n v="0"/>
    <n v="0"/>
    <n v="0"/>
    <n v="0.51374798499999996"/>
    <n v="4175.9624529000002"/>
    <x v="0"/>
  </r>
  <r>
    <n v="15888.244624000001"/>
    <n v="17253.958773999999"/>
    <x v="0"/>
    <x v="105"/>
    <x v="13"/>
    <x v="13"/>
    <s v="MD Resident"/>
    <x v="3"/>
    <s v="MD"/>
    <n v="2"/>
    <n v="113.46685363"/>
    <n v="142"/>
    <n v="1763397.19"/>
    <n v="182.0380486"/>
    <n v="219"/>
    <n v="3079707.01"/>
    <n v="77"/>
    <n v="68.571194964"/>
    <n v="1316309.82"/>
    <x v="24"/>
    <s v="20904,Silver Spring"/>
    <x v="0"/>
    <x v="0"/>
    <n v="108.74863876000001"/>
    <n v="-38.57340086"/>
    <n v="38.57340086"/>
    <n v="-38.57340086"/>
    <n v="24.322365971"/>
    <n v="24.322365971"/>
    <n v="0"/>
    <n v="197702.55071000001"/>
    <n v="44.248828992999997"/>
    <n v="359673.32983"/>
    <x v="0"/>
  </r>
  <r>
    <n v="15888.244624000001"/>
    <n v="17253.958773999999"/>
    <x v="0"/>
    <x v="61"/>
    <x v="13"/>
    <x v="13"/>
    <s v="MD Resident"/>
    <x v="8"/>
    <s v="MD"/>
    <n v="1"/>
    <n v="0"/>
    <n v="0"/>
    <n v="0"/>
    <n v="0.58304598299999999"/>
    <n v="1"/>
    <n v="12669.55"/>
    <n v="1"/>
    <n v="0.58304598299999999"/>
    <n v="12669.55"/>
    <x v="48"/>
    <s v="21075,Elkridge"/>
    <x v="0"/>
    <x v="0"/>
    <n v="74.389385790999995"/>
    <n v="-3.5079528959999999"/>
    <n v="3.5079528959999999"/>
    <n v="-3.5079528959999999"/>
    <n v="2.7494484900000001E-2"/>
    <n v="2.7494484900000001E-2"/>
    <n v="0"/>
    <n v="223.48688455999999"/>
    <n v="0.55555149810000004"/>
    <n v="4515.7592135000004"/>
    <x v="0"/>
  </r>
  <r>
    <n v="15888.244624000001"/>
    <n v="17253.958773999999"/>
    <x v="0"/>
    <x v="37"/>
    <x v="13"/>
    <x v="13"/>
    <s v="MD Resident"/>
    <x v="1"/>
    <s v="MD"/>
    <n v="2"/>
    <n v="13.650454597"/>
    <n v="15"/>
    <n v="220312.82"/>
    <n v="15.200423548"/>
    <n v="19"/>
    <n v="314030.21000000002"/>
    <n v="4"/>
    <n v="1.5499689510000001"/>
    <n v="93717.39"/>
    <x v="29"/>
    <s v="20710,Bladensburg"/>
    <x v="0"/>
    <x v="0"/>
    <n v="39.012683846000002"/>
    <n v="-5.7856688280000004"/>
    <n v="5.7856688280000004"/>
    <n v="-5.7856688280000004"/>
    <n v="0.22986388429999999"/>
    <n v="0.22986388429999999"/>
    <n v="0"/>
    <n v="1868.4315617"/>
    <n v="1.3201050667000001"/>
    <n v="10730.376281000001"/>
    <x v="0"/>
  </r>
  <r>
    <n v="15888.244624000001"/>
    <n v="17253.958773999999"/>
    <x v="0"/>
    <x v="117"/>
    <x v="13"/>
    <x v="13"/>
    <s v="MD Resident"/>
    <x v="8"/>
    <s v="MD"/>
    <n v="2"/>
    <n v="1.561263954"/>
    <n v="3"/>
    <n v="40257.11"/>
    <n v="7.1142377889999997"/>
    <n v="11"/>
    <n v="96876.38"/>
    <n v="8"/>
    <n v="5.5529738350000004"/>
    <n v="56619.27"/>
    <x v="36"/>
    <s v="20723,Laurel"/>
    <x v="0"/>
    <x v="0"/>
    <n v="111.81412468000001"/>
    <n v="-21.82886835"/>
    <n v="21.828868353000001"/>
    <n v="-21.82886835"/>
    <n v="1.0840771249000001"/>
    <n v="1.0840771249000001"/>
    <n v="0"/>
    <n v="8811.8406338999994"/>
    <n v="4.4688967101000001"/>
    <n v="36325.095984"/>
    <x v="0"/>
  </r>
  <r>
    <n v="15888.244624000001"/>
    <n v="17253.958773999999"/>
    <x v="0"/>
    <x v="114"/>
    <x v="13"/>
    <x v="13"/>
    <s v="MD Resident"/>
    <x v="15"/>
    <s v="MD"/>
    <n v="1"/>
    <n v="0"/>
    <n v="0"/>
    <n v="0"/>
    <n v="0.58304598299999999"/>
    <n v="1"/>
    <n v="9171.1"/>
    <n v="1"/>
    <n v="0.58304598299999999"/>
    <n v="9171.1"/>
    <x v="2"/>
    <s v="Dorchester,"/>
    <x v="0"/>
    <x v="0"/>
    <n v="25.409762245"/>
    <n v="0"/>
    <n v="0"/>
    <n v="0"/>
    <n v="0"/>
    <n v="0"/>
    <n v="0"/>
    <n v="0"/>
    <n v="0.58304598299999999"/>
    <n v="4739.2460981000004"/>
    <x v="0"/>
  </r>
  <r>
    <n v="15888.244624000001"/>
    <n v="17253.958773999999"/>
    <x v="0"/>
    <x v="10"/>
    <x v="13"/>
    <x v="13"/>
    <s v="MD Resident"/>
    <x v="6"/>
    <s v="MD"/>
    <n v="7"/>
    <n v="3.053466909"/>
    <n v="4"/>
    <n v="57440.480000000003"/>
    <n v="14.293802576999999"/>
    <n v="11"/>
    <n v="218503.95"/>
    <n v="7"/>
    <n v="11.240335668"/>
    <n v="161063.47"/>
    <x v="2"/>
    <s v="Charles,"/>
    <x v="0"/>
    <x v="0"/>
    <n v="145.88484364999999"/>
    <n v="-9.3912267220000007"/>
    <n v="9.3912267220000007"/>
    <n v="-9.3912267220000007"/>
    <n v="0.72358812640000003"/>
    <n v="0.72358812640000003"/>
    <n v="0"/>
    <n v="5881.6325036999997"/>
    <n v="10.516747541999999"/>
    <n v="85484.603623000003"/>
    <x v="0"/>
  </r>
  <r>
    <n v="15888.244624000001"/>
    <n v="17253.958773999999"/>
    <x v="0"/>
    <x v="119"/>
    <x v="13"/>
    <x v="13"/>
    <s v="MD Resident"/>
    <x v="9"/>
    <s v="MD"/>
    <n v="1"/>
    <n v="0"/>
    <n v="0"/>
    <n v="0"/>
    <n v="0.35034799"/>
    <n v="1"/>
    <n v="5330.25"/>
    <n v="1"/>
    <n v="0.35034799"/>
    <n v="5330.25"/>
    <x v="19"/>
    <s v="21218,Baltimore"/>
    <x v="0"/>
    <x v="0"/>
    <n v="93.296299219000005"/>
    <n v="0"/>
    <n v="0"/>
    <n v="0"/>
    <n v="0"/>
    <n v="0"/>
    <n v="0"/>
    <n v="0"/>
    <n v="0.35034799"/>
    <n v="2847.7776933"/>
    <x v="0"/>
  </r>
  <r>
    <n v="15888.244624000001"/>
    <n v="17253.958773999999"/>
    <x v="0"/>
    <x v="138"/>
    <x v="13"/>
    <x v="13"/>
    <s v="MD Resident"/>
    <x v="8"/>
    <s v="MD"/>
    <n v="1"/>
    <n v="0.38231798900000002"/>
    <n v="1"/>
    <n v="3659.43"/>
    <n v="1.049477969"/>
    <n v="2"/>
    <n v="9299.61"/>
    <n v="1"/>
    <n v="0.66715997999999999"/>
    <n v="5640.18"/>
    <x v="16"/>
    <s v="21046,Columbia"/>
    <x v="0"/>
    <x v="0"/>
    <n v="34.217549980999998"/>
    <n v="-3.7040278899999999"/>
    <n v="3.7040278899999999"/>
    <n v="-3.7040278899999999"/>
    <n v="7.2219640900000007E-2"/>
    <n v="7.2219640900000007E-2"/>
    <n v="0"/>
    <n v="587.03200337999999"/>
    <n v="0.59494033909999999"/>
    <n v="4835.9284906000003"/>
    <x v="0"/>
  </r>
  <r>
    <n v="15888.244624000001"/>
    <n v="17253.958773999999"/>
    <x v="0"/>
    <x v="241"/>
    <x v="13"/>
    <x v="13"/>
    <s v="MD Resident"/>
    <x v="3"/>
    <s v="MD"/>
    <n v="1"/>
    <n v="0"/>
    <n v="0"/>
    <n v="0"/>
    <n v="0.58304598299999999"/>
    <n v="1"/>
    <n v="25244.83"/>
    <n v="1"/>
    <n v="0.58304598299999999"/>
    <n v="25244.83"/>
    <x v="160"/>
    <s v="20812,Glen Echo"/>
    <x v="0"/>
    <x v="0"/>
    <n v="0.58304598299999999"/>
    <n v="0"/>
    <n v="0"/>
    <n v="0"/>
    <n v="0"/>
    <n v="0"/>
    <n v="0"/>
    <n v="0"/>
    <n v="0.58304598299999999"/>
    <n v="4739.2460981000004"/>
    <x v="0"/>
  </r>
  <r>
    <n v="15888.244624000001"/>
    <n v="17253.958773999999"/>
    <x v="0"/>
    <x v="203"/>
    <x v="13"/>
    <x v="13"/>
    <s v="MD Resident"/>
    <x v="3"/>
    <s v="MD"/>
    <n v="2"/>
    <n v="1.8409099449999999"/>
    <n v="3"/>
    <n v="27680.94"/>
    <n v="3.8734688859999999"/>
    <n v="5"/>
    <n v="69620.12"/>
    <n v="2"/>
    <n v="2.032558941"/>
    <n v="41939.18"/>
    <x v="136"/>
    <s v="20832,Olney"/>
    <x v="0"/>
    <x v="0"/>
    <n v="7.3584807860000003"/>
    <n v="0"/>
    <n v="0"/>
    <n v="0"/>
    <n v="0"/>
    <n v="0"/>
    <n v="0"/>
    <n v="0"/>
    <n v="2.032558941"/>
    <n v="16521.504840000001"/>
    <x v="0"/>
  </r>
  <r>
    <n v="15888.244624000001"/>
    <n v="17253.958773999999"/>
    <x v="0"/>
    <x v="110"/>
    <x v="13"/>
    <x v="13"/>
    <s v="MD Resident"/>
    <x v="8"/>
    <s v="MD"/>
    <n v="2"/>
    <n v="1.5658379529999999"/>
    <n v="2"/>
    <n v="19870.78"/>
    <n v="1.6126849519999999"/>
    <n v="2"/>
    <n v="10681.79"/>
    <n v="0"/>
    <n v="4.6846999E-2"/>
    <n v="-9188.99"/>
    <x v="16"/>
    <s v="21045,Columbia"/>
    <x v="0"/>
    <x v="0"/>
    <n v="78.241843665999994"/>
    <n v="-7.9040637660000002"/>
    <n v="7.9040637660000002"/>
    <n v="-7.9040637660000002"/>
    <n v="4.7325274000000004E-3"/>
    <n v="4.7325274000000004E-3"/>
    <n v="0"/>
    <n v="38.467998356000003"/>
    <n v="4.2114471600000002E-2"/>
    <n v="342.32436397999999"/>
    <x v="0"/>
  </r>
  <r>
    <n v="15888.244624000001"/>
    <n v="17253.958773999999"/>
    <x v="0"/>
    <x v="40"/>
    <x v="13"/>
    <x v="13"/>
    <s v="MD Resident"/>
    <x v="5"/>
    <s v="MD"/>
    <n v="1"/>
    <n v="0"/>
    <n v="0"/>
    <n v="0"/>
    <n v="2.393271929"/>
    <n v="1"/>
    <n v="23985.38"/>
    <n v="1"/>
    <n v="2.393271929"/>
    <n v="23985.38"/>
    <x v="32"/>
    <s v="21774,New Market"/>
    <x v="0"/>
    <x v="0"/>
    <n v="27.160838197"/>
    <n v="0"/>
    <n v="0"/>
    <n v="0"/>
    <n v="0"/>
    <n v="0"/>
    <n v="0"/>
    <n v="0"/>
    <n v="2.393271929"/>
    <n v="19453.533651999998"/>
    <x v="0"/>
  </r>
  <r>
    <n v="15888.244624000001"/>
    <n v="17253.958773999999"/>
    <x v="0"/>
    <x v="213"/>
    <x v="13"/>
    <x v="13"/>
    <s v="MD Resident"/>
    <x v="7"/>
    <s v="MD"/>
    <n v="1"/>
    <n v="0"/>
    <n v="0"/>
    <n v="0"/>
    <n v="0.89606597399999999"/>
    <n v="2"/>
    <n v="17587.169999999998"/>
    <n v="2"/>
    <n v="0.89606597399999999"/>
    <n v="17587.169999999998"/>
    <x v="51"/>
    <s v="21061,Glen Burnie"/>
    <x v="0"/>
    <x v="0"/>
    <n v="121.47440439"/>
    <n v="-2.2170409339999999"/>
    <n v="2.2170409339999999"/>
    <n v="-2.2170409339999999"/>
    <n v="1.63541855E-2"/>
    <n v="1.63541855E-2"/>
    <n v="0"/>
    <n v="132.93378587000001"/>
    <n v="0.87971178849999998"/>
    <n v="7150.6721298000002"/>
    <x v="0"/>
  </r>
  <r>
    <n v="15888.244624000001"/>
    <n v="17253.958773999999"/>
    <x v="0"/>
    <x v="56"/>
    <x v="13"/>
    <x v="13"/>
    <s v="MD Resident"/>
    <x v="1"/>
    <s v="MD"/>
    <n v="2"/>
    <n v="16.797424502999998"/>
    <n v="19"/>
    <n v="264246.27"/>
    <n v="27.425889187999999"/>
    <n v="25"/>
    <n v="532371"/>
    <n v="6"/>
    <n v="10.628464685000001"/>
    <n v="268124.73"/>
    <x v="4"/>
    <s v="20785,Hyattsville"/>
    <x v="0"/>
    <x v="0"/>
    <n v="200.05824806000001"/>
    <n v="-3.5376048949999999"/>
    <n v="3.5376048949999999"/>
    <n v="-3.5376048949999999"/>
    <n v="0.18794180720000001"/>
    <n v="0.18794180720000001"/>
    <n v="0"/>
    <n v="1527.6710631000001"/>
    <n v="10.440522877999999"/>
    <n v="84865.017087999993"/>
    <x v="0"/>
  </r>
  <r>
    <n v="15888.244624000001"/>
    <n v="17253.958773999999"/>
    <x v="0"/>
    <x v="184"/>
    <x v="13"/>
    <x v="13"/>
    <s v="MD Resident"/>
    <x v="8"/>
    <s v="MD"/>
    <n v="2"/>
    <n v="2.0822879379999999"/>
    <n v="2"/>
    <n v="66984.19"/>
    <n v="4.7452258589999996"/>
    <n v="3"/>
    <n v="56977.49"/>
    <n v="1"/>
    <n v="2.6629379210000002"/>
    <n v="-10006.700000000001"/>
    <x v="123"/>
    <s v="21042,Ellicott City"/>
    <x v="0"/>
    <x v="0"/>
    <n v="41.943236755999997"/>
    <n v="-2.192951935"/>
    <n v="2.192951935"/>
    <n v="-2.192951935"/>
    <n v="0.1392285221"/>
    <n v="0.1392285221"/>
    <n v="0"/>
    <n v="1131.7087322"/>
    <n v="2.5237093988999999"/>
    <n v="20513.784967"/>
    <x v="0"/>
  </r>
  <r>
    <n v="16900.520429"/>
    <n v="10900.707558"/>
    <x v="0"/>
    <x v="179"/>
    <x v="14"/>
    <x v="14"/>
    <s v="MD Resident"/>
    <x v="0"/>
    <s v="MD"/>
    <n v="1"/>
    <n v="0.49757698500000003"/>
    <n v="1"/>
    <n v="8409.31"/>
    <n v="0.780601977"/>
    <n v="1"/>
    <n v="10404.73"/>
    <n v="0"/>
    <n v="0.28302499199999998"/>
    <n v="1995.42"/>
    <x v="120"/>
    <s v="21222,Dundalk"/>
    <x v="0"/>
    <x v="0"/>
    <n v="83.096533515999994"/>
    <n v="0"/>
    <n v="0"/>
    <n v="0"/>
    <n v="0"/>
    <n v="0"/>
    <n v="0"/>
    <n v="0"/>
    <n v="0.28302499199999998"/>
    <n v="2447.1207577"/>
    <x v="0"/>
  </r>
  <r>
    <n v="16900.520429"/>
    <n v="10900.707558"/>
    <x v="0"/>
    <x v="162"/>
    <x v="14"/>
    <x v="14"/>
    <s v="MD Resident"/>
    <x v="3"/>
    <s v="MD"/>
    <n v="1"/>
    <n v="0"/>
    <n v="0"/>
    <n v="0"/>
    <n v="0.39626098799999998"/>
    <n v="1"/>
    <n v="2753.99"/>
    <n v="1"/>
    <n v="0.39626098799999998"/>
    <n v="2753.99"/>
    <x v="109"/>
    <s v="20872,Damascus"/>
    <x v="0"/>
    <x v="0"/>
    <n v="48.051773566000001"/>
    <n v="0"/>
    <n v="0"/>
    <n v="0"/>
    <n v="0"/>
    <n v="0"/>
    <n v="0"/>
    <n v="0"/>
    <n v="0.39626098799999998"/>
    <n v="3426.1938577999999"/>
    <x v="0"/>
  </r>
  <r>
    <n v="16900.520429"/>
    <n v="10900.707558"/>
    <x v="0"/>
    <x v="64"/>
    <x v="14"/>
    <x v="14"/>
    <s v="MD Resident"/>
    <x v="7"/>
    <s v="MD"/>
    <n v="1"/>
    <n v="0"/>
    <n v="0"/>
    <n v="0"/>
    <n v="0.35034799"/>
    <n v="1"/>
    <n v="3488.96"/>
    <n v="1"/>
    <n v="0.35034799"/>
    <n v="3488.96"/>
    <x v="51"/>
    <s v="21060,Glen Burnie"/>
    <x v="0"/>
    <x v="0"/>
    <n v="34.865030947000001"/>
    <n v="-0.45127198699999999"/>
    <n v="0.45127198699999999"/>
    <n v="-0.45127198699999999"/>
    <n v="4.5346935999999996E-3"/>
    <n v="4.5346935999999996E-3"/>
    <n v="0"/>
    <n v="39.208349843000001"/>
    <n v="0.34581329640000003"/>
    <n v="2990.0076663"/>
    <x v="0"/>
  </r>
  <r>
    <n v="14324.253084"/>
    <n v="15619.632204"/>
    <x v="0"/>
    <x v="4"/>
    <x v="15"/>
    <x v="15"/>
    <s v="MD Resident"/>
    <x v="1"/>
    <s v="MD"/>
    <n v="2"/>
    <n v="2.411858928"/>
    <n v="5"/>
    <n v="38270.11"/>
    <n v="3.3751739000000001"/>
    <n v="3"/>
    <n v="37674.47"/>
    <n v="-2"/>
    <n v="0.96331497200000005"/>
    <n v="-595.64"/>
    <x v="4"/>
    <s v="20783,Hyattsville"/>
    <x v="0"/>
    <x v="0"/>
    <n v="68.266653980000001"/>
    <n v="-6.2719928149999999"/>
    <n v="6.2719928149999999"/>
    <n v="-6.2719928149999999"/>
    <n v="8.8504478100000006E-2"/>
    <n v="8.8504478100000006E-2"/>
    <n v="0"/>
    <n v="648.58629409000002"/>
    <n v="0.87481049389999999"/>
    <n v="6410.8631378"/>
    <x v="0"/>
  </r>
  <r>
    <n v="14324.253084"/>
    <n v="15619.632204"/>
    <x v="0"/>
    <x v="27"/>
    <x v="15"/>
    <x v="15"/>
    <s v="MD Resident"/>
    <x v="8"/>
    <s v="MD"/>
    <n v="1"/>
    <n v="0"/>
    <n v="0"/>
    <n v="0"/>
    <n v="0.79348897600000001"/>
    <n v="1"/>
    <n v="6032.52"/>
    <n v="1"/>
    <n v="0.79348897600000001"/>
    <n v="6032.52"/>
    <x v="23"/>
    <s v="21036,Dayton"/>
    <x v="0"/>
    <x v="0"/>
    <n v="14.76700456"/>
    <n v="0"/>
    <n v="0"/>
    <n v="0"/>
    <n v="0"/>
    <n v="0"/>
    <n v="0"/>
    <n v="0"/>
    <n v="0.79348897600000001"/>
    <n v="5814.9156439999997"/>
    <x v="0"/>
  </r>
  <r>
    <n v="14324.253084"/>
    <n v="15619.632204"/>
    <x v="0"/>
    <x v="154"/>
    <x v="15"/>
    <x v="15"/>
    <s v="MD Resident"/>
    <x v="1"/>
    <s v="MD"/>
    <n v="2"/>
    <n v="0"/>
    <n v="0"/>
    <n v="0"/>
    <n v="1.599351953"/>
    <n v="2"/>
    <n v="15404.96"/>
    <n v="2"/>
    <n v="1.599351953"/>
    <n v="15404.96"/>
    <x v="4"/>
    <s v="20781,Hyattsville"/>
    <x v="0"/>
    <x v="0"/>
    <n v="17.319417484999999"/>
    <n v="-1.2624739620000001"/>
    <n v="1.2624739620000001"/>
    <n v="-1.2624739620000001"/>
    <n v="0.1165824543"/>
    <n v="0.1165824543"/>
    <n v="0"/>
    <n v="854.34978632000002"/>
    <n v="1.4827694987"/>
    <n v="10866.161743000001"/>
    <x v="0"/>
  </r>
  <r>
    <n v="14324.253084"/>
    <n v="15619.632204"/>
    <x v="0"/>
    <x v="0"/>
    <x v="15"/>
    <x v="15"/>
    <s v="MD Resident"/>
    <x v="0"/>
    <s v="MD"/>
    <n v="1"/>
    <n v="0"/>
    <n v="0"/>
    <n v="0"/>
    <n v="0.79348897600000001"/>
    <n v="1"/>
    <n v="14505"/>
    <n v="1"/>
    <n v="0.79348897600000001"/>
    <n v="14505"/>
    <x v="0"/>
    <s v="21030,Cockeysville"/>
    <x v="0"/>
    <x v="0"/>
    <n v="40.373505799"/>
    <n v="-0.92701997199999997"/>
    <n v="0.92701997199999997"/>
    <n v="-0.92701997199999997"/>
    <n v="1.82193771E-2"/>
    <n v="1.82193771E-2"/>
    <n v="0"/>
    <n v="133.51684058000001"/>
    <n v="0.77526959890000002"/>
    <n v="5681.3988035000002"/>
    <x v="0"/>
  </r>
  <r>
    <n v="14324.253084"/>
    <n v="15619.632204"/>
    <x v="0"/>
    <x v="79"/>
    <x v="15"/>
    <x v="15"/>
    <s v="MD Resident"/>
    <x v="8"/>
    <s v="MD"/>
    <n v="2"/>
    <n v="3.3007869030000001"/>
    <n v="5"/>
    <n v="42759.63"/>
    <n v="5.9387648249999998"/>
    <n v="5"/>
    <n v="98240.14"/>
    <n v="0"/>
    <n v="2.6379779220000001"/>
    <n v="55480.51"/>
    <x v="62"/>
    <s v="21029,Clarksville"/>
    <x v="0"/>
    <x v="0"/>
    <n v="36.759042909000001"/>
    <n v="0"/>
    <n v="0"/>
    <n v="0"/>
    <n v="0"/>
    <n v="0"/>
    <n v="0"/>
    <n v="0"/>
    <n v="2.6379779220000001"/>
    <n v="19331.861627999999"/>
    <x v="0"/>
  </r>
  <r>
    <n v="14324.253084"/>
    <n v="15619.632204"/>
    <x v="0"/>
    <x v="117"/>
    <x v="15"/>
    <x v="15"/>
    <s v="MD Resident"/>
    <x v="8"/>
    <s v="MD"/>
    <n v="2"/>
    <n v="2.057099939"/>
    <n v="2"/>
    <n v="22060.29"/>
    <n v="4.3531848709999998"/>
    <n v="7"/>
    <n v="55800.41"/>
    <n v="5"/>
    <n v="2.2960849319999999"/>
    <n v="33740.120000000003"/>
    <x v="36"/>
    <s v="20723,Laurel"/>
    <x v="0"/>
    <x v="0"/>
    <n v="111.81412468000001"/>
    <n v="-21.82886835"/>
    <n v="21.828868353000001"/>
    <n v="-21.82886835"/>
    <n v="0.44825227449999999"/>
    <n v="0.44825227449999999"/>
    <n v="0"/>
    <n v="3284.9217094000001"/>
    <n v="1.8478326574999999"/>
    <n v="13541.449664"/>
    <x v="0"/>
  </r>
  <r>
    <n v="14324.253084"/>
    <n v="15619.632204"/>
    <x v="0"/>
    <x v="62"/>
    <x v="15"/>
    <x v="15"/>
    <s v="MD Resident"/>
    <x v="3"/>
    <s v="MD"/>
    <n v="2"/>
    <n v="1.0806229679999999"/>
    <n v="2"/>
    <n v="24313.35"/>
    <n v="3.6340078930000002"/>
    <n v="3"/>
    <n v="27893.82"/>
    <n v="1"/>
    <n v="2.553384925"/>
    <n v="3580.47"/>
    <x v="49"/>
    <s v="20817,Bethesda"/>
    <x v="0"/>
    <x v="0"/>
    <n v="20.978973379999999"/>
    <n v="0"/>
    <n v="0"/>
    <n v="0"/>
    <n v="0"/>
    <n v="0"/>
    <n v="0"/>
    <n v="0"/>
    <n v="2.553384925"/>
    <n v="18711.939793000001"/>
    <x v="0"/>
  </r>
  <r>
    <n v="14324.253084"/>
    <n v="15619.632204"/>
    <x v="0"/>
    <x v="236"/>
    <x v="15"/>
    <x v="15"/>
    <s v="MD Resident"/>
    <x v="0"/>
    <s v="MD"/>
    <n v="1"/>
    <n v="0"/>
    <n v="0"/>
    <n v="0"/>
    <n v="0.76378097700000003"/>
    <n v="1"/>
    <n v="6634.67"/>
    <n v="1"/>
    <n v="0.76378097700000003"/>
    <n v="6634.67"/>
    <x v="157"/>
    <s v="21228,Catonsville"/>
    <x v="0"/>
    <x v="0"/>
    <n v="33.186515018000001"/>
    <n v="0"/>
    <n v="0"/>
    <n v="0"/>
    <n v="0"/>
    <n v="0"/>
    <n v="0"/>
    <n v="0"/>
    <n v="0.76378097700000003"/>
    <n v="5597.2068750999997"/>
    <x v="0"/>
  </r>
  <r>
    <n v="14324.253084"/>
    <n v="15619.632204"/>
    <x v="0"/>
    <x v="125"/>
    <x v="15"/>
    <x v="15"/>
    <s v="MD Resident"/>
    <x v="1"/>
    <s v="MD"/>
    <n v="2"/>
    <n v="3.2013539049999999"/>
    <n v="5"/>
    <n v="48087.17"/>
    <n v="10.944131676"/>
    <n v="8"/>
    <n v="151417.34"/>
    <n v="3"/>
    <n v="7.7427777710000001"/>
    <n v="103330.17"/>
    <x v="36"/>
    <s v="20707,Laurel"/>
    <x v="0"/>
    <x v="0"/>
    <n v="135.32980598"/>
    <n v="-184.9022105"/>
    <n v="135.32980598"/>
    <n v="135.32980598"/>
    <n v="7.7427777710000001"/>
    <n v="7.7427777710000001"/>
    <n v="0"/>
    <n v="56741.304479999999"/>
    <n v="0"/>
    <n v="0"/>
    <x v="0"/>
  </r>
  <r>
    <n v="14324.253084"/>
    <n v="15619.632204"/>
    <x v="0"/>
    <x v="95"/>
    <x v="15"/>
    <x v="15"/>
    <s v="MD Resident"/>
    <x v="1"/>
    <s v="MD"/>
    <n v="1"/>
    <n v="0"/>
    <n v="0"/>
    <n v="0"/>
    <n v="0.79348897600000001"/>
    <n v="1"/>
    <n v="34558.22"/>
    <n v="1"/>
    <n v="0.79348897600000001"/>
    <n v="34558.22"/>
    <x v="71"/>
    <s v="20769,Glenn Dale"/>
    <x v="0"/>
    <x v="0"/>
    <n v="35.385238944000001"/>
    <n v="0"/>
    <n v="0"/>
    <n v="0"/>
    <n v="0"/>
    <n v="0"/>
    <n v="0"/>
    <n v="0"/>
    <n v="0.79348897600000001"/>
    <n v="5814.9156439999997"/>
    <x v="0"/>
  </r>
  <r>
    <n v="14324.253084"/>
    <n v="15619.632204"/>
    <x v="0"/>
    <x v="96"/>
    <x v="15"/>
    <x v="15"/>
    <s v="MD Resident"/>
    <x v="8"/>
    <s v="MD"/>
    <n v="1"/>
    <n v="0.92899897300000001"/>
    <n v="2"/>
    <n v="10301.049999999999"/>
    <n v="1.1046659679999999"/>
    <n v="2"/>
    <n v="32869.85"/>
    <n v="0"/>
    <n v="0.17566699499999999"/>
    <n v="22568.799999999999"/>
    <x v="72"/>
    <s v="20759,Fulton"/>
    <x v="0"/>
    <x v="0"/>
    <n v="9.8504237089999993"/>
    <n v="-0.90473397300000002"/>
    <n v="0.90473397300000002"/>
    <n v="-0.90473397300000002"/>
    <n v="1.6134524099999999E-2"/>
    <n v="1.6134524099999999E-2"/>
    <n v="0"/>
    <n v="118.23843707"/>
    <n v="0.1595324709"/>
    <n v="1169.0998729"/>
    <x v="0"/>
  </r>
  <r>
    <n v="14324.253084"/>
    <n v="15619.632204"/>
    <x v="0"/>
    <x v="161"/>
    <x v="15"/>
    <x v="15"/>
    <s v="MD Resident"/>
    <x v="8"/>
    <s v="MD"/>
    <n v="2"/>
    <n v="11.196779668"/>
    <n v="16"/>
    <n v="178127.93"/>
    <n v="12.757191622000001"/>
    <n v="14"/>
    <n v="253706.38"/>
    <n v="-2"/>
    <n v="1.5604119540000001"/>
    <n v="75578.45"/>
    <x v="108"/>
    <s v="21797,Woodbine"/>
    <x v="0"/>
    <x v="0"/>
    <n v="15.290254544"/>
    <n v="0"/>
    <n v="0"/>
    <n v="0"/>
    <n v="0"/>
    <n v="0"/>
    <n v="0"/>
    <n v="0"/>
    <n v="1.5604119540000001"/>
    <n v="11435.148007"/>
    <x v="0"/>
  </r>
  <r>
    <n v="14324.253084"/>
    <n v="15619.632204"/>
    <x v="0"/>
    <x v="179"/>
    <x v="15"/>
    <x v="15"/>
    <s v="MD Resident"/>
    <x v="0"/>
    <s v="MD"/>
    <n v="1"/>
    <n v="0"/>
    <n v="0"/>
    <n v="0"/>
    <n v="0.49157298500000002"/>
    <n v="1"/>
    <n v="7371.26"/>
    <n v="1"/>
    <n v="0.49157298500000002"/>
    <n v="7371.26"/>
    <x v="120"/>
    <s v="21222,Dundalk"/>
    <x v="0"/>
    <x v="0"/>
    <n v="83.096533515999994"/>
    <n v="0"/>
    <n v="0"/>
    <n v="0"/>
    <n v="0"/>
    <n v="0"/>
    <n v="0"/>
    <n v="0"/>
    <n v="0.49157298500000002"/>
    <n v="3602.3883470999999"/>
    <x v="0"/>
  </r>
  <r>
    <n v="14324.253084"/>
    <n v="15619.632204"/>
    <x v="0"/>
    <x v="141"/>
    <x v="15"/>
    <x v="15"/>
    <s v="MD Resident"/>
    <x v="0"/>
    <s v="MD"/>
    <n v="1"/>
    <n v="0"/>
    <n v="0"/>
    <n v="0"/>
    <n v="0.35034799"/>
    <n v="1"/>
    <n v="10553.07"/>
    <n v="1"/>
    <n v="0.35034799"/>
    <n v="10553.07"/>
    <x v="97"/>
    <s v="21237,Rosedale"/>
    <x v="0"/>
    <x v="0"/>
    <n v="67.447334992999998"/>
    <n v="0"/>
    <n v="0"/>
    <n v="0"/>
    <n v="0"/>
    <n v="0"/>
    <n v="0"/>
    <n v="0"/>
    <n v="0.35034799"/>
    <n v="2567.4509281999999"/>
    <x v="0"/>
  </r>
  <r>
    <n v="14324.253084"/>
    <n v="15619.632204"/>
    <x v="0"/>
    <x v="215"/>
    <x v="15"/>
    <x v="15"/>
    <s v="MD Resident"/>
    <x v="3"/>
    <s v="MD"/>
    <n v="2"/>
    <n v="30.617259096000002"/>
    <n v="43"/>
    <n v="483337.02"/>
    <n v="36.966256907999998"/>
    <n v="43"/>
    <n v="510951.17"/>
    <n v="0"/>
    <n v="6.3489978120000004"/>
    <n v="27614.15"/>
    <x v="144"/>
    <s v="20833,Brookeville"/>
    <x v="0"/>
    <x v="0"/>
    <n v="11.573457657000001"/>
    <n v="0"/>
    <n v="0"/>
    <n v="0"/>
    <n v="0"/>
    <n v="0"/>
    <n v="0"/>
    <n v="0"/>
    <n v="6.3489978120000004"/>
    <n v="46527.283702000001"/>
    <x v="0"/>
  </r>
  <r>
    <n v="14324.253084"/>
    <n v="15619.632204"/>
    <x v="0"/>
    <x v="157"/>
    <x v="15"/>
    <x v="15"/>
    <s v="MD Resident"/>
    <x v="3"/>
    <s v="MD"/>
    <n v="2"/>
    <n v="22.646175328999998"/>
    <n v="33"/>
    <n v="340391.22"/>
    <n v="42.812427733"/>
    <n v="40"/>
    <n v="684275.05"/>
    <n v="7"/>
    <n v="20.166252404000002"/>
    <n v="343883.83"/>
    <x v="24"/>
    <s v="20902,Silver Spring"/>
    <x v="0"/>
    <x v="0"/>
    <n v="117.92911949000001"/>
    <n v="-0.92701997199999997"/>
    <n v="0.92701997199999997"/>
    <n v="-0.92701997199999997"/>
    <n v="0.15852334709999999"/>
    <n v="0.15852334709999999"/>
    <n v="0"/>
    <n v="1161.7047227"/>
    <n v="20.007729056999999"/>
    <n v="146622.39830999999"/>
    <x v="0"/>
  </r>
  <r>
    <n v="14324.253084"/>
    <n v="15619.632204"/>
    <x v="0"/>
    <x v="1"/>
    <x v="15"/>
    <x v="15"/>
    <s v="MD Resident"/>
    <x v="1"/>
    <s v="MD"/>
    <n v="2"/>
    <n v="2.0644059389999998"/>
    <n v="1"/>
    <n v="22859.8"/>
    <n v="4.6234138629999997"/>
    <n v="4"/>
    <n v="86636.15"/>
    <n v="3"/>
    <n v="2.5590079239999999"/>
    <n v="63776.35"/>
    <x v="1"/>
    <s v="20744,Fort Washington"/>
    <x v="0"/>
    <x v="0"/>
    <n v="69.501414928000003"/>
    <n v="-9.1640427280000001"/>
    <n v="9.1640427280000001"/>
    <n v="-9.1640427280000001"/>
    <n v="0.33741554730000001"/>
    <n v="0.33741554730000001"/>
    <n v="0"/>
    <n v="2472.6782652000002"/>
    <n v="2.2215923766999999"/>
    <n v="16280.468484000001"/>
    <x v="0"/>
  </r>
  <r>
    <n v="14324.253084"/>
    <n v="15619.632204"/>
    <x v="0"/>
    <x v="26"/>
    <x v="15"/>
    <x v="15"/>
    <s v="MD Resident"/>
    <x v="3"/>
    <s v="MD"/>
    <n v="2"/>
    <n v="16.484373512000001"/>
    <n v="24"/>
    <n v="209866.74"/>
    <n v="18.558154453"/>
    <n v="22"/>
    <n v="233073.62"/>
    <n v="-2"/>
    <n v="2.0737809409999999"/>
    <n v="23206.880000000001"/>
    <x v="22"/>
    <s v="20886,Montgomery Village"/>
    <x v="0"/>
    <x v="0"/>
    <n v="32.268526053000002"/>
    <n v="-0.61168998200000002"/>
    <n v="0.61168998200000002"/>
    <n v="-0.61168998200000002"/>
    <n v="3.9311092899999997E-2"/>
    <n v="3.9311092899999997E-2"/>
    <n v="0"/>
    <n v="288.08300580000002"/>
    <n v="2.0344698481000001"/>
    <n v="14909.180725"/>
    <x v="0"/>
  </r>
  <r>
    <n v="14324.253084"/>
    <n v="15619.632204"/>
    <x v="0"/>
    <x v="140"/>
    <x v="15"/>
    <x v="15"/>
    <s v="MD Resident"/>
    <x v="9"/>
    <s v="MD"/>
    <n v="1"/>
    <n v="0"/>
    <n v="0"/>
    <n v="0"/>
    <n v="0.66866298000000002"/>
    <n v="1"/>
    <n v="18382.91"/>
    <n v="1"/>
    <n v="0.66866298000000002"/>
    <n v="18382.91"/>
    <x v="96"/>
    <s v="21225,Brooklyn"/>
    <x v="0"/>
    <x v="0"/>
    <n v="78.337591657999994"/>
    <n v="0"/>
    <n v="0"/>
    <n v="0"/>
    <n v="0"/>
    <n v="0"/>
    <n v="0"/>
    <n v="0"/>
    <n v="0.66866298000000002"/>
    <n v="4900.1548106999999"/>
    <x v="0"/>
  </r>
  <r>
    <n v="14324.253084"/>
    <n v="15619.632204"/>
    <x v="0"/>
    <x v="33"/>
    <x v="15"/>
    <x v="15"/>
    <s v="MD Resident"/>
    <x v="9"/>
    <s v="MD"/>
    <n v="1"/>
    <n v="0"/>
    <n v="0"/>
    <n v="0"/>
    <n v="0.51374798499999996"/>
    <n v="1"/>
    <n v="9211.1299999999992"/>
    <n v="1"/>
    <n v="0.51374798499999996"/>
    <n v="9211.1299999999992"/>
    <x v="19"/>
    <s v="21206,Baltimore"/>
    <x v="0"/>
    <x v="0"/>
    <n v="198.44760808000001"/>
    <n v="0"/>
    <n v="0"/>
    <n v="0"/>
    <n v="0"/>
    <n v="0"/>
    <n v="0"/>
    <n v="0"/>
    <n v="0.51374798499999996"/>
    <n v="3764.8931308000001"/>
    <x v="0"/>
  </r>
  <r>
    <n v="14324.253084"/>
    <n v="15619.632204"/>
    <x v="0"/>
    <x v="40"/>
    <x v="15"/>
    <x v="15"/>
    <s v="MD Resident"/>
    <x v="5"/>
    <s v="MD"/>
    <n v="1"/>
    <n v="0.48609198599999998"/>
    <n v="1"/>
    <n v="5959.65"/>
    <n v="1.168040966"/>
    <n v="2"/>
    <n v="28589.67"/>
    <n v="1"/>
    <n v="0.68194898000000004"/>
    <n v="22630.02"/>
    <x v="32"/>
    <s v="21774,New Market"/>
    <x v="0"/>
    <x v="0"/>
    <n v="27.160838197"/>
    <n v="0"/>
    <n v="0"/>
    <n v="0"/>
    <n v="0"/>
    <n v="0"/>
    <n v="0"/>
    <n v="0"/>
    <n v="0.68194898000000004"/>
    <n v="4997.5184435000001"/>
    <x v="0"/>
  </r>
  <r>
    <n v="14324.253084"/>
    <n v="15619.632204"/>
    <x v="0"/>
    <x v="171"/>
    <x v="15"/>
    <x v="15"/>
    <s v="MD Resident"/>
    <x v="1"/>
    <s v="MD"/>
    <n v="1"/>
    <n v="0"/>
    <n v="0"/>
    <n v="0"/>
    <n v="0.57127498300000001"/>
    <n v="1"/>
    <n v="10464.35"/>
    <n v="1"/>
    <n v="0.57127498300000001"/>
    <n v="10464.35"/>
    <x v="115"/>
    <s v="20706,Lanham"/>
    <x v="0"/>
    <x v="0"/>
    <n v="47.235311596999999"/>
    <n v="-13.427207599999999"/>
    <n v="13.427207599999999"/>
    <n v="-13.427207599999999"/>
    <n v="0.162391811"/>
    <n v="0.162391811"/>
    <n v="0"/>
    <n v="1190.05394"/>
    <n v="0.40888317200000002"/>
    <n v="2996.4135928000001"/>
    <x v="0"/>
  </r>
  <r>
    <n v="14324.253084"/>
    <n v="15619.632204"/>
    <x v="0"/>
    <x v="37"/>
    <x v="15"/>
    <x v="15"/>
    <s v="MD Resident"/>
    <x v="1"/>
    <s v="MD"/>
    <n v="1"/>
    <n v="0"/>
    <n v="0"/>
    <n v="0"/>
    <n v="0.30649799100000003"/>
    <n v="1"/>
    <n v="5548.21"/>
    <n v="1"/>
    <n v="0.30649799100000003"/>
    <n v="5548.21"/>
    <x v="29"/>
    <s v="20710,Bladensburg"/>
    <x v="0"/>
    <x v="0"/>
    <n v="39.012683846000002"/>
    <n v="-5.7856688280000004"/>
    <n v="5.7856688280000004"/>
    <n v="-5.7856688280000004"/>
    <n v="4.5454342000000002E-2"/>
    <n v="4.5454342000000002E-2"/>
    <n v="0"/>
    <n v="333.10250318999999"/>
    <n v="0.26104364899999999"/>
    <n v="1913.0030088000001"/>
    <x v="0"/>
  </r>
  <r>
    <n v="14324.253084"/>
    <n v="15619.632204"/>
    <x v="0"/>
    <x v="129"/>
    <x v="15"/>
    <x v="15"/>
    <s v="MD Resident"/>
    <x v="1"/>
    <s v="MD"/>
    <n v="2"/>
    <n v="0"/>
    <n v="0"/>
    <n v="0"/>
    <n v="3.5765498930000001"/>
    <n v="4"/>
    <n v="18651.740000000002"/>
    <n v="4"/>
    <n v="3.5765498930000001"/>
    <n v="18651.740000000002"/>
    <x v="41"/>
    <s v="20716,Bowie"/>
    <x v="0"/>
    <x v="0"/>
    <n v="75.096107774000004"/>
    <n v="-6.8142197979999999"/>
    <n v="6.8142197979999999"/>
    <n v="-6.8142197979999999"/>
    <n v="0.32453608859999999"/>
    <n v="0.32453608859999999"/>
    <n v="0"/>
    <n v="2378.2938843000002"/>
    <n v="3.2520138044000002"/>
    <n v="23831.693340999998"/>
    <x v="0"/>
  </r>
  <r>
    <n v="14324.253084"/>
    <n v="15619.632204"/>
    <x v="0"/>
    <x v="42"/>
    <x v="15"/>
    <x v="15"/>
    <s v="MD Resident"/>
    <x v="8"/>
    <s v="MD"/>
    <n v="2"/>
    <n v="0"/>
    <n v="0"/>
    <n v="0"/>
    <n v="0.94581797199999995"/>
    <n v="2"/>
    <n v="12927.98"/>
    <n v="2"/>
    <n v="0.94581797199999995"/>
    <n v="12927.98"/>
    <x v="33"/>
    <s v="21163,Woodstock"/>
    <x v="0"/>
    <x v="0"/>
    <n v="24.653901267999998"/>
    <n v="0"/>
    <n v="0"/>
    <n v="0"/>
    <n v="0"/>
    <n v="0"/>
    <n v="0"/>
    <n v="0"/>
    <n v="0.94581797199999995"/>
    <n v="6931.2263788999999"/>
    <x v="0"/>
  </r>
  <r>
    <n v="14324.253084"/>
    <n v="15619.632204"/>
    <x v="0"/>
    <x v="162"/>
    <x v="15"/>
    <x v="15"/>
    <s v="MD Resident"/>
    <x v="3"/>
    <s v="MD"/>
    <n v="2"/>
    <n v="7.0994117919999997"/>
    <n v="10"/>
    <n v="106150.33"/>
    <n v="13.008477614"/>
    <n v="11"/>
    <n v="289164.02"/>
    <n v="1"/>
    <n v="5.9090658219999996"/>
    <n v="183013.69"/>
    <x v="109"/>
    <s v="20872,Damascus"/>
    <x v="0"/>
    <x v="0"/>
    <n v="48.051773566000001"/>
    <n v="0"/>
    <n v="0"/>
    <n v="0"/>
    <n v="0"/>
    <n v="0"/>
    <n v="0"/>
    <n v="0"/>
    <n v="5.9090658219999996"/>
    <n v="43303.335433"/>
    <x v="0"/>
  </r>
  <r>
    <n v="14324.253084"/>
    <n v="15619.632204"/>
    <x v="0"/>
    <x v="51"/>
    <x v="15"/>
    <x v="15"/>
    <s v="MD Resident"/>
    <x v="1"/>
    <s v="MD"/>
    <n v="1"/>
    <n v="0.47577498600000001"/>
    <n v="1"/>
    <n v="5826.23"/>
    <n v="1.162319965"/>
    <n v="2"/>
    <n v="19731.099999999999"/>
    <n v="1"/>
    <n v="0.686544979"/>
    <n v="13904.87"/>
    <x v="41"/>
    <s v="20715,Bowie"/>
    <x v="0"/>
    <x v="0"/>
    <n v="14.181413575000001"/>
    <n v="-7.2284367859999996"/>
    <n v="7.2284367859999996"/>
    <n v="-7.2284367859999996"/>
    <n v="0.3499402197"/>
    <n v="0.3499402197"/>
    <n v="0"/>
    <n v="2564.4626696999999"/>
    <n v="0.3366047593"/>
    <n v="2466.7365774999998"/>
    <x v="0"/>
  </r>
  <r>
    <n v="14324.253084"/>
    <n v="15619.632204"/>
    <x v="0"/>
    <x v="242"/>
    <x v="15"/>
    <x v="15"/>
    <s v="MD Resident"/>
    <x v="1"/>
    <s v="MD"/>
    <n v="1"/>
    <n v="0.76378097700000003"/>
    <n v="1"/>
    <n v="9518.2800000000007"/>
    <n v="1.486203956"/>
    <n v="1"/>
    <n v="22442.3"/>
    <n v="0"/>
    <n v="0.72242297899999997"/>
    <n v="12924.02"/>
    <x v="161"/>
    <s v="20746,Suitland"/>
    <x v="0"/>
    <x v="0"/>
    <n v="38.336858863000003"/>
    <n v="-7.4017377800000004"/>
    <n v="7.4017377800000004"/>
    <n v="-7.4017377800000004"/>
    <n v="0.1394789666"/>
    <n v="0.1394789666"/>
    <n v="0"/>
    <n v="1022.1420201"/>
    <n v="0.58294401240000004"/>
    <n v="4271.9815396000004"/>
    <x v="0"/>
  </r>
  <r>
    <n v="14324.253084"/>
    <n v="15619.632204"/>
    <x v="0"/>
    <x v="115"/>
    <x v="15"/>
    <x v="15"/>
    <s v="MD Resident"/>
    <x v="3"/>
    <s v="MD"/>
    <n v="2"/>
    <n v="16.599856507999998"/>
    <n v="21"/>
    <n v="261002.44"/>
    <n v="18.167995462"/>
    <n v="16"/>
    <n v="313027.42"/>
    <n v="-5"/>
    <n v="1.5681389539999999"/>
    <n v="52024.98"/>
    <x v="84"/>
    <s v="20866,Burtonsville"/>
    <x v="0"/>
    <x v="0"/>
    <n v="53.171304423999999"/>
    <n v="-9.5049347189999995"/>
    <n v="9.5049347189999995"/>
    <n v="-9.5049347189999995"/>
    <n v="0.2803214732"/>
    <n v="0.2803214732"/>
    <n v="0"/>
    <n v="2054.2764539999998"/>
    <n v="1.2878174808"/>
    <n v="9437.4972335000002"/>
    <x v="0"/>
  </r>
  <r>
    <n v="14324.253084"/>
    <n v="15619.632204"/>
    <x v="0"/>
    <x v="163"/>
    <x v="15"/>
    <x v="15"/>
    <s v="MD Resident"/>
    <x v="3"/>
    <s v="MD"/>
    <n v="2"/>
    <n v="3.930965885"/>
    <n v="6"/>
    <n v="50965.58"/>
    <n v="4.4040678690000004"/>
    <n v="5"/>
    <n v="38865.17"/>
    <n v="-1"/>
    <n v="0.47310198399999998"/>
    <n v="-12100.41"/>
    <x v="110"/>
    <s v="20868,Spencerville"/>
    <x v="0"/>
    <x v="0"/>
    <n v="4.7815858569999996"/>
    <n v="-0.652269981"/>
    <n v="0.652269981"/>
    <n v="-0.652269981"/>
    <n v="6.4537212400000002E-2"/>
    <n v="6.4537212400000002E-2"/>
    <n v="0"/>
    <n v="472.94727138000002"/>
    <n v="0.40856477159999999"/>
    <n v="2994.0802629999998"/>
    <x v="0"/>
  </r>
  <r>
    <n v="14324.253084"/>
    <n v="15619.632204"/>
    <x v="0"/>
    <x v="164"/>
    <x v="15"/>
    <x v="15"/>
    <s v="MD Resident"/>
    <x v="3"/>
    <s v="MD"/>
    <n v="2"/>
    <n v="8.9290367350000004"/>
    <n v="12"/>
    <n v="170321.33"/>
    <n v="13.404276603"/>
    <n v="19"/>
    <n v="180895.56"/>
    <n v="7"/>
    <n v="4.4752398680000001"/>
    <n v="10574.23"/>
    <x v="111"/>
    <s v="20861,Ashton"/>
    <x v="0"/>
    <x v="0"/>
    <n v="7.2995047829999997"/>
    <n v="0"/>
    <n v="0"/>
    <n v="0"/>
    <n v="0"/>
    <n v="0"/>
    <n v="0"/>
    <n v="0"/>
    <n v="4.4752398680000001"/>
    <n v="32795.846075000001"/>
    <x v="0"/>
  </r>
  <r>
    <n v="14324.253084"/>
    <n v="15619.632204"/>
    <x v="0"/>
    <x v="243"/>
    <x v="15"/>
    <x v="15"/>
    <s v="MD Resident"/>
    <x v="3"/>
    <s v="MD"/>
    <n v="2"/>
    <n v="23.354711307999999"/>
    <n v="26"/>
    <n v="287544.76"/>
    <n v="29.573707123999998"/>
    <n v="27"/>
    <n v="427713.21"/>
    <n v="1"/>
    <n v="6.2189958159999996"/>
    <n v="140168.45000000001"/>
    <x v="162"/>
    <s v="20860,Sandy Spring"/>
    <x v="0"/>
    <x v="0"/>
    <n v="7.5822137759999997"/>
    <n v="0"/>
    <n v="0"/>
    <n v="0"/>
    <n v="0"/>
    <n v="0"/>
    <n v="0"/>
    <n v="0"/>
    <n v="6.2189958159999996"/>
    <n v="45574.591651000002"/>
    <x v="0"/>
  </r>
  <r>
    <n v="14324.253084"/>
    <n v="15619.632204"/>
    <x v="0"/>
    <x v="39"/>
    <x v="15"/>
    <x v="15"/>
    <s v="MD Resident"/>
    <x v="3"/>
    <s v="MD"/>
    <n v="2"/>
    <n v="10.228695697999999"/>
    <n v="16"/>
    <n v="124513.53"/>
    <n v="19.16668443"/>
    <n v="20"/>
    <n v="302344.55"/>
    <n v="4"/>
    <n v="8.9379887320000009"/>
    <n v="177831.02"/>
    <x v="31"/>
    <s v="20855,Derwood"/>
    <x v="0"/>
    <x v="0"/>
    <n v="59.389422236999998"/>
    <n v="0"/>
    <n v="0"/>
    <n v="0"/>
    <n v="0"/>
    <n v="0"/>
    <n v="0"/>
    <n v="0"/>
    <n v="8.9379887320000009"/>
    <n v="65500.154476999996"/>
    <x v="0"/>
  </r>
  <r>
    <n v="14324.253084"/>
    <n v="15619.632204"/>
    <x v="0"/>
    <x v="94"/>
    <x v="15"/>
    <x v="15"/>
    <s v="MD Resident"/>
    <x v="1"/>
    <s v="MD"/>
    <n v="2"/>
    <n v="0"/>
    <n v="0"/>
    <n v="0"/>
    <n v="1.1277289660000001"/>
    <n v="2"/>
    <n v="24623.26"/>
    <n v="2"/>
    <n v="1.1277289660000001"/>
    <n v="24623.26"/>
    <x v="70"/>
    <s v="20745,Oxon Hill"/>
    <x v="0"/>
    <x v="0"/>
    <n v="67.456354997999995"/>
    <n v="-2.797984918"/>
    <n v="2.797984918"/>
    <n v="-2.797984918"/>
    <n v="4.6776447399999997E-2"/>
    <n v="4.6776447399999997E-2"/>
    <n v="0"/>
    <n v="342.79127213999999"/>
    <n v="1.0809525186"/>
    <n v="7921.5312389000001"/>
    <x v="0"/>
  </r>
  <r>
    <n v="14324.253084"/>
    <n v="15619.632204"/>
    <x v="0"/>
    <x v="23"/>
    <x v="15"/>
    <x v="15"/>
    <s v="MD Resident"/>
    <x v="0"/>
    <s v="MD"/>
    <n v="1"/>
    <n v="0"/>
    <n v="0"/>
    <n v="0"/>
    <n v="2.584536924"/>
    <n v="3"/>
    <n v="28479.71"/>
    <n v="3"/>
    <n v="2.584536924"/>
    <n v="28479.71"/>
    <x v="20"/>
    <s v="21117,Owings Mills"/>
    <x v="0"/>
    <x v="0"/>
    <n v="60.638130193999999"/>
    <n v="0"/>
    <n v="0"/>
    <n v="0"/>
    <n v="0"/>
    <n v="0"/>
    <n v="0"/>
    <n v="0"/>
    <n v="2.584536924"/>
    <n v="18940.230609999999"/>
    <x v="0"/>
  </r>
  <r>
    <n v="14324.253084"/>
    <n v="15619.632204"/>
    <x v="0"/>
    <x v="244"/>
    <x v="15"/>
    <x v="15"/>
    <s v="MD Resident"/>
    <x v="7"/>
    <s v="MD"/>
    <n v="1"/>
    <n v="1.1982189649999999"/>
    <n v="2"/>
    <n v="22825.119999999999"/>
    <n v="1.5660739530000001"/>
    <n v="1"/>
    <n v="24708.18"/>
    <n v="-1"/>
    <n v="0.36785498799999999"/>
    <n v="1883.06"/>
    <x v="163"/>
    <s v="21037,Edgewater"/>
    <x v="0"/>
    <x v="0"/>
    <n v="47.501344580000001"/>
    <n v="0"/>
    <n v="0"/>
    <n v="0"/>
    <n v="0"/>
    <n v="0"/>
    <n v="0"/>
    <n v="0"/>
    <n v="0.36785498799999999"/>
    <n v="2695.7472493999999"/>
    <x v="0"/>
  </r>
  <r>
    <n v="14324.253084"/>
    <n v="15619.632204"/>
    <x v="0"/>
    <x v="142"/>
    <x v="15"/>
    <x v="15"/>
    <s v="MD Resident"/>
    <x v="7"/>
    <s v="MD"/>
    <n v="1"/>
    <n v="0"/>
    <n v="0"/>
    <n v="0"/>
    <n v="0.94474897199999996"/>
    <n v="1"/>
    <n v="15876.64"/>
    <n v="1"/>
    <n v="0.94474897199999996"/>
    <n v="15876.64"/>
    <x v="98"/>
    <s v="21113,Odenton"/>
    <x v="0"/>
    <x v="0"/>
    <n v="72.867943832999998"/>
    <n v="-3.5327478960000001"/>
    <n v="3.5327478960000001"/>
    <n v="-3.5327478960000001"/>
    <n v="4.5802856099999997E-2"/>
    <n v="4.5802856099999997E-2"/>
    <n v="0"/>
    <n v="335.65651487000002"/>
    <n v="0.89894611589999995"/>
    <n v="6587.7359243000001"/>
    <x v="0"/>
  </r>
  <r>
    <n v="14324.253084"/>
    <n v="15619.632204"/>
    <x v="0"/>
    <x v="87"/>
    <x v="15"/>
    <x v="15"/>
    <s v="MD Resident"/>
    <x v="7"/>
    <s v="MD"/>
    <n v="1"/>
    <n v="0"/>
    <n v="0"/>
    <n v="0"/>
    <n v="0.92701997199999997"/>
    <n v="1"/>
    <n v="9162.86"/>
    <n v="1"/>
    <n v="0.92701997199999997"/>
    <n v="9162.86"/>
    <x v="66"/>
    <s v="21108,Millersville"/>
    <x v="0"/>
    <x v="0"/>
    <n v="14.370112578000001"/>
    <n v="0"/>
    <n v="0"/>
    <n v="0"/>
    <n v="0"/>
    <n v="0"/>
    <n v="0"/>
    <n v="0"/>
    <n v="0.92701997199999997"/>
    <n v="6793.4692232999996"/>
    <x v="0"/>
  </r>
  <r>
    <n v="14324.253084"/>
    <n v="15619.632204"/>
    <x v="0"/>
    <x v="150"/>
    <x v="15"/>
    <x v="15"/>
    <s v="MD Resident"/>
    <x v="3"/>
    <s v="MD"/>
    <n v="2"/>
    <n v="7.5259017779999997"/>
    <n v="10"/>
    <n v="78388.75"/>
    <n v="9.8516657080000005"/>
    <n v="8"/>
    <n v="202748.84"/>
    <n v="-2"/>
    <n v="2.3257639299999999"/>
    <n v="124360.09"/>
    <x v="103"/>
    <s v="20851,Rockville"/>
    <x v="0"/>
    <x v="0"/>
    <n v="59.30342924"/>
    <n v="0"/>
    <n v="0"/>
    <n v="0"/>
    <n v="0"/>
    <n v="0"/>
    <n v="0"/>
    <n v="0"/>
    <n v="2.3257639299999999"/>
    <n v="17043.867614999999"/>
    <x v="0"/>
  </r>
  <r>
    <n v="14324.253084"/>
    <n v="15619.632204"/>
    <x v="0"/>
    <x v="18"/>
    <x v="15"/>
    <x v="15"/>
    <s v="MD Resident"/>
    <x v="5"/>
    <s v="MD"/>
    <n v="2"/>
    <n v="9.6335507150000002"/>
    <n v="13"/>
    <n v="133707.82999999999"/>
    <n v="12.293462634999999"/>
    <n v="13"/>
    <n v="145243.29999999999"/>
    <n v="0"/>
    <n v="2.6599119199999999"/>
    <n v="11535.47"/>
    <x v="15"/>
    <s v="21771,Mount Airy"/>
    <x v="0"/>
    <x v="0"/>
    <n v="50.771912489999998"/>
    <n v="0"/>
    <n v="0"/>
    <n v="0"/>
    <n v="0"/>
    <n v="0"/>
    <n v="0"/>
    <n v="0"/>
    <n v="2.6599119199999999"/>
    <n v="19492.600279999999"/>
    <x v="0"/>
  </r>
  <r>
    <n v="14324.253084"/>
    <n v="15619.632204"/>
    <x v="0"/>
    <x v="64"/>
    <x v="15"/>
    <x v="15"/>
    <s v="MD Resident"/>
    <x v="7"/>
    <s v="MD"/>
    <n v="1"/>
    <n v="0"/>
    <n v="0"/>
    <n v="0"/>
    <n v="0.39626098799999998"/>
    <n v="1"/>
    <n v="5192.4399999999996"/>
    <n v="1"/>
    <n v="0.39626098799999998"/>
    <n v="5192.4399999999996"/>
    <x v="51"/>
    <s v="21060,Glen Burnie"/>
    <x v="0"/>
    <x v="0"/>
    <n v="34.865030947000001"/>
    <n v="-0.45127198699999999"/>
    <n v="0.45127198699999999"/>
    <n v="-0.45127198699999999"/>
    <n v="5.1289639000000001E-3"/>
    <n v="5.1289639000000001E-3"/>
    <n v="0"/>
    <n v="37.586523622000001"/>
    <n v="0.39113202409999998"/>
    <n v="2866.3280712000001"/>
    <x v="0"/>
  </r>
  <r>
    <n v="14324.253084"/>
    <n v="15619.632204"/>
    <x v="0"/>
    <x v="195"/>
    <x v="15"/>
    <x v="15"/>
    <s v="MD Resident"/>
    <x v="0"/>
    <s v="MD"/>
    <n v="2"/>
    <n v="1.0422079689999999"/>
    <n v="1"/>
    <n v="7119.71"/>
    <n v="1.095783967"/>
    <n v="2"/>
    <n v="21564.42"/>
    <n v="1"/>
    <n v="5.3575998E-2"/>
    <n v="14444.71"/>
    <x v="132"/>
    <s v="21221,Essex"/>
    <x v="0"/>
    <x v="0"/>
    <n v="45.604401649000003"/>
    <n v="0"/>
    <n v="0"/>
    <n v="0"/>
    <n v="0"/>
    <n v="0"/>
    <n v="0"/>
    <n v="0"/>
    <n v="5.3575998E-2"/>
    <n v="392.62033668999999"/>
    <x v="0"/>
  </r>
  <r>
    <n v="14324.253084"/>
    <n v="15619.632204"/>
    <x v="0"/>
    <x v="221"/>
    <x v="15"/>
    <x v="15"/>
    <s v="MD Resident"/>
    <x v="1"/>
    <s v="MD"/>
    <n v="2"/>
    <n v="0.92162297299999996"/>
    <n v="2"/>
    <n v="11429.3"/>
    <n v="3.256232904"/>
    <n v="3"/>
    <n v="46165.32"/>
    <n v="1"/>
    <n v="2.3346099310000001"/>
    <n v="34736.019999999997"/>
    <x v="147"/>
    <s v="20740,College Park"/>
    <x v="0"/>
    <x v="0"/>
    <n v="41.513387764999997"/>
    <n v="-22.245150339999999"/>
    <n v="22.245150343999999"/>
    <n v="-22.245150339999999"/>
    <n v="1.251012064"/>
    <n v="1.251012064"/>
    <n v="0"/>
    <n v="9167.7765433999994"/>
    <n v="1.0835978669999999"/>
    <n v="7940.9171134999997"/>
    <x v="0"/>
  </r>
  <r>
    <n v="14324.253084"/>
    <n v="15619.632204"/>
    <x v="0"/>
    <x v="55"/>
    <x v="15"/>
    <x v="15"/>
    <s v="MD Resident"/>
    <x v="12"/>
    <s v="MD"/>
    <n v="4"/>
    <n v="2.4158749290000001"/>
    <n v="2"/>
    <n v="44970.97"/>
    <n v="5.0150828509999998"/>
    <n v="4"/>
    <n v="37092.54"/>
    <n v="2"/>
    <n v="2.5992079220000002"/>
    <n v="-7878.43"/>
    <x v="2"/>
    <s v="Washington,"/>
    <x v="0"/>
    <x v="0"/>
    <n v="44.885576671999999"/>
    <n v="0"/>
    <n v="0"/>
    <n v="0"/>
    <n v="0"/>
    <n v="0"/>
    <n v="0"/>
    <n v="0"/>
    <n v="2.5992079220000002"/>
    <n v="19047.743907"/>
    <x v="0"/>
  </r>
  <r>
    <n v="14324.253084"/>
    <n v="15619.632204"/>
    <x v="0"/>
    <x v="170"/>
    <x v="15"/>
    <x v="15"/>
    <s v="MD Resident"/>
    <x v="7"/>
    <s v="MD"/>
    <n v="1"/>
    <n v="0"/>
    <n v="0"/>
    <n v="0"/>
    <n v="0.39626098799999998"/>
    <n v="1"/>
    <n v="8154.62"/>
    <n v="1"/>
    <n v="0.39626098799999998"/>
    <n v="8154.62"/>
    <x v="114"/>
    <s v="21012,Arnold"/>
    <x v="0"/>
    <x v="0"/>
    <n v="80.251827634999998"/>
    <n v="0"/>
    <n v="0"/>
    <n v="0"/>
    <n v="0"/>
    <n v="0"/>
    <n v="0"/>
    <n v="0"/>
    <n v="0.39626098799999998"/>
    <n v="2903.9145948"/>
    <x v="0"/>
  </r>
  <r>
    <n v="14324.253084"/>
    <n v="15619.632204"/>
    <x v="0"/>
    <x v="167"/>
    <x v="15"/>
    <x v="15"/>
    <s v="MD Resident"/>
    <x v="3"/>
    <s v="MD"/>
    <n v="1"/>
    <n v="0"/>
    <n v="0"/>
    <n v="0"/>
    <n v="6.2324658150000003"/>
    <n v="2"/>
    <n v="140450.01999999999"/>
    <n v="2"/>
    <n v="6.2324658150000003"/>
    <n v="140450.01999999999"/>
    <x v="113"/>
    <s v="20837,Poolesville"/>
    <x v="0"/>
    <x v="0"/>
    <n v="11.966600646"/>
    <n v="0"/>
    <n v="0"/>
    <n v="0"/>
    <n v="0"/>
    <n v="0"/>
    <n v="0"/>
    <n v="0"/>
    <n v="6.2324658150000003"/>
    <n v="45673.303680999998"/>
    <x v="0"/>
  </r>
  <r>
    <n v="14324.253084"/>
    <n v="15619.632204"/>
    <x v="0"/>
    <x v="105"/>
    <x v="15"/>
    <x v="15"/>
    <s v="MD Resident"/>
    <x v="3"/>
    <s v="MD"/>
    <n v="2"/>
    <n v="66.811919021999998"/>
    <n v="88"/>
    <n v="1018769.47"/>
    <n v="67.127104009000007"/>
    <n v="79"/>
    <n v="1065094.5"/>
    <n v="-9"/>
    <n v="0.31518498700000003"/>
    <n v="46325.03"/>
    <x v="24"/>
    <s v="20904,Silver Spring"/>
    <x v="0"/>
    <x v="0"/>
    <n v="108.74863876000001"/>
    <n v="-38.57340086"/>
    <n v="38.57340086"/>
    <n v="-38.57340086"/>
    <n v="0.1117968646"/>
    <n v="0.1117968646"/>
    <n v="0"/>
    <n v="819.27960799000004"/>
    <n v="0.20338812240000001"/>
    <n v="1490.4867115"/>
    <x v="0"/>
  </r>
  <r>
    <n v="14324.253084"/>
    <n v="15619.632204"/>
    <x v="0"/>
    <x v="103"/>
    <x v="15"/>
    <x v="15"/>
    <s v="MD Resident"/>
    <x v="3"/>
    <s v="MD"/>
    <n v="2"/>
    <n v="11.402117662"/>
    <n v="15"/>
    <n v="143664.99"/>
    <n v="11.725288652"/>
    <n v="11"/>
    <n v="214025.31"/>
    <n v="-4"/>
    <n v="0.32317098999999999"/>
    <n v="70360.320000000007"/>
    <x v="24"/>
    <s v="20910,Silver Spring"/>
    <x v="0"/>
    <x v="0"/>
    <n v="79.478649641000004"/>
    <n v="-2.182473935"/>
    <n v="2.182473935"/>
    <n v="-2.182473935"/>
    <n v="8.8742356000000005E-3"/>
    <n v="8.8742356000000005E-3"/>
    <n v="0"/>
    <n v="65.032953186"/>
    <n v="0.31429675439999999"/>
    <n v="2303.2570952999999"/>
    <x v="0"/>
  </r>
  <r>
    <n v="14324.253084"/>
    <n v="15619.632204"/>
    <x v="0"/>
    <x v="90"/>
    <x v="15"/>
    <x v="15"/>
    <s v="MD Resident"/>
    <x v="8"/>
    <s v="MD"/>
    <n v="1"/>
    <n v="0"/>
    <n v="0"/>
    <n v="0"/>
    <n v="0.52161998499999995"/>
    <n v="1"/>
    <n v="10472.81"/>
    <n v="1"/>
    <n v="0.52161998499999995"/>
    <n v="10472.81"/>
    <x v="68"/>
    <s v="20794,Jessup"/>
    <x v="0"/>
    <x v="0"/>
    <n v="40.043864829999997"/>
    <n v="-4.7681088579999997"/>
    <n v="4.7681088579999997"/>
    <n v="-4.7681088579999997"/>
    <n v="6.2110410200000001E-2"/>
    <n v="6.2110410200000001E-2"/>
    <n v="0"/>
    <n v="455.16296622999999"/>
    <n v="0.45950957479999999"/>
    <n v="3367.4184467"/>
    <x v="0"/>
  </r>
  <r>
    <n v="14324.253084"/>
    <n v="15619.632204"/>
    <x v="0"/>
    <x v="136"/>
    <x v="15"/>
    <x v="15"/>
    <s v="MD Resident"/>
    <x v="17"/>
    <s v="MD"/>
    <n v="1"/>
    <n v="0"/>
    <n v="0"/>
    <n v="0"/>
    <n v="2.0359439400000001"/>
    <n v="1"/>
    <n v="4515.4399999999996"/>
    <n v="1"/>
    <n v="2.0359439400000001"/>
    <n v="4515.4399999999996"/>
    <x v="2"/>
    <s v="Calvert,"/>
    <x v="0"/>
    <x v="0"/>
    <n v="198.49333811"/>
    <n v="0"/>
    <n v="0"/>
    <n v="0"/>
    <n v="0"/>
    <n v="0"/>
    <n v="0"/>
    <n v="0"/>
    <n v="2.0359439400000001"/>
    <n v="14919.983296"/>
    <x v="0"/>
  </r>
  <r>
    <n v="14324.253084"/>
    <n v="15619.632204"/>
    <x v="0"/>
    <x v="216"/>
    <x v="15"/>
    <x v="15"/>
    <s v="MD Resident"/>
    <x v="3"/>
    <s v="MD"/>
    <n v="2"/>
    <n v="1.4056399589999999"/>
    <n v="3"/>
    <n v="22199.24"/>
    <n v="4.6425648620000004"/>
    <n v="7"/>
    <n v="47692.91"/>
    <n v="4"/>
    <n v="3.2369249029999998"/>
    <n v="25493.67"/>
    <x v="49"/>
    <s v="20814,Bethesda"/>
    <x v="0"/>
    <x v="0"/>
    <n v="28.932738140000001"/>
    <n v="0"/>
    <n v="0"/>
    <n v="0"/>
    <n v="0"/>
    <n v="0"/>
    <n v="0"/>
    <n v="0"/>
    <n v="3.2369249029999998"/>
    <n v="23721.117527999999"/>
    <x v="0"/>
  </r>
  <r>
    <n v="14324.253084"/>
    <n v="15619.632204"/>
    <x v="0"/>
    <x v="172"/>
    <x v="15"/>
    <x v="15"/>
    <s v="MD Resident"/>
    <x v="10"/>
    <s v="MD"/>
    <n v="2"/>
    <n v="0"/>
    <n v="0"/>
    <n v="0"/>
    <n v="1.0462939689999999"/>
    <n v="2"/>
    <n v="19015.36"/>
    <n v="2"/>
    <n v="1.0462939689999999"/>
    <n v="19015.36"/>
    <x v="116"/>
    <s v="21791,Union Bridge"/>
    <x v="0"/>
    <x v="0"/>
    <n v="10.496671685000001"/>
    <n v="0"/>
    <n v="0"/>
    <n v="0"/>
    <n v="0"/>
    <n v="0"/>
    <n v="0"/>
    <n v="0"/>
    <n v="1.0462939689999999"/>
    <n v="7667.5434096999998"/>
    <x v="0"/>
  </r>
  <r>
    <n v="14324.253084"/>
    <n v="15619.632204"/>
    <x v="0"/>
    <x v="207"/>
    <x v="15"/>
    <x v="15"/>
    <s v="MD Resident"/>
    <x v="10"/>
    <s v="MD"/>
    <n v="1"/>
    <n v="0"/>
    <n v="0"/>
    <n v="0"/>
    <n v="0.52161998499999995"/>
    <n v="1"/>
    <n v="11473.56"/>
    <n v="1"/>
    <n v="0.52161998499999995"/>
    <n v="11473.56"/>
    <x v="139"/>
    <s v="21784,Sykesville"/>
    <x v="0"/>
    <x v="0"/>
    <n v="42.057279747999999"/>
    <n v="0"/>
    <n v="0"/>
    <n v="0"/>
    <n v="0"/>
    <n v="0"/>
    <n v="0"/>
    <n v="0"/>
    <n v="0.52161998499999995"/>
    <n v="3822.5814129"/>
    <x v="0"/>
  </r>
  <r>
    <n v="14324.253084"/>
    <n v="15619.632204"/>
    <x v="0"/>
    <x v="156"/>
    <x v="15"/>
    <x v="15"/>
    <s v="MD Resident"/>
    <x v="3"/>
    <s v="MD"/>
    <n v="2"/>
    <n v="11.927800647"/>
    <n v="17"/>
    <n v="137028.29999999999"/>
    <n v="20.142769404999999"/>
    <n v="27"/>
    <n v="332465.90999999997"/>
    <n v="10"/>
    <n v="8.2149687579999995"/>
    <n v="195437.61"/>
    <x v="103"/>
    <s v="20850,Rockville"/>
    <x v="0"/>
    <x v="0"/>
    <n v="149.16299556999999"/>
    <n v="0"/>
    <n v="0"/>
    <n v="0"/>
    <n v="0"/>
    <n v="0"/>
    <n v="0"/>
    <n v="0"/>
    <n v="8.2149687579999995"/>
    <n v="60201.655965999998"/>
    <x v="0"/>
  </r>
  <r>
    <n v="14324.253084"/>
    <n v="15619.632204"/>
    <x v="0"/>
    <x v="132"/>
    <x v="15"/>
    <x v="15"/>
    <s v="MD Resident"/>
    <x v="1"/>
    <s v="MD"/>
    <n v="2"/>
    <n v="1.510065955"/>
    <n v="2"/>
    <n v="14166.63"/>
    <n v="4.5850508640000003"/>
    <n v="7"/>
    <n v="97273.2"/>
    <n v="5"/>
    <n v="3.0749849089999999"/>
    <n v="83106.570000000007"/>
    <x v="36"/>
    <s v="20708,Laurel"/>
    <x v="0"/>
    <x v="0"/>
    <n v="171.31853193000001"/>
    <n v="-106.8178618"/>
    <n v="106.81786183"/>
    <n v="-106.8178618"/>
    <n v="1.9172666812000001"/>
    <n v="1.9172666812000001"/>
    <n v="0"/>
    <n v="14050.282177999999"/>
    <n v="1.1577182278"/>
    <n v="8484.0924548000003"/>
    <x v="0"/>
  </r>
  <r>
    <n v="14324.253084"/>
    <n v="15619.632204"/>
    <x v="0"/>
    <x v="197"/>
    <x v="15"/>
    <x v="15"/>
    <s v="MD Resident"/>
    <x v="8"/>
    <s v="MD"/>
    <n v="2"/>
    <n v="0.41525098799999999"/>
    <n v="1"/>
    <n v="4366.96"/>
    <n v="8.9281887359999992"/>
    <n v="7"/>
    <n v="164510.25"/>
    <n v="6"/>
    <n v="8.5129377480000006"/>
    <n v="160143.29"/>
    <x v="123"/>
    <s v="21043,Ellicott City"/>
    <x v="0"/>
    <x v="0"/>
    <n v="59.304537232999998"/>
    <n v="0"/>
    <n v="0"/>
    <n v="0"/>
    <n v="0"/>
    <n v="0"/>
    <n v="0"/>
    <n v="0"/>
    <n v="8.5129377480000006"/>
    <n v="62385.258503999998"/>
    <x v="0"/>
  </r>
  <r>
    <n v="14324.253084"/>
    <n v="15619.632204"/>
    <x v="0"/>
    <x v="217"/>
    <x v="15"/>
    <x v="15"/>
    <s v="MD Resident"/>
    <x v="8"/>
    <s v="MD"/>
    <n v="1"/>
    <n v="0"/>
    <n v="0"/>
    <n v="0"/>
    <n v="2.2124489340000002"/>
    <n v="1"/>
    <n v="21064.29"/>
    <n v="1"/>
    <n v="2.2124489340000002"/>
    <n v="21064.29"/>
    <x v="145"/>
    <s v="21737,Glenelg"/>
    <x v="0"/>
    <x v="0"/>
    <n v="3.3676819"/>
    <n v="0"/>
    <n v="0"/>
    <n v="0"/>
    <n v="0"/>
    <n v="0"/>
    <n v="0"/>
    <n v="0"/>
    <n v="2.2124489340000002"/>
    <n v="16213.462702999999"/>
    <x v="0"/>
  </r>
  <r>
    <n v="14324.253084"/>
    <n v="15619.632204"/>
    <x v="0"/>
    <x v="152"/>
    <x v="15"/>
    <x v="15"/>
    <s v="MD Resident"/>
    <x v="3"/>
    <s v="MD"/>
    <n v="2"/>
    <n v="2.9322429130000001"/>
    <n v="5"/>
    <n v="30253.45"/>
    <n v="7.2355597850000004"/>
    <n v="10"/>
    <n v="106248.49"/>
    <n v="5"/>
    <n v="4.3033168719999999"/>
    <n v="75995.039999999994"/>
    <x v="103"/>
    <s v="20852,Rockville"/>
    <x v="0"/>
    <x v="0"/>
    <n v="45.448545643000003"/>
    <n v="-0.73492597800000004"/>
    <n v="0.73492597800000004"/>
    <n v="-0.73492597800000004"/>
    <n v="6.9586811100000007E-2"/>
    <n v="6.9586811100000007E-2"/>
    <n v="0"/>
    <n v="509.9521843"/>
    <n v="4.2337300609000001"/>
    <n v="31025.992683"/>
    <x v="0"/>
  </r>
  <r>
    <n v="14324.253084"/>
    <n v="15619.632204"/>
    <x v="0"/>
    <x v="21"/>
    <x v="15"/>
    <x v="15"/>
    <s v="MD Resident"/>
    <x v="5"/>
    <s v="MD"/>
    <n v="1"/>
    <n v="0"/>
    <n v="0"/>
    <n v="0"/>
    <n v="0.45127198699999999"/>
    <n v="1"/>
    <n v="9695.94"/>
    <n v="1"/>
    <n v="0.45127198699999999"/>
    <n v="9695.94"/>
    <x v="18"/>
    <s v="21716,Brunswick"/>
    <x v="0"/>
    <x v="0"/>
    <n v="5.9205998260000001"/>
    <n v="0"/>
    <n v="0"/>
    <n v="0"/>
    <n v="0"/>
    <n v="0"/>
    <n v="0"/>
    <n v="0"/>
    <n v="0.45127198699999999"/>
    <n v="3307.0510319999999"/>
    <x v="0"/>
  </r>
  <r>
    <n v="14324.253084"/>
    <n v="15619.632204"/>
    <x v="0"/>
    <x v="109"/>
    <x v="15"/>
    <x v="15"/>
    <s v="MD Resident"/>
    <x v="11"/>
    <s v="MD"/>
    <n v="1"/>
    <n v="0"/>
    <n v="0"/>
    <n v="0"/>
    <n v="2.5849109229999998"/>
    <n v="2"/>
    <n v="66348.61"/>
    <n v="2"/>
    <n v="2.5849109229999998"/>
    <n v="66348.61"/>
    <x v="81"/>
    <s v="21040,Edgewood"/>
    <x v="0"/>
    <x v="0"/>
    <n v="35.146409966"/>
    <n v="0"/>
    <n v="0"/>
    <n v="0"/>
    <n v="0"/>
    <n v="0"/>
    <n v="0"/>
    <n v="0"/>
    <n v="2.5849109229999998"/>
    <n v="18942.971382"/>
    <x v="0"/>
  </r>
  <r>
    <n v="14693.987811999999"/>
    <n v="14072.714620000001"/>
    <x v="0"/>
    <x v="44"/>
    <x v="16"/>
    <x v="16"/>
    <s v="MD Resident"/>
    <x v="11"/>
    <s v="MD"/>
    <n v="1"/>
    <n v="0"/>
    <n v="0"/>
    <n v="0"/>
    <n v="1.166091966"/>
    <n v="2"/>
    <n v="14884.01"/>
    <n v="2"/>
    <n v="1.166091966"/>
    <n v="14884.01"/>
    <x v="35"/>
    <s v="21034,Darlington"/>
    <x v="0"/>
    <x v="0"/>
    <n v="57.051830313000004"/>
    <n v="0"/>
    <n v="0"/>
    <n v="0"/>
    <n v="0"/>
    <n v="0"/>
    <n v="0"/>
    <n v="0"/>
    <n v="1.166091966"/>
    <n v="8766.0312453999995"/>
    <x v="0"/>
  </r>
  <r>
    <n v="14693.987811999999"/>
    <n v="14072.714620000001"/>
    <x v="0"/>
    <x v="201"/>
    <x v="16"/>
    <x v="16"/>
    <s v="MD Resident"/>
    <x v="9"/>
    <s v="MD"/>
    <n v="1"/>
    <n v="0"/>
    <n v="0"/>
    <n v="0"/>
    <n v="0.49757698500000003"/>
    <n v="1"/>
    <n v="8269.24"/>
    <n v="1"/>
    <n v="0.49757698500000003"/>
    <n v="8269.24"/>
    <x v="19"/>
    <s v="21224,Baltimore"/>
    <x v="0"/>
    <x v="0"/>
    <n v="65.434303064000005"/>
    <n v="-0.73492597800000004"/>
    <n v="0.73492597800000004"/>
    <n v="-0.73492597800000004"/>
    <n v="5.5885405000000001E-3"/>
    <n v="5.5885405000000001E-3"/>
    <n v="0"/>
    <n v="42.011541121999997"/>
    <n v="0.49198844450000001"/>
    <n v="3698.4956612999999"/>
    <x v="0"/>
  </r>
  <r>
    <n v="14693.987811999999"/>
    <n v="14072.714620000001"/>
    <x v="0"/>
    <x v="141"/>
    <x v="16"/>
    <x v="16"/>
    <s v="MD Resident"/>
    <x v="0"/>
    <s v="MD"/>
    <n v="1"/>
    <n v="0"/>
    <n v="0"/>
    <n v="0"/>
    <n v="1.647859951"/>
    <n v="2"/>
    <n v="12591.31"/>
    <n v="2"/>
    <n v="1.647859951"/>
    <n v="12591.31"/>
    <x v="97"/>
    <s v="21237,Rosedale"/>
    <x v="0"/>
    <x v="0"/>
    <n v="67.447334992999998"/>
    <n v="0"/>
    <n v="0"/>
    <n v="0"/>
    <n v="0"/>
    <n v="0"/>
    <n v="0"/>
    <n v="0"/>
    <n v="1.647859951"/>
    <n v="12387.695173"/>
    <x v="0"/>
  </r>
  <r>
    <n v="14693.987811999999"/>
    <n v="14072.714620000001"/>
    <x v="0"/>
    <x v="202"/>
    <x v="16"/>
    <x v="16"/>
    <s v="MD Resident"/>
    <x v="22"/>
    <s v="MD"/>
    <n v="24"/>
    <n v="382.41423265999998"/>
    <n v="425"/>
    <n v="5605229.6100000003"/>
    <n v="488.86570246999997"/>
    <n v="544"/>
    <n v="6997741.1900000004"/>
    <n v="119"/>
    <n v="106.45146982"/>
    <n v="1392511.58"/>
    <x v="2"/>
    <s v="Worcester,"/>
    <x v="0"/>
    <x v="0"/>
    <n v="127.77544118"/>
    <n v="0"/>
    <n v="0"/>
    <n v="0"/>
    <n v="0"/>
    <n v="0"/>
    <n v="0"/>
    <n v="0"/>
    <n v="106.45146982"/>
    <n v="800242.98060999997"/>
    <x v="0"/>
  </r>
  <r>
    <n v="14693.987811999999"/>
    <n v="14072.714620000001"/>
    <x v="0"/>
    <x v="98"/>
    <x v="16"/>
    <x v="16"/>
    <s v="MD Resident"/>
    <x v="0"/>
    <s v="MD"/>
    <n v="1"/>
    <n v="0"/>
    <n v="0"/>
    <n v="0"/>
    <n v="0.37665798900000003"/>
    <n v="1"/>
    <n v="5522.55"/>
    <n v="1"/>
    <n v="0.37665798900000003"/>
    <n v="5522.55"/>
    <x v="73"/>
    <s v="21219,Sparrows Point"/>
    <x v="0"/>
    <x v="0"/>
    <n v="25.849107242999999"/>
    <n v="0"/>
    <n v="0"/>
    <n v="0"/>
    <n v="0"/>
    <n v="0"/>
    <n v="0"/>
    <n v="0"/>
    <n v="0.37665798900000003"/>
    <n v="2831.5054015000001"/>
    <x v="0"/>
  </r>
  <r>
    <n v="14693.987811999999"/>
    <n v="14072.714620000001"/>
    <x v="0"/>
    <x v="234"/>
    <x v="16"/>
    <x v="16"/>
    <s v="MD Resident"/>
    <x v="0"/>
    <s v="MD"/>
    <n v="1"/>
    <n v="0"/>
    <n v="0"/>
    <n v="0"/>
    <n v="0.96706397099999997"/>
    <n v="1"/>
    <n v="19021.599999999999"/>
    <n v="1"/>
    <n v="0.96706397099999997"/>
    <n v="19021.599999999999"/>
    <x v="155"/>
    <s v="21227,Halethorpe"/>
    <x v="0"/>
    <x v="0"/>
    <n v="38.351487861000003"/>
    <n v="-0.598206982"/>
    <n v="0.598206982"/>
    <n v="-0.598206982"/>
    <n v="1.50842758E-2"/>
    <n v="1.50842758E-2"/>
    <n v="0"/>
    <n v="113.39520095"/>
    <n v="0.95197969520000003"/>
    <n v="7156.4542048000003"/>
    <x v="0"/>
  </r>
  <r>
    <n v="14693.987811999999"/>
    <n v="14072.714620000001"/>
    <x v="0"/>
    <x v="195"/>
    <x v="16"/>
    <x v="16"/>
    <s v="MD Resident"/>
    <x v="0"/>
    <s v="MD"/>
    <n v="1"/>
    <n v="0"/>
    <n v="0"/>
    <n v="0"/>
    <n v="0.49757698500000003"/>
    <n v="1"/>
    <n v="3824.02"/>
    <n v="1"/>
    <n v="0.49757698500000003"/>
    <n v="3824.02"/>
    <x v="132"/>
    <s v="21221,Essex"/>
    <x v="0"/>
    <x v="0"/>
    <n v="45.604401649000003"/>
    <n v="0"/>
    <n v="0"/>
    <n v="0"/>
    <n v="0"/>
    <n v="0"/>
    <n v="0"/>
    <n v="0"/>
    <n v="0.49757698500000003"/>
    <n v="3740.5072024000001"/>
    <x v="0"/>
  </r>
  <r>
    <n v="14693.987811999999"/>
    <n v="14072.714620000001"/>
    <x v="0"/>
    <x v="183"/>
    <x v="16"/>
    <x v="16"/>
    <s v="MD Resident"/>
    <x v="9"/>
    <s v="MD"/>
    <n v="1"/>
    <n v="0"/>
    <n v="0"/>
    <n v="0"/>
    <n v="0.47289798599999999"/>
    <n v="1"/>
    <n v="5038.1099999999997"/>
    <n v="1"/>
    <n v="0.47289798599999999"/>
    <n v="5038.1099999999997"/>
    <x v="19"/>
    <s v="21217,Baltimore"/>
    <x v="0"/>
    <x v="0"/>
    <n v="63.406089125999998"/>
    <n v="0"/>
    <n v="0"/>
    <n v="0"/>
    <n v="0"/>
    <n v="0"/>
    <n v="0"/>
    <n v="0"/>
    <n v="0.47289798599999999"/>
    <n v="3554.9842054000001"/>
    <x v="0"/>
  </r>
  <r>
    <n v="14693.987811999999"/>
    <n v="14072.714620000001"/>
    <x v="0"/>
    <x v="134"/>
    <x v="16"/>
    <x v="16"/>
    <s v="MD Resident"/>
    <x v="3"/>
    <s v="MD"/>
    <n v="1"/>
    <n v="0"/>
    <n v="0"/>
    <n v="0"/>
    <n v="0.60089098200000002"/>
    <n v="1"/>
    <n v="4928.25"/>
    <n v="1"/>
    <n v="0.60089098200000002"/>
    <n v="4928.25"/>
    <x v="24"/>
    <s v="20905,Silver Spring"/>
    <x v="0"/>
    <x v="0"/>
    <n v="20.929489378"/>
    <n v="-1.779962947"/>
    <n v="1.779962947"/>
    <n v="-1.779962947"/>
    <n v="5.1103190499999999E-2"/>
    <n v="5.1103190499999999E-2"/>
    <n v="0"/>
    <n v="384.16538136999998"/>
    <n v="0.54978779150000001"/>
    <n v="4132.9990249000002"/>
    <x v="0"/>
  </r>
  <r>
    <n v="14693.987811999999"/>
    <n v="14072.714620000001"/>
    <x v="0"/>
    <x v="179"/>
    <x v="16"/>
    <x v="16"/>
    <s v="MD Resident"/>
    <x v="0"/>
    <s v="MD"/>
    <n v="1"/>
    <n v="0"/>
    <n v="0"/>
    <n v="0"/>
    <n v="1.9738199400000001"/>
    <n v="3"/>
    <n v="27596.44"/>
    <n v="3"/>
    <n v="1.9738199400000001"/>
    <n v="27596.44"/>
    <x v="120"/>
    <s v="21222,Dundalk"/>
    <x v="0"/>
    <x v="0"/>
    <n v="83.096533515999994"/>
    <n v="0"/>
    <n v="0"/>
    <n v="0"/>
    <n v="0"/>
    <n v="0"/>
    <n v="0"/>
    <n v="0"/>
    <n v="1.9738199400000001"/>
    <n v="14838.081190000001"/>
    <x v="0"/>
  </r>
  <r>
    <n v="14693.987811999999"/>
    <n v="14072.714620000001"/>
    <x v="0"/>
    <x v="61"/>
    <x v="16"/>
    <x v="16"/>
    <s v="MD Resident"/>
    <x v="8"/>
    <s v="MD"/>
    <n v="1"/>
    <n v="0"/>
    <n v="0"/>
    <n v="0"/>
    <n v="1.4024919579999999"/>
    <n v="1"/>
    <n v="15036.21"/>
    <n v="1"/>
    <n v="1.4024919579999999"/>
    <n v="15036.21"/>
    <x v="48"/>
    <s v="21075,Elkridge"/>
    <x v="0"/>
    <x v="0"/>
    <n v="74.389385790999995"/>
    <n v="-3.5079528959999999"/>
    <n v="3.5079528959999999"/>
    <n v="-3.5079528959999999"/>
    <n v="6.6136797299999994E-2"/>
    <n v="6.6136797299999994E-2"/>
    <n v="0"/>
    <n v="497.17968057000002"/>
    <n v="1.3363551606999999"/>
    <n v="10045.975305"/>
    <x v="0"/>
  </r>
  <r>
    <n v="14693.987811999999"/>
    <n v="14072.714620000001"/>
    <x v="0"/>
    <x v="129"/>
    <x v="16"/>
    <x v="16"/>
    <s v="MD Resident"/>
    <x v="1"/>
    <s v="MD"/>
    <n v="1"/>
    <n v="0"/>
    <n v="0"/>
    <n v="0"/>
    <n v="0.92701997199999997"/>
    <n v="1"/>
    <n v="12212.4"/>
    <n v="1"/>
    <n v="0.92701997199999997"/>
    <n v="12212.4"/>
    <x v="41"/>
    <s v="20716,Bowie"/>
    <x v="0"/>
    <x v="0"/>
    <n v="75.096107774000004"/>
    <n v="-6.8142197979999999"/>
    <n v="6.8142197979999999"/>
    <n v="-6.8142197979999999"/>
    <n v="8.4117779700000006E-2"/>
    <n v="8.4117779700000006E-2"/>
    <n v="0"/>
    <n v="632.35071178999999"/>
    <n v="0.84290219229999996"/>
    <n v="6336.4701673"/>
    <x v="0"/>
  </r>
  <r>
    <n v="14693.987811999999"/>
    <n v="14072.714620000001"/>
    <x v="0"/>
    <x v="35"/>
    <x v="16"/>
    <x v="16"/>
    <s v="MD Resident"/>
    <x v="9"/>
    <s v="MD"/>
    <n v="1"/>
    <n v="0"/>
    <n v="0"/>
    <n v="0"/>
    <n v="0.598206982"/>
    <n v="1"/>
    <n v="25505.79"/>
    <n v="1"/>
    <n v="0.598206982"/>
    <n v="25505.79"/>
    <x v="19"/>
    <s v="21202,Baltimore"/>
    <x v="0"/>
    <x v="0"/>
    <n v="77.692372683000002"/>
    <n v="0"/>
    <n v="0"/>
    <n v="0"/>
    <n v="0"/>
    <n v="0"/>
    <n v="0"/>
    <n v="0"/>
    <n v="0.598206982"/>
    <n v="4496.9875861999999"/>
    <x v="0"/>
  </r>
  <r>
    <n v="14693.987811999999"/>
    <n v="14072.714620000001"/>
    <x v="0"/>
    <x v="244"/>
    <x v="16"/>
    <x v="16"/>
    <s v="MD Resident"/>
    <x v="7"/>
    <s v="MD"/>
    <n v="1"/>
    <n v="0"/>
    <n v="0"/>
    <n v="0"/>
    <n v="0.92701997199999997"/>
    <n v="1"/>
    <n v="13978.65"/>
    <n v="1"/>
    <n v="0.92701997199999997"/>
    <n v="13978.65"/>
    <x v="163"/>
    <s v="21037,Edgewater"/>
    <x v="0"/>
    <x v="0"/>
    <n v="47.501344580000001"/>
    <n v="0"/>
    <n v="0"/>
    <n v="0"/>
    <n v="0"/>
    <n v="0"/>
    <n v="0"/>
    <n v="0"/>
    <n v="0.92701997199999997"/>
    <n v="6968.8208790999997"/>
    <x v="0"/>
  </r>
  <r>
    <n v="14693.987811999999"/>
    <n v="14072.714620000001"/>
    <x v="0"/>
    <x v="16"/>
    <x v="16"/>
    <x v="16"/>
    <s v="MD Resident"/>
    <x v="3"/>
    <s v="MD"/>
    <n v="1"/>
    <n v="0"/>
    <n v="0"/>
    <n v="0"/>
    <n v="0.92701997199999997"/>
    <n v="1"/>
    <n v="15730.82"/>
    <n v="1"/>
    <n v="0.92701997199999997"/>
    <n v="15730.82"/>
    <x v="13"/>
    <s v="20876,Germantown"/>
    <x v="0"/>
    <x v="0"/>
    <n v="56.860298307000001"/>
    <n v="0"/>
    <n v="0"/>
    <n v="0"/>
    <n v="0"/>
    <n v="0"/>
    <n v="0"/>
    <n v="0"/>
    <n v="0.92701997199999997"/>
    <n v="6968.8208790999997"/>
    <x v="0"/>
  </r>
  <r>
    <n v="14693.987811999999"/>
    <n v="14072.714620000001"/>
    <x v="0"/>
    <x v="144"/>
    <x v="16"/>
    <x v="16"/>
    <s v="MD Resident"/>
    <x v="7"/>
    <s v="MD"/>
    <n v="1"/>
    <n v="0"/>
    <n v="0"/>
    <n v="0"/>
    <n v="0.460249986"/>
    <n v="1"/>
    <n v="8693.93"/>
    <n v="1"/>
    <n v="0.460249986"/>
    <n v="8693.93"/>
    <x v="100"/>
    <s v="21144,Severn"/>
    <x v="0"/>
    <x v="0"/>
    <n v="27.458624188999998"/>
    <n v="-5.6600000000000001E-3"/>
    <n v="5.6600000000000001E-3"/>
    <n v="-5.6600000000000001E-3"/>
    <n v="9.4870600000000006E-5"/>
    <n v="9.4870600000000006E-5"/>
    <n v="0"/>
    <n v="0.71318410129999998"/>
    <n v="0.46015511539999998"/>
    <n v="3459.1903874999998"/>
    <x v="0"/>
  </r>
  <r>
    <n v="14693.987811999999"/>
    <n v="14072.714620000001"/>
    <x v="0"/>
    <x v="115"/>
    <x v="16"/>
    <x v="16"/>
    <s v="MD Resident"/>
    <x v="3"/>
    <s v="MD"/>
    <n v="1"/>
    <n v="0.49757698500000003"/>
    <n v="1"/>
    <n v="4269.3599999999997"/>
    <n v="0.94474897199999996"/>
    <n v="1"/>
    <n v="13158.4"/>
    <n v="0"/>
    <n v="0.44717198699999999"/>
    <n v="8889.0400000000009"/>
    <x v="84"/>
    <s v="20866,Burtonsville"/>
    <x v="0"/>
    <x v="0"/>
    <n v="53.171304423999999"/>
    <n v="-9.5049347189999995"/>
    <n v="9.5049347189999995"/>
    <n v="-9.5049347189999995"/>
    <n v="7.99367364E-2"/>
    <n v="7.99367364E-2"/>
    <n v="0"/>
    <n v="600.91995242999997"/>
    <n v="0.36723525060000001"/>
    <n v="2760.6704918999999"/>
    <x v="0"/>
  </r>
  <r>
    <n v="14693.987811999999"/>
    <n v="14072.714620000001"/>
    <x v="0"/>
    <x v="2"/>
    <x v="16"/>
    <x v="16"/>
    <s v="MD Resident"/>
    <x v="2"/>
    <s v="MD"/>
    <n v="1"/>
    <n v="0.75515097799999997"/>
    <n v="1"/>
    <n v="5002.49"/>
    <n v="4.1236268770000004"/>
    <n v="3"/>
    <n v="44099.89"/>
    <n v="2"/>
    <n v="3.3684758989999999"/>
    <n v="39097.4"/>
    <x v="2"/>
    <s v="Cecil,"/>
    <x v="0"/>
    <x v="0"/>
    <n v="53.578863411999997"/>
    <n v="0"/>
    <n v="0"/>
    <n v="0"/>
    <n v="0"/>
    <n v="0"/>
    <n v="0"/>
    <n v="0"/>
    <n v="3.3684758989999999"/>
    <n v="25322.329491"/>
    <x v="0"/>
  </r>
  <r>
    <n v="14693.987811999999"/>
    <n v="14072.714620000001"/>
    <x v="0"/>
    <x v="17"/>
    <x v="16"/>
    <x v="16"/>
    <s v="MD Resident"/>
    <x v="5"/>
    <s v="MD"/>
    <n v="1"/>
    <n v="0"/>
    <n v="0"/>
    <n v="0"/>
    <n v="0.58304598299999999"/>
    <n v="1"/>
    <n v="8975.3700000000008"/>
    <n v="1"/>
    <n v="0.58304598299999999"/>
    <n v="8975.3700000000008"/>
    <x v="14"/>
    <s v="21701,Frederick"/>
    <x v="0"/>
    <x v="0"/>
    <n v="32.620666036000003"/>
    <n v="0"/>
    <n v="0"/>
    <n v="0"/>
    <n v="0"/>
    <n v="0"/>
    <n v="0"/>
    <n v="0"/>
    <n v="0.58304598299999999"/>
    <n v="4383.0156226999998"/>
    <x v="0"/>
  </r>
  <r>
    <n v="14693.987811999999"/>
    <n v="14072.714620000001"/>
    <x v="0"/>
    <x v="6"/>
    <x v="16"/>
    <x v="16"/>
    <s v="MD Resident"/>
    <x v="4"/>
    <s v="MD"/>
    <n v="1"/>
    <n v="0"/>
    <n v="0"/>
    <n v="0"/>
    <n v="0.84587697500000003"/>
    <n v="1"/>
    <n v="6933.15"/>
    <n v="1"/>
    <n v="0.84587697500000003"/>
    <n v="6933.15"/>
    <x v="2"/>
    <s v="Saint Marys,"/>
    <x v="0"/>
    <x v="0"/>
    <n v="136.66112992000001"/>
    <n v="0"/>
    <n v="0"/>
    <n v="0"/>
    <n v="0"/>
    <n v="0"/>
    <n v="0"/>
    <n v="0"/>
    <n v="0.84587697500000003"/>
    <n v="6358.8329297999999"/>
    <x v="0"/>
  </r>
  <r>
    <n v="14693.987811999999"/>
    <n v="14072.714620000001"/>
    <x v="0"/>
    <x v="10"/>
    <x v="16"/>
    <x v="16"/>
    <s v="MD Resident"/>
    <x v="6"/>
    <s v="MD"/>
    <n v="1"/>
    <n v="0"/>
    <n v="0"/>
    <n v="0"/>
    <n v="1.6547249509999999"/>
    <n v="1"/>
    <n v="13781.53"/>
    <n v="1"/>
    <n v="1.6547249509999999"/>
    <n v="13781.53"/>
    <x v="2"/>
    <s v="Charles,"/>
    <x v="0"/>
    <x v="0"/>
    <n v="145.88484364999999"/>
    <n v="-9.3912267220000007"/>
    <n v="9.3912267220000007"/>
    <n v="-9.3912267220000007"/>
    <n v="0.10652167"/>
    <n v="0.10652167"/>
    <n v="0"/>
    <n v="800.77070676999995"/>
    <n v="1.5482032809999999"/>
    <n v="11638.531720000001"/>
    <x v="0"/>
  </r>
  <r>
    <n v="14693.987811999999"/>
    <n v="14072.714620000001"/>
    <x v="0"/>
    <x v="173"/>
    <x v="16"/>
    <x v="16"/>
    <s v="MD Resident"/>
    <x v="18"/>
    <s v="MD"/>
    <n v="3"/>
    <n v="3.5262108940000001"/>
    <n v="5"/>
    <n v="59061.93"/>
    <n v="5.38701484"/>
    <n v="3"/>
    <n v="49471.08"/>
    <n v="-2"/>
    <n v="1.8608039460000001"/>
    <n v="-9590.85"/>
    <x v="2"/>
    <s v="Queen Annes,"/>
    <x v="0"/>
    <x v="0"/>
    <n v="68.731464979999998"/>
    <n v="0"/>
    <n v="0"/>
    <n v="0"/>
    <n v="0"/>
    <n v="0"/>
    <n v="0"/>
    <n v="0"/>
    <n v="1.8608039460000001"/>
    <n v="13988.489766000001"/>
    <x v="0"/>
  </r>
  <r>
    <n v="14693.987811999999"/>
    <n v="14072.714620000001"/>
    <x v="0"/>
    <x v="189"/>
    <x v="16"/>
    <x v="16"/>
    <s v="MD Resident"/>
    <x v="20"/>
    <s v="MD"/>
    <n v="1"/>
    <n v="0"/>
    <n v="0"/>
    <n v="0"/>
    <n v="1.275980962"/>
    <n v="1"/>
    <n v="17927.169999999998"/>
    <n v="1"/>
    <n v="1.275980962"/>
    <n v="17927.169999999998"/>
    <x v="2"/>
    <s v="Kent,"/>
    <x v="0"/>
    <x v="0"/>
    <n v="42.342709741999997"/>
    <n v="0"/>
    <n v="0"/>
    <n v="0"/>
    <n v="0"/>
    <n v="0"/>
    <n v="0"/>
    <n v="0"/>
    <n v="1.275980962"/>
    <n v="9592.1156370999997"/>
    <x v="0"/>
  </r>
  <r>
    <n v="14693.987811999999"/>
    <n v="14072.714620000001"/>
    <x v="0"/>
    <x v="213"/>
    <x v="16"/>
    <x v="16"/>
    <s v="MD Resident"/>
    <x v="7"/>
    <s v="MD"/>
    <n v="2"/>
    <n v="0"/>
    <n v="0"/>
    <n v="0"/>
    <n v="1.268898963"/>
    <n v="2"/>
    <n v="16965.650000000001"/>
    <n v="2"/>
    <n v="1.268898963"/>
    <n v="16965.650000000001"/>
    <x v="51"/>
    <s v="21061,Glen Burnie"/>
    <x v="0"/>
    <x v="0"/>
    <n v="121.47440439"/>
    <n v="-2.2170409339999999"/>
    <n v="2.2170409339999999"/>
    <n v="-2.2170409339999999"/>
    <n v="2.3158795900000001E-2"/>
    <n v="2.3158795900000001E-2"/>
    <n v="0"/>
    <n v="174.09495533"/>
    <n v="1.2457401670999999"/>
    <n v="9364.7821497000004"/>
    <x v="0"/>
  </r>
  <r>
    <n v="14693.987811999999"/>
    <n v="14072.714620000001"/>
    <x v="0"/>
    <x v="114"/>
    <x v="16"/>
    <x v="16"/>
    <s v="MD Resident"/>
    <x v="15"/>
    <s v="MD"/>
    <n v="15"/>
    <n v="55.914777340999997"/>
    <n v="57"/>
    <n v="837459.41"/>
    <n v="59.093124244999998"/>
    <n v="56"/>
    <n v="762162.82"/>
    <n v="-1"/>
    <n v="3.1783469040000001"/>
    <n v="-75296.59"/>
    <x v="2"/>
    <s v="Dorchester,"/>
    <x v="0"/>
    <x v="0"/>
    <n v="25.409762245"/>
    <n v="0"/>
    <n v="0"/>
    <n v="0"/>
    <n v="0"/>
    <n v="0"/>
    <n v="0"/>
    <n v="0"/>
    <n v="3.1783469040000001"/>
    <n v="23893.045386999998"/>
    <x v="0"/>
  </r>
  <r>
    <n v="14693.987811999999"/>
    <n v="14072.714620000001"/>
    <x v="0"/>
    <x v="229"/>
    <x v="16"/>
    <x v="16"/>
    <s v="MD Resident"/>
    <x v="7"/>
    <s v="MD"/>
    <n v="1"/>
    <n v="0"/>
    <n v="0"/>
    <n v="0"/>
    <n v="0.52952198399999995"/>
    <n v="1"/>
    <n v="10186.52"/>
    <n v="1"/>
    <n v="0.52952198399999995"/>
    <n v="10186.52"/>
    <x v="2"/>
    <s v="Anne Arundel,"/>
    <x v="0"/>
    <x v="0"/>
    <n v="12.965211614999999"/>
    <n v="0"/>
    <n v="0"/>
    <n v="0"/>
    <n v="0"/>
    <n v="0"/>
    <n v="0"/>
    <n v="0"/>
    <n v="0.52952198399999995"/>
    <n v="3980.6519487"/>
    <x v="0"/>
  </r>
  <r>
    <n v="13046.111364"/>
    <n v="13261.043546000001"/>
    <x v="0"/>
    <x v="17"/>
    <x v="17"/>
    <x v="17"/>
    <s v="MD Resident"/>
    <x v="5"/>
    <s v="MD"/>
    <n v="2"/>
    <n v="1.2757409630000001"/>
    <n v="2"/>
    <n v="10334.16"/>
    <n v="4.6153058639999998"/>
    <n v="6"/>
    <n v="35409.360000000001"/>
    <n v="4"/>
    <n v="3.3395649010000001"/>
    <n v="25075.200000000001"/>
    <x v="14"/>
    <s v="21701,Frederick"/>
    <x v="0"/>
    <x v="0"/>
    <n v="32.620666036000003"/>
    <n v="0"/>
    <n v="0"/>
    <n v="0"/>
    <n v="0"/>
    <n v="0"/>
    <n v="0"/>
    <n v="0"/>
    <n v="3.3395649010000001"/>
    <n v="22289.560495000002"/>
    <x v="0"/>
  </r>
  <r>
    <n v="13046.111364"/>
    <n v="13261.043546000001"/>
    <x v="0"/>
    <x v="244"/>
    <x v="17"/>
    <x v="17"/>
    <s v="MD Resident"/>
    <x v="7"/>
    <s v="MD"/>
    <n v="1"/>
    <n v="0.80401997599999997"/>
    <n v="1"/>
    <n v="12282.68"/>
    <n v="4.9111228540000003"/>
    <n v="1"/>
    <n v="21247.14"/>
    <n v="0"/>
    <n v="4.1071028780000001"/>
    <n v="8964.4599999999991"/>
    <x v="163"/>
    <s v="21037,Edgewater"/>
    <x v="0"/>
    <x v="0"/>
    <n v="47.501344580000001"/>
    <n v="0"/>
    <n v="0"/>
    <n v="0"/>
    <n v="0"/>
    <n v="0"/>
    <n v="0"/>
    <n v="0"/>
    <n v="4.1071028780000001"/>
    <n v="27412.408734000001"/>
    <x v="0"/>
  </r>
  <r>
    <n v="13046.111364"/>
    <n v="13261.043546000001"/>
    <x v="0"/>
    <x v="59"/>
    <x v="17"/>
    <x v="17"/>
    <s v="MD Resident"/>
    <x v="0"/>
    <s v="MD"/>
    <n v="1"/>
    <n v="0"/>
    <n v="0"/>
    <n v="0"/>
    <n v="0.75430897799999996"/>
    <n v="1"/>
    <n v="17864.66"/>
    <n v="1"/>
    <n v="0.75430897799999996"/>
    <n v="17864.66"/>
    <x v="47"/>
    <s v="21286,Towson"/>
    <x v="0"/>
    <x v="0"/>
    <n v="42.606785745000003"/>
    <n v="0"/>
    <n v="0"/>
    <n v="0"/>
    <n v="0"/>
    <n v="0"/>
    <n v="0"/>
    <n v="0"/>
    <n v="0.75430897799999996"/>
    <n v="5034.5527324000004"/>
    <x v="0"/>
  </r>
  <r>
    <n v="13046.111364"/>
    <n v="13261.043546000001"/>
    <x v="0"/>
    <x v="72"/>
    <x v="17"/>
    <x v="17"/>
    <s v="MD Resident"/>
    <x v="7"/>
    <s v="MD"/>
    <n v="1"/>
    <n v="0"/>
    <n v="0"/>
    <n v="0"/>
    <n v="0.75515097799999997"/>
    <n v="1"/>
    <n v="4945.1099999999997"/>
    <n v="1"/>
    <n v="0.75515097799999997"/>
    <n v="4945.1099999999997"/>
    <x v="56"/>
    <s v="21032,Crownsville"/>
    <x v="0"/>
    <x v="0"/>
    <n v="56.647458321000002"/>
    <n v="0"/>
    <n v="0"/>
    <n v="0"/>
    <n v="0"/>
    <n v="0"/>
    <n v="0"/>
    <n v="0"/>
    <n v="0.75515097799999997"/>
    <n v="5040.1725692"/>
    <x v="0"/>
  </r>
  <r>
    <n v="13046.111364"/>
    <n v="13261.043546000001"/>
    <x v="0"/>
    <x v="154"/>
    <x v="17"/>
    <x v="17"/>
    <s v="MD Resident"/>
    <x v="1"/>
    <s v="MD"/>
    <n v="1"/>
    <n v="0"/>
    <n v="0"/>
    <n v="0"/>
    <n v="0.50790098500000003"/>
    <n v="1"/>
    <n v="4146.43"/>
    <n v="1"/>
    <n v="0.50790098500000003"/>
    <n v="4146.43"/>
    <x v="4"/>
    <s v="20781,Hyattsville"/>
    <x v="0"/>
    <x v="0"/>
    <n v="17.319417484999999"/>
    <n v="-1.2624739620000001"/>
    <n v="1.2624739620000001"/>
    <n v="-1.2624739620000001"/>
    <n v="3.7022709899999999E-2"/>
    <n v="3.7022709899999999E-2"/>
    <n v="0"/>
    <n v="247.10402583000001"/>
    <n v="0.47087827510000002"/>
    <n v="3142.8255208"/>
    <x v="0"/>
  </r>
  <r>
    <n v="13046.111364"/>
    <n v="13261.043546000001"/>
    <x v="0"/>
    <x v="117"/>
    <x v="17"/>
    <x v="17"/>
    <s v="MD Resident"/>
    <x v="8"/>
    <s v="MD"/>
    <n v="1"/>
    <n v="0"/>
    <n v="0"/>
    <n v="0"/>
    <n v="0.39626098799999998"/>
    <n v="1"/>
    <n v="5076.2700000000004"/>
    <n v="1"/>
    <n v="0.39626098799999998"/>
    <n v="5076.2700000000004"/>
    <x v="36"/>
    <s v="20723,Laurel"/>
    <x v="0"/>
    <x v="0"/>
    <n v="111.81412468000001"/>
    <n v="-21.82886835"/>
    <n v="21.828868353000001"/>
    <n v="-21.82886835"/>
    <n v="7.7359894999999998E-2"/>
    <n v="7.7359894999999998E-2"/>
    <n v="0"/>
    <n v="516.33015370999999"/>
    <n v="0.31890109300000002"/>
    <n v="2128.4704492999999"/>
    <x v="0"/>
  </r>
  <r>
    <n v="13046.111364"/>
    <n v="13261.043546000001"/>
    <x v="0"/>
    <x v="185"/>
    <x v="17"/>
    <x v="17"/>
    <s v="MD Resident"/>
    <x v="0"/>
    <s v="MD"/>
    <n v="1"/>
    <n v="0"/>
    <n v="0"/>
    <n v="0"/>
    <n v="0.73492597800000004"/>
    <n v="1"/>
    <n v="5353.08"/>
    <n v="1"/>
    <n v="0.73492597800000004"/>
    <n v="5353.08"/>
    <x v="124"/>
    <s v="21236,Nottingham"/>
    <x v="0"/>
    <x v="0"/>
    <n v="54.704096397999997"/>
    <n v="0"/>
    <n v="0"/>
    <n v="0"/>
    <n v="0"/>
    <n v="0"/>
    <n v="0"/>
    <n v="0"/>
    <n v="0.73492597800000004"/>
    <n v="4905.1830198999996"/>
    <x v="0"/>
  </r>
  <r>
    <n v="13046.111364"/>
    <n v="13261.043546000001"/>
    <x v="0"/>
    <x v="86"/>
    <x v="17"/>
    <x v="17"/>
    <s v="MD Resident"/>
    <x v="1"/>
    <s v="MD"/>
    <n v="2"/>
    <n v="3.302660902"/>
    <n v="5"/>
    <n v="28385.71"/>
    <n v="4.6560888619999998"/>
    <n v="4"/>
    <n v="86439.86"/>
    <n v="-1"/>
    <n v="1.3534279600000001"/>
    <n v="58054.15"/>
    <x v="50"/>
    <s v="20774,Upper Marlboro"/>
    <x v="0"/>
    <x v="0"/>
    <n v="108.96683977000001"/>
    <n v="-10.96837268"/>
    <n v="10.968372676"/>
    <n v="-10.96837268"/>
    <n v="0.13623320899999999"/>
    <n v="0.13623320899999999"/>
    <n v="0"/>
    <n v="909.27364587"/>
    <n v="1.2171947510000001"/>
    <n v="8124.0331724999996"/>
    <x v="0"/>
  </r>
  <r>
    <n v="13046.111364"/>
    <n v="13261.043546000001"/>
    <x v="0"/>
    <x v="222"/>
    <x v="17"/>
    <x v="17"/>
    <s v="MD Resident"/>
    <x v="1"/>
    <s v="MD"/>
    <n v="1"/>
    <n v="1.551424954"/>
    <n v="3"/>
    <n v="18340.47"/>
    <n v="3.4714778979999998"/>
    <n v="5"/>
    <n v="50493.35"/>
    <n v="2"/>
    <n v="1.920052944"/>
    <n v="32152.880000000001"/>
    <x v="148"/>
    <s v="20770,Greenbelt"/>
    <x v="0"/>
    <x v="0"/>
    <n v="43.179993729000003"/>
    <n v="-8.4850117489999999"/>
    <n v="8.4850117489999999"/>
    <n v="-8.4850117489999999"/>
    <n v="0.37729676130000001"/>
    <n v="0.37729676130000001"/>
    <n v="0"/>
    <n v="2518.2259472999999"/>
    <n v="1.5427561827"/>
    <n v="10296.957323000001"/>
    <x v="0"/>
  </r>
  <r>
    <n v="13046.111364"/>
    <n v="13261.043546000001"/>
    <x v="0"/>
    <x v="60"/>
    <x v="17"/>
    <x v="17"/>
    <s v="MD Resident"/>
    <x v="1"/>
    <s v="MD"/>
    <n v="2"/>
    <n v="1.6495159509999999"/>
    <n v="2"/>
    <n v="17220.5"/>
    <n v="5.4327428390000003"/>
    <n v="2"/>
    <n v="72304.13"/>
    <n v="0"/>
    <n v="3.7832268880000002"/>
    <n v="55083.63"/>
    <x v="41"/>
    <s v="20721,Bowie"/>
    <x v="0"/>
    <x v="0"/>
    <n v="63.788020107000001"/>
    <n v="-1.1063639679999999"/>
    <n v="1.1063639679999999"/>
    <n v="-1.1063639679999999"/>
    <n v="6.5617743000000006E-2"/>
    <n v="6.5617743000000006E-2"/>
    <n v="0"/>
    <n v="437.95844553000001"/>
    <n v="3.7176091449999999"/>
    <n v="24812.775433999999"/>
    <x v="0"/>
  </r>
  <r>
    <n v="13046.111364"/>
    <n v="13261.043546000001"/>
    <x v="0"/>
    <x v="119"/>
    <x v="17"/>
    <x v="17"/>
    <s v="MD Resident"/>
    <x v="9"/>
    <s v="MD"/>
    <n v="1"/>
    <n v="0"/>
    <n v="0"/>
    <n v="0"/>
    <n v="0.73492597800000004"/>
    <n v="1"/>
    <n v="4974.96"/>
    <n v="1"/>
    <n v="0.73492597800000004"/>
    <n v="4974.96"/>
    <x v="19"/>
    <s v="21218,Baltimore"/>
    <x v="0"/>
    <x v="0"/>
    <n v="93.296299219000005"/>
    <n v="0"/>
    <n v="0"/>
    <n v="0"/>
    <n v="0"/>
    <n v="0"/>
    <n v="0"/>
    <n v="0"/>
    <n v="0.73492597800000004"/>
    <n v="4905.1830198999996"/>
    <x v="0"/>
  </r>
  <r>
    <n v="13046.111364"/>
    <n v="13261.043546000001"/>
    <x v="0"/>
    <x v="122"/>
    <x v="17"/>
    <x v="17"/>
    <s v="MD Resident"/>
    <x v="5"/>
    <s v="MD"/>
    <n v="1"/>
    <n v="0"/>
    <n v="0"/>
    <n v="0"/>
    <n v="0.73492597800000004"/>
    <n v="1"/>
    <n v="11387.13"/>
    <n v="1"/>
    <n v="0.73492597800000004"/>
    <n v="11387.13"/>
    <x v="2"/>
    <s v="Frederick,"/>
    <x v="0"/>
    <x v="0"/>
    <n v="14.405875571999999"/>
    <n v="0"/>
    <n v="0"/>
    <n v="0"/>
    <n v="0"/>
    <n v="0"/>
    <n v="0"/>
    <n v="0"/>
    <n v="0.73492597800000004"/>
    <n v="4905.1830198999996"/>
    <x v="0"/>
  </r>
  <r>
    <n v="13046.111364"/>
    <n v="13261.043546000001"/>
    <x v="0"/>
    <x v="95"/>
    <x v="17"/>
    <x v="17"/>
    <s v="MD Resident"/>
    <x v="1"/>
    <s v="MD"/>
    <n v="2"/>
    <n v="0"/>
    <n v="0"/>
    <n v="0"/>
    <n v="1.5523069540000001"/>
    <n v="2"/>
    <n v="34177.94"/>
    <n v="2"/>
    <n v="1.5523069540000001"/>
    <n v="34177.94"/>
    <x v="71"/>
    <s v="20769,Glenn Dale"/>
    <x v="0"/>
    <x v="0"/>
    <n v="35.385238944000001"/>
    <n v="0"/>
    <n v="0"/>
    <n v="0"/>
    <n v="0"/>
    <n v="0"/>
    <n v="0"/>
    <n v="0"/>
    <n v="1.5523069540000001"/>
    <n v="10360.702901000001"/>
    <x v="0"/>
  </r>
  <r>
    <n v="13046.111364"/>
    <n v="13261.043546000001"/>
    <x v="0"/>
    <x v="134"/>
    <x v="17"/>
    <x v="17"/>
    <s v="MD Resident"/>
    <x v="3"/>
    <s v="MD"/>
    <n v="2"/>
    <n v="2.2227289350000001"/>
    <n v="3"/>
    <n v="14954.81"/>
    <n v="4.7872808579999999"/>
    <n v="7"/>
    <n v="65029.25"/>
    <n v="4"/>
    <n v="2.5645519229999998"/>
    <n v="50074.44"/>
    <x v="24"/>
    <s v="20905,Silver Spring"/>
    <x v="0"/>
    <x v="0"/>
    <n v="20.929489378"/>
    <n v="-1.779962947"/>
    <n v="1.779962947"/>
    <n v="-1.779962947"/>
    <n v="0.21810409780000001"/>
    <n v="0.21810409780000001"/>
    <n v="0"/>
    <n v="1455.7119345999999"/>
    <n v="2.3464478251999998"/>
    <n v="15661.109246"/>
    <x v="0"/>
  </r>
  <r>
    <n v="13046.111364"/>
    <n v="13261.043546000001"/>
    <x v="0"/>
    <x v="97"/>
    <x v="17"/>
    <x v="17"/>
    <s v="MD Resident"/>
    <x v="9"/>
    <s v="MD"/>
    <n v="1"/>
    <n v="0"/>
    <n v="0"/>
    <n v="0"/>
    <n v="0.75515097799999997"/>
    <n v="1"/>
    <n v="12672.46"/>
    <n v="1"/>
    <n v="0.75515097799999997"/>
    <n v="12672.46"/>
    <x v="19"/>
    <s v="21216,Baltimore"/>
    <x v="0"/>
    <x v="0"/>
    <n v="81.369358595999998"/>
    <n v="0"/>
    <n v="0"/>
    <n v="0"/>
    <n v="0"/>
    <n v="0"/>
    <n v="0"/>
    <n v="0"/>
    <n v="0.75515097799999997"/>
    <n v="5040.1725692"/>
    <x v="0"/>
  </r>
  <r>
    <n v="13046.111364"/>
    <n v="13261.043546000001"/>
    <x v="0"/>
    <x v="83"/>
    <x v="17"/>
    <x v="17"/>
    <s v="MD Resident"/>
    <x v="1"/>
    <s v="MD"/>
    <n v="1"/>
    <n v="1.717213949"/>
    <n v="2"/>
    <n v="17384.82"/>
    <n v="3.0418199100000001"/>
    <n v="3"/>
    <n v="67577.05"/>
    <n v="1"/>
    <n v="1.3246059610000001"/>
    <n v="50192.23"/>
    <x v="41"/>
    <s v="20720,Bowie"/>
    <x v="0"/>
    <x v="0"/>
    <n v="67.503236000000001"/>
    <n v="-3.745538888"/>
    <n v="3.745538888"/>
    <n v="-3.745538888"/>
    <n v="7.3498152600000005E-2"/>
    <n v="7.3498152600000005E-2"/>
    <n v="0"/>
    <n v="490.55537665999998"/>
    <n v="1.2511078084"/>
    <n v="8350.3821631999999"/>
    <x v="0"/>
  </r>
  <r>
    <n v="13046.111364"/>
    <n v="13261.043546000001"/>
    <x v="0"/>
    <x v="157"/>
    <x v="17"/>
    <x v="17"/>
    <s v="MD Resident"/>
    <x v="3"/>
    <s v="MD"/>
    <n v="2"/>
    <n v="69.987811927999999"/>
    <n v="100"/>
    <n v="966173.07"/>
    <n v="106.16137685"/>
    <n v="116"/>
    <n v="1279648.03"/>
    <n v="16"/>
    <n v="36.173564925000001"/>
    <n v="313474.96000000002"/>
    <x v="24"/>
    <s v="20902,Silver Spring"/>
    <x v="0"/>
    <x v="0"/>
    <n v="117.92911949000001"/>
    <n v="-0.92701997199999997"/>
    <n v="0.92701997199999997"/>
    <n v="-0.92701997199999997"/>
    <n v="0.28435400249999998"/>
    <n v="0.28435400249999998"/>
    <n v="0"/>
    <n v="1897.8896741000001"/>
    <n v="35.889210921999997"/>
    <n v="239538.61108"/>
    <x v="0"/>
  </r>
  <r>
    <n v="13046.111364"/>
    <n v="13261.043546000001"/>
    <x v="0"/>
    <x v="215"/>
    <x v="17"/>
    <x v="17"/>
    <s v="MD Resident"/>
    <x v="3"/>
    <s v="MD"/>
    <n v="1"/>
    <n v="1.353815961"/>
    <n v="3"/>
    <n v="13079.06"/>
    <n v="3.237681904"/>
    <n v="4"/>
    <n v="64311.99"/>
    <n v="1"/>
    <n v="1.883865943"/>
    <n v="51232.93"/>
    <x v="144"/>
    <s v="20833,Brookeville"/>
    <x v="0"/>
    <x v="0"/>
    <n v="11.573457657000001"/>
    <n v="0"/>
    <n v="0"/>
    <n v="0"/>
    <n v="0"/>
    <n v="0"/>
    <n v="0"/>
    <n v="0"/>
    <n v="1.883865943"/>
    <n v="12573.657091999999"/>
    <x v="0"/>
  </r>
  <r>
    <n v="13046.111364"/>
    <n v="13261.043546000001"/>
    <x v="0"/>
    <x v="28"/>
    <x v="17"/>
    <x v="17"/>
    <s v="MD Resident"/>
    <x v="3"/>
    <s v="MD"/>
    <n v="2"/>
    <n v="120.70743742000001"/>
    <n v="141"/>
    <n v="1714634.59"/>
    <n v="139.43730386999999"/>
    <n v="147"/>
    <n v="2236651.87"/>
    <n v="6"/>
    <n v="18.729866442999999"/>
    <n v="522017.28000000003"/>
    <x v="24"/>
    <s v="20906,Silver Spring"/>
    <x v="0"/>
    <x v="0"/>
    <n v="117.35899250999999"/>
    <n v="-1.7898299470000001"/>
    <n v="1.7898299470000001"/>
    <n v="-1.7898299470000001"/>
    <n v="0.28564727039999999"/>
    <n v="0.28564727039999999"/>
    <n v="0"/>
    <n v="1906.5214487000001"/>
    <n v="18.444219173"/>
    <n v="123103.92258"/>
    <x v="0"/>
  </r>
  <r>
    <n v="13046.111364"/>
    <n v="13261.043546000001"/>
    <x v="0"/>
    <x v="68"/>
    <x v="17"/>
    <x v="17"/>
    <s v="MD Resident"/>
    <x v="3"/>
    <s v="MD"/>
    <n v="2"/>
    <n v="20.857545381000001"/>
    <n v="29"/>
    <n v="307779.43"/>
    <n v="25.525111244000001"/>
    <n v="32"/>
    <n v="326933.53999999998"/>
    <n v="3"/>
    <n v="4.6675658630000001"/>
    <n v="19154.11"/>
    <x v="24"/>
    <s v="20901,Silver Spring"/>
    <x v="0"/>
    <x v="0"/>
    <n v="70.619512907000001"/>
    <n v="-1.8741309450000001"/>
    <n v="1.8741309450000001"/>
    <n v="-1.8741309450000001"/>
    <n v="0.12386986630000001"/>
    <n v="0.12386986630000001"/>
    <n v="0"/>
    <n v="826.75586797000005"/>
    <n v="4.5436959967000004"/>
    <n v="30326.401730000001"/>
    <x v="0"/>
  </r>
  <r>
    <n v="13046.111364"/>
    <n v="13261.043546000001"/>
    <x v="0"/>
    <x v="158"/>
    <x v="17"/>
    <x v="17"/>
    <s v="MD Resident"/>
    <x v="3"/>
    <s v="MD"/>
    <n v="2"/>
    <n v="61.103734189000001"/>
    <n v="85"/>
    <n v="768481.19"/>
    <n v="100.34091402"/>
    <n v="100"/>
    <n v="1248615.19"/>
    <n v="15"/>
    <n v="39.237179834999999"/>
    <n v="480134"/>
    <x v="107"/>
    <s v="20895,Kensington"/>
    <x v="0"/>
    <x v="0"/>
    <n v="67.772700990000004"/>
    <n v="0"/>
    <n v="0"/>
    <n v="0"/>
    <n v="0"/>
    <n v="0"/>
    <n v="0"/>
    <n v="0"/>
    <n v="39.237179834999999"/>
    <n v="261884.26323000001"/>
    <x v="0"/>
  </r>
  <r>
    <n v="13046.111364"/>
    <n v="13261.043546000001"/>
    <x v="0"/>
    <x v="171"/>
    <x v="17"/>
    <x v="17"/>
    <s v="MD Resident"/>
    <x v="1"/>
    <s v="MD"/>
    <n v="2"/>
    <n v="1.2986309620000001"/>
    <n v="3"/>
    <n v="24517.27"/>
    <n v="5.6341208319999998"/>
    <n v="6"/>
    <n v="79607.39"/>
    <n v="3"/>
    <n v="4.33548987"/>
    <n v="55090.12"/>
    <x v="115"/>
    <s v="20706,Lanham"/>
    <x v="0"/>
    <x v="0"/>
    <n v="47.235311596999999"/>
    <n v="-13.427207599999999"/>
    <n v="13.427207599999999"/>
    <n v="-13.427207599999999"/>
    <n v="1.2324153385000001"/>
    <n v="1.2324153385000001"/>
    <n v="0"/>
    <n v="8225.6213183"/>
    <n v="3.1030745314999999"/>
    <n v="20711.131401999999"/>
    <x v="0"/>
  </r>
  <r>
    <n v="13046.111364"/>
    <n v="13261.043546000001"/>
    <x v="0"/>
    <x v="219"/>
    <x v="17"/>
    <x v="17"/>
    <s v="MD Resident"/>
    <x v="3"/>
    <s v="MD"/>
    <n v="2"/>
    <n v="12.216939635999999"/>
    <n v="16"/>
    <n v="141173.48000000001"/>
    <n v="16.910408498999999"/>
    <n v="24"/>
    <n v="250379.99"/>
    <n v="8"/>
    <n v="4.6934688629999997"/>
    <n v="109206.51"/>
    <x v="3"/>
    <s v="20879,Gaithersburg"/>
    <x v="0"/>
    <x v="0"/>
    <n v="23.840834283"/>
    <n v="-0.77830497700000001"/>
    <n v="0.77830497700000001"/>
    <n v="-0.77830497700000001"/>
    <n v="0.15322241380000001"/>
    <n v="0.15322241380000001"/>
    <n v="0"/>
    <n v="1022.6662342"/>
    <n v="4.5402464491999996"/>
    <n v="30303.378102999999"/>
    <x v="0"/>
  </r>
  <r>
    <n v="13046.111364"/>
    <n v="13261.043546000001"/>
    <x v="0"/>
    <x v="189"/>
    <x v="17"/>
    <x v="17"/>
    <s v="MD Resident"/>
    <x v="20"/>
    <s v="MD"/>
    <n v="1"/>
    <n v="0"/>
    <n v="0"/>
    <n v="0"/>
    <n v="0.732951978"/>
    <n v="1"/>
    <n v="4762.53"/>
    <n v="1"/>
    <n v="0.732951978"/>
    <n v="4762.53"/>
    <x v="2"/>
    <s v="Kent,"/>
    <x v="0"/>
    <x v="0"/>
    <n v="42.342709741999997"/>
    <n v="0"/>
    <n v="0"/>
    <n v="0"/>
    <n v="0"/>
    <n v="0"/>
    <n v="0"/>
    <n v="0"/>
    <n v="0.732951978"/>
    <n v="4892.0077729000004"/>
    <x v="0"/>
  </r>
  <r>
    <n v="13046.111364"/>
    <n v="13261.043546000001"/>
    <x v="0"/>
    <x v="104"/>
    <x v="17"/>
    <x v="17"/>
    <s v="MD Resident"/>
    <x v="9"/>
    <s v="MD"/>
    <n v="1"/>
    <n v="0"/>
    <n v="0"/>
    <n v="0"/>
    <n v="0.50927998500000005"/>
    <n v="1"/>
    <n v="10306.56"/>
    <n v="1"/>
    <n v="0.50927998500000005"/>
    <n v="10306.56"/>
    <x v="19"/>
    <s v="21201,Baltimore"/>
    <x v="0"/>
    <x v="0"/>
    <n v="58.911117240000003"/>
    <n v="-0.58304598299999999"/>
    <n v="0.58304598299999999"/>
    <n v="-0.58304598299999999"/>
    <n v="5.0403669999999996E-3"/>
    <n v="5.0403669999999996E-3"/>
    <n v="0"/>
    <n v="33.641377789000003"/>
    <n v="0.50423961799999995"/>
    <n v="3365.4921534"/>
    <x v="0"/>
  </r>
  <r>
    <n v="13046.111364"/>
    <n v="13261.043546000001"/>
    <x v="0"/>
    <x v="180"/>
    <x v="17"/>
    <x v="17"/>
    <s v="MD Resident"/>
    <x v="3"/>
    <s v="MD"/>
    <n v="2"/>
    <n v="38.235211870000001"/>
    <n v="44"/>
    <n v="502435.72"/>
    <n v="49.719163526000003"/>
    <n v="50"/>
    <n v="618513.06000000006"/>
    <n v="6"/>
    <n v="11.483951656"/>
    <n v="116077.34"/>
    <x v="3"/>
    <s v="20877,Gaithersburg"/>
    <x v="0"/>
    <x v="0"/>
    <n v="76.876184717000001"/>
    <n v="0"/>
    <n v="0"/>
    <n v="0"/>
    <n v="0"/>
    <n v="0"/>
    <n v="0"/>
    <n v="0"/>
    <n v="11.483951656"/>
    <n v="76648.378681000002"/>
    <x v="0"/>
  </r>
  <r>
    <n v="13046.111364"/>
    <n v="13261.043546000001"/>
    <x v="0"/>
    <x v="16"/>
    <x v="17"/>
    <x v="17"/>
    <s v="MD Resident"/>
    <x v="3"/>
    <s v="MD"/>
    <n v="2"/>
    <n v="8.6502347450000006"/>
    <n v="8"/>
    <n v="107541.24"/>
    <n v="8.7119797420000005"/>
    <n v="10"/>
    <n v="125563.11"/>
    <n v="2"/>
    <n v="6.1744997000000003E-2"/>
    <n v="18021.87"/>
    <x v="13"/>
    <s v="20876,Germantown"/>
    <x v="0"/>
    <x v="0"/>
    <n v="56.860298307000001"/>
    <n v="0"/>
    <n v="0"/>
    <n v="0"/>
    <n v="0"/>
    <n v="0"/>
    <n v="0"/>
    <n v="0"/>
    <n v="6.1744997000000003E-2"/>
    <n v="412.11022594999997"/>
    <x v="0"/>
  </r>
  <r>
    <n v="13046.111364"/>
    <n v="13261.043546000001"/>
    <x v="0"/>
    <x v="181"/>
    <x v="17"/>
    <x v="17"/>
    <s v="MD Resident"/>
    <x v="7"/>
    <s v="MD"/>
    <n v="1"/>
    <n v="0"/>
    <n v="0"/>
    <n v="0"/>
    <n v="0.73492597800000004"/>
    <n v="1"/>
    <n v="3700.96"/>
    <n v="1"/>
    <n v="0.73492597800000004"/>
    <n v="3700.96"/>
    <x v="121"/>
    <s v="21226,Curtis Bay"/>
    <x v="0"/>
    <x v="0"/>
    <n v="41.493077776"/>
    <n v="0"/>
    <n v="0"/>
    <n v="0"/>
    <n v="0"/>
    <n v="0"/>
    <n v="0"/>
    <n v="0"/>
    <n v="0.73492597800000004"/>
    <n v="4905.1830198999996"/>
    <x v="0"/>
  </r>
  <r>
    <n v="13046.111364"/>
    <n v="13261.043546000001"/>
    <x v="0"/>
    <x v="53"/>
    <x v="17"/>
    <x v="17"/>
    <s v="MD Resident"/>
    <x v="10"/>
    <s v="MD"/>
    <n v="1"/>
    <n v="0"/>
    <n v="0"/>
    <n v="0"/>
    <n v="1.1030189669999999"/>
    <n v="2"/>
    <n v="22213.14"/>
    <n v="2"/>
    <n v="1.1030189669999999"/>
    <n v="22213.14"/>
    <x v="43"/>
    <s v="21157,Westminster"/>
    <x v="0"/>
    <x v="0"/>
    <n v="54.699697379"/>
    <n v="0"/>
    <n v="0"/>
    <n v="0"/>
    <n v="0"/>
    <n v="0"/>
    <n v="0"/>
    <n v="0"/>
    <n v="1.1030189669999999"/>
    <n v="7361.9793958999999"/>
    <x v="0"/>
  </r>
  <r>
    <n v="13046.111364"/>
    <n v="13261.043546000001"/>
    <x v="0"/>
    <x v="71"/>
    <x v="17"/>
    <x v="17"/>
    <s v="MD Resident"/>
    <x v="3"/>
    <s v="MD"/>
    <n v="2"/>
    <n v="29.933652109000001"/>
    <n v="39"/>
    <n v="346796.51"/>
    <n v="43.525427706999999"/>
    <n v="44"/>
    <n v="489812.18"/>
    <n v="5"/>
    <n v="13.591775598"/>
    <n v="143015.67000000001"/>
    <x v="13"/>
    <s v="20874,Germantown"/>
    <x v="0"/>
    <x v="0"/>
    <n v="67.317166005000004"/>
    <n v="-2.7837239170000001"/>
    <n v="2.7837239170000001"/>
    <n v="-2.7837239170000001"/>
    <n v="0.56205204490000005"/>
    <n v="0.56205204490000005"/>
    <n v="0"/>
    <n v="3751.3548701"/>
    <n v="13.029723553"/>
    <n v="86965.464059999998"/>
    <x v="0"/>
  </r>
  <r>
    <n v="13046.111364"/>
    <n v="13261.043546000001"/>
    <x v="0"/>
    <x v="162"/>
    <x v="17"/>
    <x v="17"/>
    <s v="MD Resident"/>
    <x v="3"/>
    <s v="MD"/>
    <n v="2"/>
    <n v="3.0312619120000002"/>
    <n v="5"/>
    <n v="31288.17"/>
    <n v="5.3541388410000001"/>
    <n v="5"/>
    <n v="55136.07"/>
    <n v="0"/>
    <n v="2.322876929"/>
    <n v="23847.9"/>
    <x v="109"/>
    <s v="20872,Damascus"/>
    <x v="0"/>
    <x v="0"/>
    <n v="48.051773566000001"/>
    <n v="0"/>
    <n v="0"/>
    <n v="0"/>
    <n v="0"/>
    <n v="0"/>
    <n v="0"/>
    <n v="0"/>
    <n v="2.322876929"/>
    <n v="15503.787879"/>
    <x v="0"/>
  </r>
  <r>
    <n v="13046.111364"/>
    <n v="13261.043546000001"/>
    <x v="0"/>
    <x v="51"/>
    <x v="17"/>
    <x v="17"/>
    <s v="MD Resident"/>
    <x v="1"/>
    <s v="MD"/>
    <n v="2"/>
    <n v="1.0486879689999999"/>
    <n v="2"/>
    <n v="24178.5"/>
    <n v="2.6495729219999999"/>
    <n v="5"/>
    <n v="48128.78"/>
    <n v="3"/>
    <n v="1.600884953"/>
    <n v="23950.28"/>
    <x v="41"/>
    <s v="20715,Bowie"/>
    <x v="0"/>
    <x v="0"/>
    <n v="14.181413575000001"/>
    <n v="-7.2284367859999996"/>
    <n v="7.2284367859999996"/>
    <n v="-7.2284367859999996"/>
    <n v="0.81599028360000003"/>
    <n v="0.81599028360000003"/>
    <n v="0"/>
    <n v="5446.2378568000004"/>
    <n v="0.78489466939999997"/>
    <n v="5238.6935830000002"/>
    <x v="0"/>
  </r>
  <r>
    <n v="13046.111364"/>
    <n v="13261.043546000001"/>
    <x v="0"/>
    <x v="143"/>
    <x v="17"/>
    <x v="17"/>
    <s v="MD Resident"/>
    <x v="1"/>
    <s v="MD"/>
    <n v="2"/>
    <n v="5.9944728229999997"/>
    <n v="8"/>
    <n v="81096.87"/>
    <n v="20.594711388"/>
    <n v="12"/>
    <n v="199660.12"/>
    <n v="4"/>
    <n v="14.600238565"/>
    <n v="118563.25"/>
    <x v="99"/>
    <s v="20705,Beltsville"/>
    <x v="0"/>
    <x v="0"/>
    <n v="75.462409758000007"/>
    <n v="-55.213048360000002"/>
    <n v="55.213048364000002"/>
    <n v="-55.213048360000002"/>
    <n v="10.682453431000001"/>
    <n v="10.682453431000001"/>
    <n v="0"/>
    <n v="71298.866481999998"/>
    <n v="3.9177851341999999"/>
    <n v="26148.828169"/>
    <x v="0"/>
  </r>
  <r>
    <n v="13046.111364"/>
    <n v="13261.043546000001"/>
    <x v="0"/>
    <x v="147"/>
    <x v="17"/>
    <x v="17"/>
    <s v="MD Resident"/>
    <x v="3"/>
    <s v="MD"/>
    <n v="12"/>
    <n v="10.844418678"/>
    <n v="12"/>
    <n v="130403.83"/>
    <n v="18.712532445000001"/>
    <n v="19"/>
    <n v="187086.57"/>
    <n v="7"/>
    <n v="7.8681137669999996"/>
    <n v="56682.74"/>
    <x v="2"/>
    <s v="Montgomery,"/>
    <x v="0"/>
    <x v="0"/>
    <n v="16.002010524999999"/>
    <n v="-1.601359953"/>
    <n v="1.601359953"/>
    <n v="-1.601359953"/>
    <n v="0.7873812027"/>
    <n v="0.7873812027"/>
    <n v="0"/>
    <n v="5255.2896768999999"/>
    <n v="7.0807325642999999"/>
    <n v="47259.574681999999"/>
    <x v="0"/>
  </r>
  <r>
    <n v="13046.111364"/>
    <n v="13261.043546000001"/>
    <x v="0"/>
    <x v="6"/>
    <x v="17"/>
    <x v="17"/>
    <s v="MD Resident"/>
    <x v="4"/>
    <s v="MD"/>
    <n v="2"/>
    <n v="1.9777939419999999"/>
    <n v="2"/>
    <n v="11705.34"/>
    <n v="2.0722809390000001"/>
    <n v="3"/>
    <n v="27132.84"/>
    <n v="1"/>
    <n v="9.4486997000000003E-2"/>
    <n v="15427.5"/>
    <x v="2"/>
    <s v="Saint Marys,"/>
    <x v="0"/>
    <x v="0"/>
    <n v="136.66112992000001"/>
    <n v="0"/>
    <n v="0"/>
    <n v="0"/>
    <n v="0"/>
    <n v="0"/>
    <n v="0"/>
    <n v="0"/>
    <n v="9.4486997000000003E-2"/>
    <n v="630.64312211000004"/>
    <x v="0"/>
  </r>
  <r>
    <n v="13046.111364"/>
    <n v="13261.043546000001"/>
    <x v="0"/>
    <x v="111"/>
    <x v="17"/>
    <x v="17"/>
    <s v="MD Resident"/>
    <x v="3"/>
    <s v="MD"/>
    <n v="2"/>
    <n v="193.66869126"/>
    <n v="222"/>
    <n v="2240231.23"/>
    <n v="206.69366986"/>
    <n v="214"/>
    <n v="2649710.0499999998"/>
    <n v="-8"/>
    <n v="13.024978603999999"/>
    <n v="409478.82"/>
    <x v="82"/>
    <s v="20854,Potomac"/>
    <x v="0"/>
    <x v="0"/>
    <n v="52.224355439"/>
    <n v="0"/>
    <n v="0"/>
    <n v="0"/>
    <n v="0"/>
    <n v="0"/>
    <n v="0"/>
    <n v="0"/>
    <n v="13.024978603999999"/>
    <n v="86933.794416999997"/>
    <x v="0"/>
  </r>
  <r>
    <n v="13046.111364"/>
    <n v="13261.043546000001"/>
    <x v="0"/>
    <x v="169"/>
    <x v="17"/>
    <x v="17"/>
    <s v="MD Resident"/>
    <x v="3"/>
    <s v="MD"/>
    <n v="2"/>
    <n v="51.355419478999998"/>
    <n v="58"/>
    <n v="713904.32"/>
    <n v="54.296118389999997"/>
    <n v="57"/>
    <n v="702325.07"/>
    <n v="-1"/>
    <n v="2.9406989110000001"/>
    <n v="-11579.25"/>
    <x v="103"/>
    <s v="20853,Rockville"/>
    <x v="0"/>
    <x v="0"/>
    <n v="24.47210226"/>
    <n v="0"/>
    <n v="0"/>
    <n v="0"/>
    <n v="0"/>
    <n v="0"/>
    <n v="0"/>
    <n v="0"/>
    <n v="2.9406989110000001"/>
    <n v="19627.373092000002"/>
    <x v="0"/>
  </r>
  <r>
    <n v="13046.111364"/>
    <n v="13261.043546000001"/>
    <x v="0"/>
    <x v="66"/>
    <x v="17"/>
    <x v="17"/>
    <s v="MD Resident"/>
    <x v="1"/>
    <s v="MD"/>
    <n v="1"/>
    <n v="0"/>
    <n v="0"/>
    <n v="0"/>
    <n v="0.58304598299999999"/>
    <n v="1"/>
    <n v="4144.8599999999997"/>
    <n v="1"/>
    <n v="0.58304598299999999"/>
    <n v="4144.8599999999997"/>
    <x v="52"/>
    <s v="20722,Brentwood"/>
    <x v="0"/>
    <x v="0"/>
    <n v="23.905281291000001"/>
    <n v="-1.6599719500000001"/>
    <n v="1.6599719500000001"/>
    <n v="-1.6599719500000001"/>
    <n v="4.0486450100000002E-2"/>
    <n v="4.0486450100000002E-2"/>
    <n v="0"/>
    <n v="270.22238069000002"/>
    <n v="0.54255953290000003"/>
    <n v="3621.2542321999999"/>
    <x v="0"/>
  </r>
  <r>
    <n v="13046.111364"/>
    <n v="13261.043546000001"/>
    <x v="0"/>
    <x v="1"/>
    <x v="17"/>
    <x v="17"/>
    <s v="MD Resident"/>
    <x v="1"/>
    <s v="MD"/>
    <n v="2"/>
    <n v="3.384841899"/>
    <n v="4"/>
    <n v="28591.91"/>
    <n v="5.701591831"/>
    <n v="5"/>
    <n v="117773.63"/>
    <n v="1"/>
    <n v="2.316749932"/>
    <n v="89181.72"/>
    <x v="1"/>
    <s v="20744,Fort Washington"/>
    <x v="0"/>
    <x v="0"/>
    <n v="69.501414928000003"/>
    <n v="-9.1640427280000001"/>
    <n v="9.1640427280000001"/>
    <n v="-9.1640427280000001"/>
    <n v="0.30547285099999999"/>
    <n v="0.30547285099999999"/>
    <n v="0"/>
    <n v="2038.8451173000001"/>
    <n v="2.0112770809999998"/>
    <n v="13424.048790000001"/>
    <x v="0"/>
  </r>
  <r>
    <n v="13046.111364"/>
    <n v="13261.043546000001"/>
    <x v="0"/>
    <x v="46"/>
    <x v="17"/>
    <x v="17"/>
    <s v="MD Resident"/>
    <x v="7"/>
    <s v="MD"/>
    <n v="1"/>
    <n v="0"/>
    <n v="0"/>
    <n v="0"/>
    <n v="2.7308209190000001"/>
    <n v="1"/>
    <n v="7507.93"/>
    <n v="1"/>
    <n v="2.7308209190000001"/>
    <n v="7507.93"/>
    <x v="37"/>
    <s v="20711,Lothian"/>
    <x v="0"/>
    <x v="0"/>
    <n v="37.829274878"/>
    <n v="0"/>
    <n v="0"/>
    <n v="0"/>
    <n v="0"/>
    <n v="0"/>
    <n v="0"/>
    <n v="0"/>
    <n v="2.7308209190000001"/>
    <n v="18226.565399999999"/>
    <x v="0"/>
  </r>
  <r>
    <n v="13046.111364"/>
    <n v="13261.043546000001"/>
    <x v="0"/>
    <x v="150"/>
    <x v="17"/>
    <x v="17"/>
    <s v="MD Resident"/>
    <x v="3"/>
    <s v="MD"/>
    <n v="2"/>
    <n v="55.249589362999998"/>
    <n v="68"/>
    <n v="862055.55"/>
    <n v="62.403034151"/>
    <n v="62"/>
    <n v="779088.73"/>
    <n v="-6"/>
    <n v="7.1534447879999998"/>
    <n v="-82966.820000000007"/>
    <x v="103"/>
    <s v="20851,Rockville"/>
    <x v="0"/>
    <x v="0"/>
    <n v="59.30342924"/>
    <n v="0"/>
    <n v="0"/>
    <n v="0"/>
    <n v="0"/>
    <n v="0"/>
    <n v="0"/>
    <n v="0"/>
    <n v="7.1534447879999998"/>
    <n v="47744.884462000002"/>
    <x v="0"/>
  </r>
  <r>
    <n v="13046.111364"/>
    <n v="13261.043546000001"/>
    <x v="0"/>
    <x v="37"/>
    <x v="17"/>
    <x v="17"/>
    <s v="MD Resident"/>
    <x v="1"/>
    <s v="MD"/>
    <n v="1"/>
    <n v="0"/>
    <n v="0"/>
    <n v="0"/>
    <n v="3.8356748860000001"/>
    <n v="2"/>
    <n v="71315.23"/>
    <n v="2"/>
    <n v="3.8356748860000001"/>
    <n v="71315.23"/>
    <x v="29"/>
    <s v="20710,Bladensburg"/>
    <x v="0"/>
    <x v="0"/>
    <n v="39.012683846000002"/>
    <n v="-5.7856688280000004"/>
    <n v="5.7856688280000004"/>
    <n v="-5.7856688280000004"/>
    <n v="0.56883921930000003"/>
    <n v="0.56883921930000003"/>
    <n v="0"/>
    <n v="3796.6551233"/>
    <n v="3.2668356667"/>
    <n v="21804.137179000001"/>
    <x v="0"/>
  </r>
  <r>
    <n v="13046.111364"/>
    <n v="13261.043546000001"/>
    <x v="0"/>
    <x v="186"/>
    <x v="17"/>
    <x v="17"/>
    <s v="MD Resident"/>
    <x v="0"/>
    <s v="MD"/>
    <n v="1"/>
    <n v="0"/>
    <n v="0"/>
    <n v="0"/>
    <n v="0.474789986"/>
    <n v="1"/>
    <n v="4907.8599999999997"/>
    <n v="1"/>
    <n v="0.474789986"/>
    <n v="4907.8599999999997"/>
    <x v="125"/>
    <s v="21087,Kingsville"/>
    <x v="0"/>
    <x v="0"/>
    <n v="15.546877539"/>
    <n v="0"/>
    <n v="0"/>
    <n v="0"/>
    <n v="0"/>
    <n v="0"/>
    <n v="0"/>
    <n v="0"/>
    <n v="0.474789986"/>
    <n v="3168.9338069999999"/>
    <x v="0"/>
  </r>
  <r>
    <n v="13046.111364"/>
    <n v="13261.043546000001"/>
    <x v="0"/>
    <x v="202"/>
    <x v="17"/>
    <x v="17"/>
    <s v="MD Resident"/>
    <x v="22"/>
    <s v="MD"/>
    <n v="2"/>
    <n v="1.5277949550000001"/>
    <n v="2"/>
    <n v="26525.89"/>
    <n v="3.3337429009999999"/>
    <n v="2"/>
    <n v="39768.730000000003"/>
    <n v="0"/>
    <n v="1.8059479460000001"/>
    <n v="13242.84"/>
    <x v="2"/>
    <s v="Worcester,"/>
    <x v="0"/>
    <x v="0"/>
    <n v="127.77544118"/>
    <n v="0"/>
    <n v="0"/>
    <n v="0"/>
    <n v="0"/>
    <n v="0"/>
    <n v="0"/>
    <n v="0"/>
    <n v="1.8059479460000001"/>
    <n v="12053.601946999999"/>
    <x v="0"/>
  </r>
  <r>
    <n v="13046.111364"/>
    <n v="13261.043546000001"/>
    <x v="0"/>
    <x v="128"/>
    <x v="17"/>
    <x v="17"/>
    <s v="MD Resident"/>
    <x v="1"/>
    <s v="MD"/>
    <n v="2"/>
    <n v="5.1149558480000001"/>
    <n v="3"/>
    <n v="87079.09"/>
    <n v="5.163589848"/>
    <n v="5"/>
    <n v="56544.25"/>
    <n v="2"/>
    <n v="4.8633999999999997E-2"/>
    <n v="-30534.84"/>
    <x v="91"/>
    <s v="20735,Clinton"/>
    <x v="0"/>
    <x v="0"/>
    <n v="53.338752419000002"/>
    <n v="-1.0590439679999999"/>
    <n v="1.0590439679999999"/>
    <n v="-1.0590439679999999"/>
    <n v="9.6563080000000004E-4"/>
    <n v="9.6563080000000004E-4"/>
    <n v="0"/>
    <n v="6.4449973807000003"/>
    <n v="4.7668369199999998E-2"/>
    <n v="318.15731377999998"/>
    <x v="0"/>
  </r>
  <r>
    <n v="13046.111364"/>
    <n v="13261.043546000001"/>
    <x v="0"/>
    <x v="10"/>
    <x v="17"/>
    <x v="17"/>
    <s v="MD Resident"/>
    <x v="6"/>
    <s v="MD"/>
    <n v="5"/>
    <n v="4.3572848710000001"/>
    <n v="6"/>
    <n v="69502.64"/>
    <n v="6.7740547979999999"/>
    <n v="7"/>
    <n v="164304.54999999999"/>
    <n v="1"/>
    <n v="2.4167699269999998"/>
    <n v="94801.91"/>
    <x v="2"/>
    <s v="Charles,"/>
    <x v="0"/>
    <x v="0"/>
    <n v="145.88484364999999"/>
    <n v="-9.3912267220000007"/>
    <n v="9.3912267220000007"/>
    <n v="-9.3912267220000007"/>
    <n v="0.15557774029999999"/>
    <n v="0.15557774029999999"/>
    <n v="0"/>
    <n v="1038.3866032999999"/>
    <n v="2.2611921867000002"/>
    <n v="15092.079815999999"/>
    <x v="0"/>
  </r>
  <r>
    <n v="13046.111364"/>
    <n v="13261.043546000001"/>
    <x v="0"/>
    <x v="240"/>
    <x v="17"/>
    <x v="17"/>
    <s v="MD Resident"/>
    <x v="3"/>
    <s v="MD"/>
    <n v="2"/>
    <n v="24.072943285000001"/>
    <n v="20"/>
    <n v="250126.42"/>
    <n v="29.928649113999999"/>
    <n v="33"/>
    <n v="483764.36"/>
    <n v="13"/>
    <n v="5.8557058289999997"/>
    <n v="233637.94"/>
    <x v="49"/>
    <s v="20816,Bethesda"/>
    <x v="0"/>
    <x v="0"/>
    <n v="7.3784247839999999"/>
    <n v="0"/>
    <n v="0"/>
    <n v="0"/>
    <n v="0"/>
    <n v="0"/>
    <n v="0"/>
    <n v="0"/>
    <n v="5.8557058289999997"/>
    <n v="39083.267786999997"/>
    <x v="0"/>
  </r>
  <r>
    <n v="13046.111364"/>
    <n v="13261.043546000001"/>
    <x v="0"/>
    <x v="225"/>
    <x v="17"/>
    <x v="17"/>
    <s v="MD Resident"/>
    <x v="3"/>
    <s v="MD"/>
    <n v="2"/>
    <n v="122.96324036"/>
    <n v="153"/>
    <n v="1652391.32"/>
    <n v="149.56347757"/>
    <n v="168"/>
    <n v="1907558.91"/>
    <n v="15"/>
    <n v="26.600237212"/>
    <n v="255167.59"/>
    <x v="150"/>
    <s v="20815,Chevy Chase"/>
    <x v="0"/>
    <x v="0"/>
    <n v="41.452504771000001"/>
    <n v="0"/>
    <n v="0"/>
    <n v="0"/>
    <n v="0"/>
    <n v="0"/>
    <n v="0"/>
    <n v="0"/>
    <n v="26.600237212"/>
    <n v="177540.3725"/>
    <x v="0"/>
  </r>
  <r>
    <n v="13046.111364"/>
    <n v="13261.043546000001"/>
    <x v="0"/>
    <x v="90"/>
    <x v="17"/>
    <x v="17"/>
    <s v="MD Resident"/>
    <x v="8"/>
    <s v="MD"/>
    <n v="1"/>
    <n v="0.35536598899999999"/>
    <n v="1"/>
    <n v="15125.42"/>
    <n v="0.80401997599999997"/>
    <n v="1"/>
    <n v="10448.93"/>
    <n v="0"/>
    <n v="0.44865398699999998"/>
    <n v="-4676.49"/>
    <x v="68"/>
    <s v="20794,Jessup"/>
    <x v="0"/>
    <x v="0"/>
    <n v="40.043864829999997"/>
    <n v="-4.7681088579999997"/>
    <n v="4.7681088579999997"/>
    <n v="-4.7681088579999997"/>
    <n v="5.3422192399999999E-2"/>
    <n v="5.3422192399999999E-2"/>
    <n v="0"/>
    <n v="356.56057707999997"/>
    <n v="0.39523179460000002"/>
    <n v="2637.9313646000001"/>
    <x v="0"/>
  </r>
  <r>
    <n v="13046.111364"/>
    <n v="13261.043546000001"/>
    <x v="0"/>
    <x v="30"/>
    <x v="17"/>
    <x v="17"/>
    <s v="MD Resident"/>
    <x v="5"/>
    <s v="MD"/>
    <n v="1"/>
    <n v="0"/>
    <n v="0"/>
    <n v="0"/>
    <n v="2.1111099379999998"/>
    <n v="2"/>
    <n v="24516.46"/>
    <n v="2"/>
    <n v="2.1111099379999998"/>
    <n v="24516.46"/>
    <x v="26"/>
    <s v="21793,Walkersville"/>
    <x v="0"/>
    <x v="0"/>
    <n v="50.084308516999997"/>
    <n v="0"/>
    <n v="0"/>
    <n v="0"/>
    <n v="0"/>
    <n v="0"/>
    <n v="0"/>
    <n v="0"/>
    <n v="2.1111099379999998"/>
    <n v="14090.37227"/>
    <x v="0"/>
  </r>
  <r>
    <n v="13046.111364"/>
    <n v="13261.043546000001"/>
    <x v="0"/>
    <x v="58"/>
    <x v="17"/>
    <x v="17"/>
    <s v="MD Resident"/>
    <x v="0"/>
    <s v="MD"/>
    <n v="1"/>
    <n v="0"/>
    <n v="0"/>
    <n v="0"/>
    <n v="0.35201599"/>
    <n v="1"/>
    <n v="6470.85"/>
    <n v="1"/>
    <n v="0.35201599"/>
    <n v="6470.85"/>
    <x v="46"/>
    <s v="21244,Windsor Mill"/>
    <x v="0"/>
    <x v="0"/>
    <n v="128.80505017999999"/>
    <n v="-0.77333497699999998"/>
    <n v="0.77333497699999998"/>
    <n v="-0.77333497699999998"/>
    <n v="2.1134752000000001E-3"/>
    <n v="2.1134752000000001E-3"/>
    <n v="0"/>
    <n v="14.106158867"/>
    <n v="0.34990251480000001"/>
    <n v="2335.3860466000001"/>
    <x v="0"/>
  </r>
  <r>
    <n v="13046.111364"/>
    <n v="13261.043546000001"/>
    <x v="0"/>
    <x v="103"/>
    <x v="17"/>
    <x v="17"/>
    <s v="MD Resident"/>
    <x v="3"/>
    <s v="MD"/>
    <n v="2"/>
    <n v="48.697474558000003"/>
    <n v="63"/>
    <n v="574575.75"/>
    <n v="73.887960809999996"/>
    <n v="81"/>
    <n v="1060333.8799999999"/>
    <n v="18"/>
    <n v="25.190486251999999"/>
    <n v="485758.13"/>
    <x v="24"/>
    <s v="20910,Silver Spring"/>
    <x v="0"/>
    <x v="0"/>
    <n v="79.478649641000004"/>
    <n v="-2.182473935"/>
    <n v="2.182473935"/>
    <n v="-2.182473935"/>
    <n v="0.69172765140000003"/>
    <n v="0.69172765140000003"/>
    <n v="0"/>
    <n v="4616.8605162000003"/>
    <n v="24.498758600999999"/>
    <n v="163514.28346999999"/>
    <x v="0"/>
  </r>
  <r>
    <n v="13046.111364"/>
    <n v="13261.043546000001"/>
    <x v="0"/>
    <x v="210"/>
    <x v="17"/>
    <x v="17"/>
    <s v="MD Resident"/>
    <x v="5"/>
    <s v="MD"/>
    <n v="1"/>
    <n v="0"/>
    <n v="0"/>
    <n v="0"/>
    <n v="0.58304598299999999"/>
    <n v="1"/>
    <n v="9708.42"/>
    <n v="1"/>
    <n v="0.58304598299999999"/>
    <n v="9708.42"/>
    <x v="142"/>
    <s v="21788,Thurmont"/>
    <x v="0"/>
    <x v="0"/>
    <n v="7.9381137649999998"/>
    <n v="0"/>
    <n v="0"/>
    <n v="0"/>
    <n v="0"/>
    <n v="0"/>
    <n v="0"/>
    <n v="0"/>
    <n v="0.58304598299999999"/>
    <n v="3891.4766129"/>
    <x v="0"/>
  </r>
  <r>
    <n v="13046.111364"/>
    <n v="13261.043546000001"/>
    <x v="0"/>
    <x v="187"/>
    <x v="17"/>
    <x v="17"/>
    <s v="MD Resident"/>
    <x v="5"/>
    <s v="MD"/>
    <n v="1"/>
    <n v="0"/>
    <n v="0"/>
    <n v="0"/>
    <n v="0.694482979"/>
    <n v="1"/>
    <n v="7428.44"/>
    <n v="1"/>
    <n v="0.694482979"/>
    <n v="7428.44"/>
    <x v="126"/>
    <s v="21778,Rocky Ridge"/>
    <x v="0"/>
    <x v="0"/>
    <n v="8.2848077530000008"/>
    <n v="0"/>
    <n v="0"/>
    <n v="0"/>
    <n v="0"/>
    <n v="0"/>
    <n v="0"/>
    <n v="0"/>
    <n v="0.694482979"/>
    <n v="4635.2506486000002"/>
    <x v="0"/>
  </r>
  <r>
    <n v="13046.111364"/>
    <n v="13261.043546000001"/>
    <x v="0"/>
    <x v="40"/>
    <x v="17"/>
    <x v="17"/>
    <s v="MD Resident"/>
    <x v="5"/>
    <s v="MD"/>
    <n v="1"/>
    <n v="0"/>
    <n v="0"/>
    <n v="0"/>
    <n v="3.6839208920000002"/>
    <n v="4"/>
    <n v="63422.65"/>
    <n v="4"/>
    <n v="3.6839208920000002"/>
    <n v="63422.65"/>
    <x v="32"/>
    <s v="21774,New Market"/>
    <x v="0"/>
    <x v="0"/>
    <n v="27.160838197"/>
    <n v="0"/>
    <n v="0"/>
    <n v="0"/>
    <n v="0"/>
    <n v="0"/>
    <n v="0"/>
    <n v="0"/>
    <n v="3.6839208920000002"/>
    <n v="24587.926876000001"/>
    <x v="0"/>
  </r>
  <r>
    <n v="13046.111364"/>
    <n v="13261.043546000001"/>
    <x v="0"/>
    <x v="102"/>
    <x v="17"/>
    <x v="17"/>
    <s v="MD Resident"/>
    <x v="5"/>
    <s v="MD"/>
    <n v="2"/>
    <n v="2.1827579350000001"/>
    <n v="1"/>
    <n v="96827.76"/>
    <n v="4.0072848820000004"/>
    <n v="7"/>
    <n v="58520.59"/>
    <n v="6"/>
    <n v="1.8245269470000001"/>
    <n v="-38307.17"/>
    <x v="77"/>
    <s v="21770,Monrovia"/>
    <x v="0"/>
    <x v="0"/>
    <n v="41.396002774000003"/>
    <n v="0"/>
    <n v="0"/>
    <n v="0"/>
    <n v="0"/>
    <n v="0"/>
    <n v="0"/>
    <n v="0"/>
    <n v="1.8245269470000001"/>
    <n v="12177.605455999999"/>
    <x v="0"/>
  </r>
  <r>
    <n v="13046.111364"/>
    <n v="13261.043546000001"/>
    <x v="0"/>
    <x v="230"/>
    <x v="17"/>
    <x v="17"/>
    <s v="MD Resident"/>
    <x v="9"/>
    <s v="MD"/>
    <n v="1"/>
    <n v="0"/>
    <n v="0"/>
    <n v="0"/>
    <n v="0.73492597800000004"/>
    <n v="1"/>
    <n v="10520.01"/>
    <n v="1"/>
    <n v="0.73492597800000004"/>
    <n v="10520.01"/>
    <x v="2"/>
    <s v="Baltimore City,"/>
    <x v="0"/>
    <x v="0"/>
    <n v="17.612441476000001"/>
    <n v="0"/>
    <n v="0"/>
    <n v="0"/>
    <n v="0"/>
    <n v="0"/>
    <n v="0"/>
    <n v="0"/>
    <n v="0.73492597800000004"/>
    <n v="4905.1830198999996"/>
    <x v="0"/>
  </r>
  <r>
    <n v="12464.559069000001"/>
    <n v="13083.086128999999"/>
    <x v="0"/>
    <x v="4"/>
    <x v="18"/>
    <x v="18"/>
    <s v="MD Resident"/>
    <x v="1"/>
    <s v="MD"/>
    <n v="1"/>
    <n v="0"/>
    <n v="0"/>
    <n v="0"/>
    <n v="2.0238139400000001"/>
    <n v="3"/>
    <n v="20679.23"/>
    <n v="3"/>
    <n v="2.0238139400000001"/>
    <n v="20679.23"/>
    <x v="4"/>
    <s v="20783,Hyattsville"/>
    <x v="0"/>
    <x v="0"/>
    <n v="68.266653980000001"/>
    <n v="-6.2719928149999999"/>
    <n v="6.2719928149999999"/>
    <n v="-6.2719928149999999"/>
    <n v="0.18593772729999999"/>
    <n v="0.18593772729999999"/>
    <n v="0"/>
    <n v="1185.7004211000001"/>
    <n v="1.8378762126999999"/>
    <n v="11719.894780000001"/>
    <x v="0"/>
  </r>
  <r>
    <n v="12464.559069000001"/>
    <n v="13083.086128999999"/>
    <x v="0"/>
    <x v="244"/>
    <x v="18"/>
    <x v="18"/>
    <s v="MD Resident"/>
    <x v="7"/>
    <s v="MD"/>
    <n v="2"/>
    <n v="244.47343975999999"/>
    <n v="316"/>
    <n v="3114452.19"/>
    <n v="268.86295803000002"/>
    <n v="335"/>
    <n v="3347054.79"/>
    <n v="19"/>
    <n v="24.389518267"/>
    <n v="232602.6"/>
    <x v="163"/>
    <s v="21037,Edgewater"/>
    <x v="0"/>
    <x v="0"/>
    <n v="47.501344580000001"/>
    <n v="0"/>
    <n v="0"/>
    <n v="0"/>
    <n v="0"/>
    <n v="0"/>
    <n v="0"/>
    <n v="0"/>
    <n v="24.389518267"/>
    <n v="155528.7488"/>
    <x v="0"/>
  </r>
  <r>
    <n v="12464.559069000001"/>
    <n v="13083.086128999999"/>
    <x v="0"/>
    <x v="233"/>
    <x v="18"/>
    <x v="18"/>
    <s v="MD Resident"/>
    <x v="7"/>
    <s v="MD"/>
    <n v="3"/>
    <n v="400.19333313999999"/>
    <n v="473"/>
    <n v="4806037.9800000004"/>
    <n v="413.35792275"/>
    <n v="517"/>
    <n v="5405050.6600000001"/>
    <n v="44"/>
    <n v="13.164589615000001"/>
    <n v="599012.68000000005"/>
    <x v="27"/>
    <s v="21403,Annapolis"/>
    <x v="0"/>
    <x v="0"/>
    <n v="30.136504110000001"/>
    <n v="0"/>
    <n v="0"/>
    <n v="0"/>
    <n v="0"/>
    <n v="0"/>
    <n v="0"/>
    <n v="0"/>
    <n v="13.164589615000001"/>
    <n v="83948.855771999995"/>
    <x v="0"/>
  </r>
  <r>
    <n v="12464.559069000001"/>
    <n v="13083.086128999999"/>
    <x v="0"/>
    <x v="245"/>
    <x v="18"/>
    <x v="18"/>
    <s v="MD Resident"/>
    <x v="7"/>
    <s v="MD"/>
    <n v="2"/>
    <n v="0.84792497499999997"/>
    <n v="2"/>
    <n v="14199.02"/>
    <n v="1.964769942"/>
    <n v="5"/>
    <n v="23793.58"/>
    <n v="3"/>
    <n v="1.116844967"/>
    <n v="9594.56"/>
    <x v="27"/>
    <s v="21402,Annapolis"/>
    <x v="0"/>
    <x v="0"/>
    <n v="1.5849779530000001"/>
    <n v="0"/>
    <n v="0"/>
    <n v="0"/>
    <n v="0"/>
    <n v="0"/>
    <n v="0"/>
    <n v="0"/>
    <n v="1.116844967"/>
    <n v="7121.9733996000004"/>
    <x v="0"/>
  </r>
  <r>
    <n v="12464.559069000001"/>
    <n v="13083.086128999999"/>
    <x v="0"/>
    <x v="50"/>
    <x v="18"/>
    <x v="18"/>
    <s v="MD Resident"/>
    <x v="1"/>
    <s v="MD"/>
    <n v="2"/>
    <n v="0.52952198399999995"/>
    <n v="1"/>
    <n v="5261.4"/>
    <n v="3.1569129070000002"/>
    <n v="4"/>
    <n v="40117.03"/>
    <n v="3"/>
    <n v="2.6273909230000001"/>
    <n v="34855.629999999997"/>
    <x v="4"/>
    <s v="20782,Hyattsville"/>
    <x v="0"/>
    <x v="0"/>
    <n v="56.446641329000002"/>
    <n v="-1.706743949"/>
    <n v="1.706743949"/>
    <n v="-1.706743949"/>
    <n v="7.9442876600000004E-2"/>
    <n v="7.9442876600000004E-2"/>
    <n v="0"/>
    <n v="506.59677070999999"/>
    <n v="2.5479480464000002"/>
    <n v="16247.929432000001"/>
    <x v="0"/>
  </r>
  <r>
    <n v="12464.559069000001"/>
    <n v="13083.086128999999"/>
    <x v="0"/>
    <x v="72"/>
    <x v="18"/>
    <x v="18"/>
    <s v="MD Resident"/>
    <x v="7"/>
    <s v="MD"/>
    <n v="3"/>
    <n v="92.255752266000002"/>
    <n v="106"/>
    <n v="1158811.06"/>
    <n v="124.67180431"/>
    <n v="143"/>
    <n v="1633696.26"/>
    <n v="37"/>
    <n v="32.416052039999997"/>
    <n v="474885.2"/>
    <x v="56"/>
    <s v="21032,Crownsville"/>
    <x v="0"/>
    <x v="0"/>
    <n v="56.647458321000002"/>
    <n v="0"/>
    <n v="0"/>
    <n v="0"/>
    <n v="0"/>
    <n v="0"/>
    <n v="0"/>
    <n v="0"/>
    <n v="32.416052039999997"/>
    <n v="206712.89853999999"/>
    <x v="0"/>
  </r>
  <r>
    <n v="12464.559069000001"/>
    <n v="13083.086128999999"/>
    <x v="0"/>
    <x v="59"/>
    <x v="18"/>
    <x v="18"/>
    <s v="MD Resident"/>
    <x v="0"/>
    <s v="MD"/>
    <n v="2"/>
    <n v="0.79652097600000005"/>
    <n v="1"/>
    <n v="5651.99"/>
    <n v="1.439208958"/>
    <n v="2"/>
    <n v="15611.84"/>
    <n v="1"/>
    <n v="0.64268798199999999"/>
    <n v="9959.85"/>
    <x v="47"/>
    <s v="21286,Towson"/>
    <x v="0"/>
    <x v="0"/>
    <n v="42.606785745000003"/>
    <n v="0"/>
    <n v="0"/>
    <n v="0"/>
    <n v="0"/>
    <n v="0"/>
    <n v="0"/>
    <n v="0"/>
    <n v="0.64268798199999999"/>
    <n v="4098.3366960000003"/>
    <x v="0"/>
  </r>
  <r>
    <n v="12464.559069000001"/>
    <n v="13083.086128999999"/>
    <x v="0"/>
    <x v="154"/>
    <x v="18"/>
    <x v="18"/>
    <s v="MD Resident"/>
    <x v="1"/>
    <s v="MD"/>
    <n v="2"/>
    <n v="1.2920529620000001"/>
    <n v="2"/>
    <n v="14206.84"/>
    <n v="6.1893728159999997"/>
    <n v="6"/>
    <n v="92149.4"/>
    <n v="4"/>
    <n v="4.897319854"/>
    <n v="77942.559999999998"/>
    <x v="4"/>
    <s v="20781,Hyattsville"/>
    <x v="0"/>
    <x v="0"/>
    <n v="17.319417484999999"/>
    <n v="-1.2624739620000001"/>
    <n v="1.2624739620000001"/>
    <n v="-1.2624739620000001"/>
    <n v="0.3569830685"/>
    <n v="0.3569830685"/>
    <n v="0"/>
    <n v="2276.4340560999999"/>
    <n v="4.5403367855000001"/>
    <n v="28953.130260999998"/>
    <x v="0"/>
  </r>
  <r>
    <n v="12464.559069000001"/>
    <n v="13083.086128999999"/>
    <x v="0"/>
    <x v="58"/>
    <x v="18"/>
    <x v="18"/>
    <s v="MD Resident"/>
    <x v="0"/>
    <s v="MD"/>
    <n v="1"/>
    <n v="1.1046659679999999"/>
    <n v="2"/>
    <n v="14923.74"/>
    <n v="3.8521058859999999"/>
    <n v="2"/>
    <n v="33913.53"/>
    <n v="0"/>
    <n v="2.747439918"/>
    <n v="18989.79"/>
    <x v="46"/>
    <s v="21244,Windsor Mill"/>
    <x v="0"/>
    <x v="0"/>
    <n v="128.80505017999999"/>
    <n v="-0.77333497699999998"/>
    <n v="0.77333497699999998"/>
    <n v="-0.77333497699999998"/>
    <n v="1.64954044E-2"/>
    <n v="1.64954044E-2"/>
    <n v="0"/>
    <n v="105.18902310999999"/>
    <n v="2.7309445135999999"/>
    <n v="17414.873824999999"/>
    <x v="0"/>
  </r>
  <r>
    <n v="12464.559069000001"/>
    <n v="13083.086128999999"/>
    <x v="0"/>
    <x v="34"/>
    <x v="18"/>
    <x v="18"/>
    <s v="MD Resident"/>
    <x v="9"/>
    <s v="MD"/>
    <n v="1"/>
    <n v="0"/>
    <n v="0"/>
    <n v="0"/>
    <n v="0.46813298599999997"/>
    <n v="1"/>
    <n v="8022.36"/>
    <n v="1"/>
    <n v="0.46813298599999997"/>
    <n v="8022.36"/>
    <x v="19"/>
    <s v="21239,Baltimore"/>
    <x v="0"/>
    <x v="0"/>
    <n v="164.27218110999999"/>
    <n v="0"/>
    <n v="0"/>
    <n v="0"/>
    <n v="0"/>
    <n v="0"/>
    <n v="0"/>
    <n v="0"/>
    <n v="0.46813298599999997"/>
    <n v="2985.2224546000002"/>
    <x v="0"/>
  </r>
  <r>
    <n v="12464.559069000001"/>
    <n v="13083.086128999999"/>
    <x v="0"/>
    <x v="246"/>
    <x v="18"/>
    <x v="18"/>
    <s v="MD Resident"/>
    <x v="7"/>
    <s v="MD"/>
    <n v="2"/>
    <n v="3.9219928839999998"/>
    <n v="6"/>
    <n v="52554.77"/>
    <n v="10.573983688"/>
    <n v="13"/>
    <n v="153994.07"/>
    <n v="7"/>
    <n v="6.6519908040000004"/>
    <n v="101439.3"/>
    <x v="164"/>
    <s v="20778,West River"/>
    <x v="0"/>
    <x v="0"/>
    <n v="6.8247017980000004"/>
    <n v="0"/>
    <n v="0"/>
    <n v="0"/>
    <n v="0"/>
    <n v="0"/>
    <n v="0"/>
    <n v="0"/>
    <n v="6.6519908040000004"/>
    <n v="42418.870085000002"/>
    <x v="0"/>
  </r>
  <r>
    <n v="12464.559069000001"/>
    <n v="13083.086128999999"/>
    <x v="0"/>
    <x v="185"/>
    <x v="18"/>
    <x v="18"/>
    <s v="MD Resident"/>
    <x v="0"/>
    <s v="MD"/>
    <n v="1"/>
    <n v="0.52952198399999995"/>
    <n v="1"/>
    <n v="13539.14"/>
    <n v="1.9781749420000001"/>
    <n v="2"/>
    <n v="32172.76"/>
    <n v="1"/>
    <n v="1.448652958"/>
    <n v="18633.62"/>
    <x v="124"/>
    <s v="21236,Nottingham"/>
    <x v="0"/>
    <x v="0"/>
    <n v="54.704096397999997"/>
    <n v="0"/>
    <n v="0"/>
    <n v="0"/>
    <n v="0"/>
    <n v="0"/>
    <n v="0"/>
    <n v="0"/>
    <n v="1.448652958"/>
    <n v="9237.8692986999995"/>
    <x v="0"/>
  </r>
  <r>
    <n v="12464.559069000001"/>
    <n v="13083.086128999999"/>
    <x v="0"/>
    <x v="70"/>
    <x v="18"/>
    <x v="18"/>
    <s v="MD Resident"/>
    <x v="7"/>
    <s v="MD"/>
    <n v="3"/>
    <n v="83.796467516000007"/>
    <n v="102"/>
    <n v="1077350.52"/>
    <n v="119.48831745"/>
    <n v="134"/>
    <n v="1562386.73"/>
    <n v="32"/>
    <n v="35.691849937999997"/>
    <n v="485036.21"/>
    <x v="55"/>
    <s v="21054,Gambrills"/>
    <x v="0"/>
    <x v="0"/>
    <n v="48.305624565000002"/>
    <n v="0"/>
    <n v="0"/>
    <n v="0"/>
    <n v="0"/>
    <n v="0"/>
    <n v="0"/>
    <n v="0"/>
    <n v="35.691849937999997"/>
    <n v="227602.23069999999"/>
    <x v="0"/>
  </r>
  <r>
    <n v="12464.559069000001"/>
    <n v="13083.086128999999"/>
    <x v="0"/>
    <x v="107"/>
    <x v="18"/>
    <x v="18"/>
    <s v="MD Resident"/>
    <x v="0"/>
    <s v="MD"/>
    <n v="1"/>
    <n v="0"/>
    <n v="0"/>
    <n v="0"/>
    <n v="0.45491498699999999"/>
    <n v="1"/>
    <n v="7181.84"/>
    <n v="1"/>
    <n v="0.45491498699999999"/>
    <n v="7181.84"/>
    <x v="79"/>
    <s v="21234,Parkville"/>
    <x v="0"/>
    <x v="0"/>
    <n v="124.48361029"/>
    <n v="0"/>
    <n v="0"/>
    <n v="0"/>
    <n v="0"/>
    <n v="0"/>
    <n v="0"/>
    <n v="0"/>
    <n v="0.45491498699999999"/>
    <n v="2900.9330141999999"/>
    <x v="0"/>
  </r>
  <r>
    <n v="12464.559069000001"/>
    <n v="13083.086128999999"/>
    <x v="0"/>
    <x v="149"/>
    <x v="18"/>
    <x v="18"/>
    <s v="MD Resident"/>
    <x v="9"/>
    <s v="MD"/>
    <n v="1"/>
    <n v="0"/>
    <n v="0"/>
    <n v="0"/>
    <n v="0.55135198399999996"/>
    <n v="1"/>
    <n v="6883.24"/>
    <n v="1"/>
    <n v="0.55135198399999996"/>
    <n v="6883.24"/>
    <x v="19"/>
    <s v="21223,Baltimore"/>
    <x v="0"/>
    <x v="0"/>
    <n v="32.501234044"/>
    <n v="0"/>
    <n v="0"/>
    <n v="0"/>
    <n v="0"/>
    <n v="0"/>
    <n v="0"/>
    <n v="0"/>
    <n v="0.55135198399999996"/>
    <n v="3515.8990548000002"/>
    <x v="0"/>
  </r>
  <r>
    <n v="12464.559069000001"/>
    <n v="13083.086128999999"/>
    <x v="0"/>
    <x v="84"/>
    <x v="18"/>
    <x v="18"/>
    <s v="MD Resident"/>
    <x v="1"/>
    <s v="MD"/>
    <n v="2"/>
    <n v="6.8903627959999998"/>
    <n v="9"/>
    <n v="82720.44"/>
    <n v="11.279722665"/>
    <n v="11"/>
    <n v="106634.4"/>
    <n v="2"/>
    <n v="4.3893598689999997"/>
    <n v="23913.96"/>
    <x v="4"/>
    <s v="20784,Hyattsville"/>
    <x v="0"/>
    <x v="0"/>
    <n v="56.639419320000002"/>
    <n v="-8.2590517559999999"/>
    <n v="8.2590517559999999"/>
    <n v="-8.2590517559999999"/>
    <n v="0.64004805789999997"/>
    <n v="0.64004805789999997"/>
    <n v="0"/>
    <n v="4081.5022471000002"/>
    <n v="3.7493118111000001"/>
    <n v="23908.868083000001"/>
    <x v="0"/>
  </r>
  <r>
    <n v="12464.559069000001"/>
    <n v="13083.086128999999"/>
    <x v="0"/>
    <x v="86"/>
    <x v="18"/>
    <x v="18"/>
    <s v="MD Resident"/>
    <x v="1"/>
    <s v="MD"/>
    <n v="3"/>
    <n v="72.548346852999998"/>
    <n v="88"/>
    <n v="785409.65"/>
    <n v="104.94289089"/>
    <n v="127"/>
    <n v="1387005.55"/>
    <n v="39"/>
    <n v="32.39454404"/>
    <n v="601595.9"/>
    <x v="50"/>
    <s v="20774,Upper Marlboro"/>
    <x v="0"/>
    <x v="0"/>
    <n v="108.96683977000001"/>
    <n v="-10.96837268"/>
    <n v="10.968372676"/>
    <n v="-10.96837268"/>
    <n v="3.2607666004999998"/>
    <n v="3.2607666004999998"/>
    <n v="0"/>
    <n v="20793.479557999999"/>
    <n v="29.133777438999999"/>
    <n v="185782.2653"/>
    <x v="0"/>
  </r>
  <r>
    <n v="12464.559069000001"/>
    <n v="13083.086128999999"/>
    <x v="0"/>
    <x v="18"/>
    <x v="18"/>
    <x v="18"/>
    <s v="MD Resident"/>
    <x v="5"/>
    <s v="MD"/>
    <n v="1"/>
    <n v="0.58304598299999999"/>
    <n v="1"/>
    <n v="4558.76"/>
    <n v="1.7685849469999999"/>
    <n v="2"/>
    <n v="21148.06"/>
    <n v="1"/>
    <n v="1.185538964"/>
    <n v="16589.3"/>
    <x v="15"/>
    <s v="21771,Mount Airy"/>
    <x v="0"/>
    <x v="0"/>
    <n v="50.771912489999998"/>
    <n v="0"/>
    <n v="0"/>
    <n v="0"/>
    <n v="0"/>
    <n v="0"/>
    <n v="0"/>
    <n v="0"/>
    <n v="1.185538964"/>
    <n v="7560.0259796999999"/>
    <x v="0"/>
  </r>
  <r>
    <n v="12464.559069000001"/>
    <n v="13083.086128999999"/>
    <x v="0"/>
    <x v="170"/>
    <x v="18"/>
    <x v="18"/>
    <s v="MD Resident"/>
    <x v="7"/>
    <s v="MD"/>
    <n v="2"/>
    <n v="208.13332783000001"/>
    <n v="236"/>
    <n v="2509418.6800000002"/>
    <n v="266.51940110999999"/>
    <n v="300"/>
    <n v="3666461.55"/>
    <n v="64"/>
    <n v="58.386073277999998"/>
    <n v="1157042.8700000001"/>
    <x v="114"/>
    <s v="21012,Arnold"/>
    <x v="0"/>
    <x v="0"/>
    <n v="80.251827634999998"/>
    <n v="0"/>
    <n v="0"/>
    <n v="0"/>
    <n v="0"/>
    <n v="0"/>
    <n v="0"/>
    <n v="0"/>
    <n v="58.386073277999998"/>
    <n v="372320.30683000002"/>
    <x v="0"/>
  </r>
  <r>
    <n v="12464.559069000001"/>
    <n v="13083.086128999999"/>
    <x v="0"/>
    <x v="125"/>
    <x v="18"/>
    <x v="18"/>
    <s v="MD Resident"/>
    <x v="1"/>
    <s v="MD"/>
    <n v="2"/>
    <n v="3.8155268859999998"/>
    <n v="3"/>
    <n v="27554.32"/>
    <n v="9.7688177090000003"/>
    <n v="14"/>
    <n v="133515.48000000001"/>
    <n v="11"/>
    <n v="5.9532908229999997"/>
    <n v="105961.16"/>
    <x v="36"/>
    <s v="20707,Laurel"/>
    <x v="0"/>
    <x v="0"/>
    <n v="135.32980598"/>
    <n v="-184.9022105"/>
    <n v="135.32980598"/>
    <n v="135.32980598"/>
    <n v="5.9532908229999997"/>
    <n v="5.9532908229999997"/>
    <n v="0"/>
    <n v="37963.352241000001"/>
    <n v="0"/>
    <n v="0"/>
    <x v="0"/>
  </r>
  <r>
    <n v="12464.559069000001"/>
    <n v="13083.086128999999"/>
    <x v="0"/>
    <x v="66"/>
    <x v="18"/>
    <x v="18"/>
    <s v="MD Resident"/>
    <x v="1"/>
    <s v="MD"/>
    <n v="1"/>
    <n v="0"/>
    <n v="0"/>
    <n v="0"/>
    <n v="0.98594697099999995"/>
    <n v="1"/>
    <n v="6969.72"/>
    <n v="1"/>
    <n v="0.98594697099999995"/>
    <n v="6969.72"/>
    <x v="52"/>
    <s v="20722,Brentwood"/>
    <x v="0"/>
    <x v="0"/>
    <n v="23.905281291000001"/>
    <n v="-1.6599719500000001"/>
    <n v="1.6599719500000001"/>
    <n v="-1.6599719500000001"/>
    <n v="6.8463712900000001E-2"/>
    <n v="6.8463712900000001E-2"/>
    <n v="0"/>
    <n v="436.58408893000001"/>
    <n v="0.91748325809999998"/>
    <n v="5850.6700137999997"/>
    <x v="0"/>
  </r>
  <r>
    <n v="12464.559069000001"/>
    <n v="13083.086128999999"/>
    <x v="0"/>
    <x v="234"/>
    <x v="18"/>
    <x v="18"/>
    <s v="MD Resident"/>
    <x v="0"/>
    <s v="MD"/>
    <n v="2"/>
    <n v="1.9680289419999999"/>
    <n v="3"/>
    <n v="47362.26"/>
    <n v="4.4399388689999997"/>
    <n v="6"/>
    <n v="61372.89"/>
    <n v="3"/>
    <n v="2.471909927"/>
    <n v="14010.63"/>
    <x v="155"/>
    <s v="21227,Halethorpe"/>
    <x v="0"/>
    <x v="0"/>
    <n v="38.351487861000003"/>
    <n v="-0.598206982"/>
    <n v="0.598206982"/>
    <n v="-0.598206982"/>
    <n v="3.8556881600000002E-2"/>
    <n v="3.8556881600000002E-2"/>
    <n v="0"/>
    <n v="245.87216072000001"/>
    <n v="2.4333530454000001"/>
    <n v="15517.172189000001"/>
    <x v="0"/>
  </r>
  <r>
    <n v="12464.559069000001"/>
    <n v="13083.086128999999"/>
    <x v="0"/>
    <x v="179"/>
    <x v="18"/>
    <x v="18"/>
    <s v="MD Resident"/>
    <x v="0"/>
    <s v="MD"/>
    <n v="1"/>
    <n v="0.50708898499999999"/>
    <n v="1"/>
    <n v="3345.3"/>
    <n v="1.2147419639999999"/>
    <n v="3"/>
    <n v="29803.37"/>
    <n v="2"/>
    <n v="0.70765297900000002"/>
    <n v="26458.07"/>
    <x v="120"/>
    <s v="21222,Dundalk"/>
    <x v="0"/>
    <x v="0"/>
    <n v="83.096533515999994"/>
    <n v="0"/>
    <n v="0"/>
    <n v="0"/>
    <n v="0"/>
    <n v="0"/>
    <n v="0"/>
    <n v="0"/>
    <n v="0.70765297900000002"/>
    <n v="4512.6099338000004"/>
    <x v="0"/>
  </r>
  <r>
    <n v="12464.559069000001"/>
    <n v="13083.086128999999"/>
    <x v="0"/>
    <x v="173"/>
    <x v="18"/>
    <x v="18"/>
    <s v="MD Resident"/>
    <x v="18"/>
    <s v="MD"/>
    <n v="19"/>
    <n v="277.10854578999999"/>
    <n v="309"/>
    <n v="3183168.9"/>
    <n v="297.40534719999999"/>
    <n v="336"/>
    <n v="4064687.01"/>
    <n v="27"/>
    <n v="20.296801407"/>
    <n v="881518.11"/>
    <x v="2"/>
    <s v="Queen Annes,"/>
    <x v="0"/>
    <x v="0"/>
    <n v="68.731464979999998"/>
    <n v="0"/>
    <n v="0"/>
    <n v="0"/>
    <n v="0"/>
    <n v="0"/>
    <n v="0"/>
    <n v="0"/>
    <n v="20.296801407"/>
    <n v="129430.03191000001"/>
    <x v="0"/>
  </r>
  <r>
    <n v="12464.559069000001"/>
    <n v="13083.086128999999"/>
    <x v="0"/>
    <x v="183"/>
    <x v="18"/>
    <x v="18"/>
    <s v="MD Resident"/>
    <x v="9"/>
    <s v="MD"/>
    <n v="1"/>
    <n v="0"/>
    <n v="0"/>
    <n v="0"/>
    <n v="2.6402429220000001"/>
    <n v="2"/>
    <n v="22353.33"/>
    <n v="2"/>
    <n v="2.6402429220000001"/>
    <n v="22353.33"/>
    <x v="19"/>
    <s v="21217,Baltimore"/>
    <x v="0"/>
    <x v="0"/>
    <n v="63.406089125999998"/>
    <n v="0"/>
    <n v="0"/>
    <n v="0"/>
    <n v="0"/>
    <n v="0"/>
    <n v="0"/>
    <n v="0"/>
    <n v="2.6402429220000001"/>
    <n v="16836.481709"/>
    <x v="0"/>
  </r>
  <r>
    <n v="12464.559069000001"/>
    <n v="13083.086128999999"/>
    <x v="0"/>
    <x v="201"/>
    <x v="18"/>
    <x v="18"/>
    <s v="MD Resident"/>
    <x v="9"/>
    <s v="MD"/>
    <n v="1"/>
    <n v="0"/>
    <n v="0"/>
    <n v="0"/>
    <n v="1.01132497"/>
    <n v="2"/>
    <n v="11767.41"/>
    <n v="2"/>
    <n v="1.01132497"/>
    <n v="11767.41"/>
    <x v="19"/>
    <s v="21224,Baltimore"/>
    <x v="0"/>
    <x v="0"/>
    <n v="65.434303064000005"/>
    <n v="-0.73492597800000004"/>
    <n v="0.73492597800000004"/>
    <n v="-0.73492597800000004"/>
    <n v="1.1358705700000001E-2"/>
    <n v="1.1358705700000001E-2"/>
    <n v="0"/>
    <n v="72.432971808000005"/>
    <n v="0.99996626430000002"/>
    <n v="6376.6532913000001"/>
    <x v="0"/>
  </r>
  <r>
    <n v="12464.559069000001"/>
    <n v="13083.086128999999"/>
    <x v="0"/>
    <x v="146"/>
    <x v="18"/>
    <x v="18"/>
    <s v="MD Resident"/>
    <x v="3"/>
    <s v="MD"/>
    <n v="1"/>
    <n v="0.89609397300000004"/>
    <n v="2"/>
    <n v="11866.29"/>
    <n v="2.6545189210000002"/>
    <n v="2"/>
    <n v="38579.08"/>
    <n v="0"/>
    <n v="1.758424948"/>
    <n v="26712.79"/>
    <x v="101"/>
    <s v="20912,Takoma Park"/>
    <x v="0"/>
    <x v="0"/>
    <n v="9.2743827250000006"/>
    <n v="-1.66194595"/>
    <n v="1.66194595"/>
    <n v="-1.66194595"/>
    <n v="0.31510530749999999"/>
    <n v="0.31510530749999999"/>
    <n v="0"/>
    <n v="2009.3850844000001"/>
    <n v="1.4433196404999999"/>
    <n v="9203.8594346000009"/>
    <x v="0"/>
  </r>
  <r>
    <n v="12464.559069000001"/>
    <n v="13083.086128999999"/>
    <x v="0"/>
    <x v="95"/>
    <x v="18"/>
    <x v="18"/>
    <s v="MD Resident"/>
    <x v="1"/>
    <s v="MD"/>
    <n v="3"/>
    <n v="13.373492604000001"/>
    <n v="16"/>
    <n v="212829.09"/>
    <n v="13.799517591000001"/>
    <n v="19"/>
    <n v="173836.33"/>
    <n v="3"/>
    <n v="0.42602498700000002"/>
    <n v="-38992.76"/>
    <x v="71"/>
    <s v="20769,Glenn Dale"/>
    <x v="0"/>
    <x v="0"/>
    <n v="35.385238944000001"/>
    <n v="0"/>
    <n v="0"/>
    <n v="0"/>
    <n v="0"/>
    <n v="0"/>
    <n v="0"/>
    <n v="0"/>
    <n v="0.42602498700000002"/>
    <n v="2716.7052855000002"/>
    <x v="0"/>
  </r>
  <r>
    <n v="12464.559069000001"/>
    <n v="13083.086128999999"/>
    <x v="0"/>
    <x v="131"/>
    <x v="18"/>
    <x v="18"/>
    <s v="MD Resident"/>
    <x v="11"/>
    <s v="MD"/>
    <n v="1"/>
    <n v="0"/>
    <n v="0"/>
    <n v="0"/>
    <n v="0.58198898300000002"/>
    <n v="1"/>
    <n v="4653.62"/>
    <n v="1"/>
    <n v="0.58198898300000002"/>
    <n v="4653.62"/>
    <x v="92"/>
    <s v="21001,Aberdeen"/>
    <x v="0"/>
    <x v="0"/>
    <n v="57.391620308999997"/>
    <n v="0"/>
    <n v="0"/>
    <n v="0"/>
    <n v="0"/>
    <n v="0"/>
    <n v="0"/>
    <n v="0"/>
    <n v="0.58198898300000002"/>
    <n v="3711.2671661999998"/>
    <x v="0"/>
  </r>
  <r>
    <n v="12464.559069000001"/>
    <n v="13083.086128999999"/>
    <x v="0"/>
    <x v="222"/>
    <x v="18"/>
    <x v="18"/>
    <s v="MD Resident"/>
    <x v="1"/>
    <s v="MD"/>
    <n v="2"/>
    <n v="3.4655338979999999"/>
    <n v="4"/>
    <n v="63034.15"/>
    <n v="16.952682496000001"/>
    <n v="13"/>
    <n v="206626.38"/>
    <n v="9"/>
    <n v="13.487148597999999"/>
    <n v="143592.23000000001"/>
    <x v="148"/>
    <s v="20770,Greenbelt"/>
    <x v="0"/>
    <x v="0"/>
    <n v="43.179993729000003"/>
    <n v="-8.4850117489999999"/>
    <n v="8.4850117489999999"/>
    <n v="-8.4850117489999999"/>
    <n v="2.6502693593000002"/>
    <n v="2.6502693593000002"/>
    <n v="0"/>
    <n v="16900.418980999999"/>
    <n v="10.836879239"/>
    <n v="69105.352983999997"/>
    <x v="0"/>
  </r>
  <r>
    <n v="12464.559069000001"/>
    <n v="13083.086128999999"/>
    <x v="0"/>
    <x v="62"/>
    <x v="18"/>
    <x v="18"/>
    <s v="MD Resident"/>
    <x v="3"/>
    <s v="MD"/>
    <n v="1"/>
    <n v="0"/>
    <n v="0"/>
    <n v="0"/>
    <n v="1.719472949"/>
    <n v="1"/>
    <n v="7423.86"/>
    <n v="1"/>
    <n v="1.719472949"/>
    <n v="7423.86"/>
    <x v="49"/>
    <s v="20817,Bethesda"/>
    <x v="0"/>
    <x v="0"/>
    <n v="20.978973379999999"/>
    <n v="0"/>
    <n v="0"/>
    <n v="0"/>
    <n v="0"/>
    <n v="0"/>
    <n v="0"/>
    <n v="0"/>
    <n v="1.719472949"/>
    <n v="10964.852747000001"/>
    <x v="0"/>
  </r>
  <r>
    <n v="12464.559069000001"/>
    <n v="13083.086128999999"/>
    <x v="0"/>
    <x v="61"/>
    <x v="18"/>
    <x v="18"/>
    <s v="MD Resident"/>
    <x v="8"/>
    <s v="MD"/>
    <n v="2"/>
    <n v="0"/>
    <n v="0"/>
    <n v="0"/>
    <n v="2.2830229320000002"/>
    <n v="4"/>
    <n v="24389.03"/>
    <n v="4"/>
    <n v="2.2830229320000002"/>
    <n v="24389.03"/>
    <x v="48"/>
    <s v="21075,Elkridge"/>
    <x v="0"/>
    <x v="0"/>
    <n v="74.389385790999995"/>
    <n v="-3.5079528959999999"/>
    <n v="3.5079528959999999"/>
    <n v="-3.5079528959999999"/>
    <n v="0.1076596724"/>
    <n v="0.1076596724"/>
    <n v="0"/>
    <n v="686.53156512999999"/>
    <n v="2.1753632596000001"/>
    <n v="13872.005271"/>
    <x v="0"/>
  </r>
  <r>
    <n v="12464.559069000001"/>
    <n v="13083.086128999999"/>
    <x v="0"/>
    <x v="60"/>
    <x v="18"/>
    <x v="18"/>
    <s v="MD Resident"/>
    <x v="1"/>
    <s v="MD"/>
    <n v="3"/>
    <n v="44.061402694999998"/>
    <n v="61"/>
    <n v="536882.84"/>
    <n v="86.900221426000002"/>
    <n v="102"/>
    <n v="1082861.71"/>
    <n v="41"/>
    <n v="42.838818731000003"/>
    <n v="545978.87"/>
    <x v="41"/>
    <s v="20721,Bowie"/>
    <x v="0"/>
    <x v="0"/>
    <n v="63.788020107000001"/>
    <n v="-1.1063639679999999"/>
    <n v="1.1063639679999999"/>
    <n v="-1.1063639679999999"/>
    <n v="0.74301295749999996"/>
    <n v="0.74301295749999996"/>
    <n v="0"/>
    <n v="4738.0958643000004"/>
    <n v="42.095805773000002"/>
    <n v="268439.41443"/>
    <x v="0"/>
  </r>
  <r>
    <n v="12464.559069000001"/>
    <n v="13083.086128999999"/>
    <x v="0"/>
    <x v="108"/>
    <x v="18"/>
    <x v="18"/>
    <s v="MD Resident"/>
    <x v="0"/>
    <s v="MD"/>
    <n v="2"/>
    <n v="0"/>
    <n v="0"/>
    <n v="0"/>
    <n v="0.92346097299999996"/>
    <n v="2"/>
    <n v="14543.2"/>
    <n v="2"/>
    <n v="0.92346097299999996"/>
    <n v="14543.2"/>
    <x v="80"/>
    <s v="21220,Middle River"/>
    <x v="0"/>
    <x v="0"/>
    <n v="75.358833779999998"/>
    <n v="0"/>
    <n v="0"/>
    <n v="0"/>
    <n v="0"/>
    <n v="0"/>
    <n v="0"/>
    <n v="0"/>
    <n v="0.92346097299999996"/>
    <n v="5888.7891153999999"/>
    <x v="0"/>
  </r>
  <r>
    <n v="12464.559069000001"/>
    <n v="13083.086128999999"/>
    <x v="0"/>
    <x v="196"/>
    <x v="18"/>
    <x v="18"/>
    <s v="MD Resident"/>
    <x v="21"/>
    <s v="MD"/>
    <n v="13"/>
    <n v="36.439976923000003"/>
    <n v="40"/>
    <n v="393479.01"/>
    <n v="37.069539898999999"/>
    <n v="31"/>
    <n v="422842.52"/>
    <n v="-9"/>
    <n v="0.629562976"/>
    <n v="29363.51"/>
    <x v="2"/>
    <s v="Caroline,"/>
    <x v="0"/>
    <x v="0"/>
    <n v="11.846682640999999"/>
    <n v="0"/>
    <n v="0"/>
    <n v="0"/>
    <n v="0"/>
    <n v="0"/>
    <n v="0"/>
    <n v="0"/>
    <n v="0.629562976"/>
    <n v="4014.6402598"/>
    <x v="0"/>
  </r>
  <r>
    <n v="12464.559069000001"/>
    <n v="13083.086128999999"/>
    <x v="0"/>
    <x v="119"/>
    <x v="18"/>
    <x v="18"/>
    <s v="MD Resident"/>
    <x v="9"/>
    <s v="MD"/>
    <n v="1"/>
    <n v="0.51374798499999996"/>
    <n v="1"/>
    <n v="4979.2"/>
    <n v="0.99018097000000005"/>
    <n v="2"/>
    <n v="14374.02"/>
    <n v="1"/>
    <n v="0.47643298499999998"/>
    <n v="9394.82"/>
    <x v="19"/>
    <s v="21218,Baltimore"/>
    <x v="0"/>
    <x v="0"/>
    <n v="93.296299219000005"/>
    <n v="0"/>
    <n v="0"/>
    <n v="0"/>
    <n v="0"/>
    <n v="0"/>
    <n v="0"/>
    <n v="0"/>
    <n v="0.47643298499999998"/>
    <n v="3038.1504561000002"/>
    <x v="0"/>
  </r>
  <r>
    <n v="12464.559069000001"/>
    <n v="13083.086128999999"/>
    <x v="0"/>
    <x v="56"/>
    <x v="18"/>
    <x v="18"/>
    <s v="MD Resident"/>
    <x v="1"/>
    <s v="MD"/>
    <n v="2"/>
    <n v="20.050541407000001"/>
    <n v="25"/>
    <n v="270117.34999999998"/>
    <n v="48.034529573999997"/>
    <n v="57"/>
    <n v="570452.94999999995"/>
    <n v="32"/>
    <n v="27.983988167"/>
    <n v="300335.59999999998"/>
    <x v="4"/>
    <s v="20785,Hyattsville"/>
    <x v="0"/>
    <x v="0"/>
    <n v="200.05824806000001"/>
    <n v="-3.5376048949999999"/>
    <n v="3.5376048949999999"/>
    <n v="-3.5376048949999999"/>
    <n v="0.49483735099999998"/>
    <n v="0.49483735099999998"/>
    <n v="0"/>
    <n v="3155.5126765"/>
    <n v="27.489150815999999"/>
    <n v="175294.69772"/>
    <x v="0"/>
  </r>
  <r>
    <n v="12464.559069000001"/>
    <n v="13083.086128999999"/>
    <x v="0"/>
    <x v="105"/>
    <x v="18"/>
    <x v="18"/>
    <s v="MD Resident"/>
    <x v="3"/>
    <s v="MD"/>
    <n v="1"/>
    <n v="0"/>
    <n v="0"/>
    <n v="0"/>
    <n v="0.39626098799999998"/>
    <n v="1"/>
    <n v="7940.8"/>
    <n v="1"/>
    <n v="0.39626098799999998"/>
    <n v="7940.8"/>
    <x v="24"/>
    <s v="20904,Silver Spring"/>
    <x v="0"/>
    <x v="0"/>
    <n v="108.74863876000001"/>
    <n v="-38.57340086"/>
    <n v="38.57340086"/>
    <n v="-38.57340086"/>
    <n v="0.14055471510000001"/>
    <n v="0.14055471510000001"/>
    <n v="0"/>
    <n v="896.29892372999996"/>
    <n v="0.25570627289999998"/>
    <n v="1630.6052565"/>
    <x v="0"/>
  </r>
  <r>
    <n v="12464.559069000001"/>
    <n v="13083.086128999999"/>
    <x v="0"/>
    <x v="130"/>
    <x v="18"/>
    <x v="18"/>
    <s v="MD Resident"/>
    <x v="9"/>
    <s v="MD"/>
    <n v="1"/>
    <n v="0"/>
    <n v="0"/>
    <n v="0"/>
    <n v="0.52952198399999995"/>
    <n v="1"/>
    <n v="4234.6899999999996"/>
    <n v="1"/>
    <n v="0.52952198399999995"/>
    <n v="4234.6899999999996"/>
    <x v="19"/>
    <s v="21215,Baltimore"/>
    <x v="0"/>
    <x v="0"/>
    <n v="67.616079995000007"/>
    <n v="-0.64820198100000004"/>
    <n v="0.64820198100000004"/>
    <n v="-0.64820198100000004"/>
    <n v="5.0762658999999998E-3"/>
    <n v="5.0762658999999998E-3"/>
    <n v="0"/>
    <n v="32.370679502999998"/>
    <n v="0.52444571809999996"/>
    <n v="3344.3213377000002"/>
    <x v="0"/>
  </r>
  <r>
    <n v="12464.559069000001"/>
    <n v="13083.086128999999"/>
    <x v="0"/>
    <x v="83"/>
    <x v="18"/>
    <x v="18"/>
    <s v="MD Resident"/>
    <x v="1"/>
    <s v="MD"/>
    <n v="2"/>
    <n v="44.341520682999999"/>
    <n v="59"/>
    <n v="492880.89"/>
    <n v="50.692367496999999"/>
    <n v="65"/>
    <n v="639849.71"/>
    <n v="6"/>
    <n v="6.3508468139999996"/>
    <n v="146968.82"/>
    <x v="41"/>
    <s v="20720,Bowie"/>
    <x v="0"/>
    <x v="0"/>
    <n v="67.503236000000001"/>
    <n v="-3.745538888"/>
    <n v="3.745538888"/>
    <n v="-3.745538888"/>
    <n v="0.35238819830000001"/>
    <n v="0.35238819830000001"/>
    <n v="0"/>
    <n v="2247.1331731999999"/>
    <n v="5.9984586156999997"/>
    <n v="38251.381311999998"/>
    <x v="0"/>
  </r>
  <r>
    <n v="12464.559069000001"/>
    <n v="13083.086128999999"/>
    <x v="0"/>
    <x v="126"/>
    <x v="18"/>
    <x v="18"/>
    <s v="MD Resident"/>
    <x v="8"/>
    <s v="MD"/>
    <n v="1"/>
    <n v="0.41563398800000001"/>
    <n v="1"/>
    <n v="2005.47"/>
    <n v="1.1601969670000001"/>
    <n v="3"/>
    <n v="10085.64"/>
    <n v="2"/>
    <n v="0.74456297900000001"/>
    <n v="8080.17"/>
    <x v="89"/>
    <s v="20763,Savage"/>
    <x v="0"/>
    <x v="0"/>
    <n v="27.201777194999998"/>
    <n v="-6.6720988009999997"/>
    <n v="6.6720988009999997"/>
    <n v="-6.6720988009999997"/>
    <n v="0.18262769100000001"/>
    <n v="0.18262769100000001"/>
    <n v="0"/>
    <n v="1164.5927551"/>
    <n v="0.56193528800000003"/>
    <n v="3583.3873920000001"/>
    <x v="0"/>
  </r>
  <r>
    <n v="12464.559069000001"/>
    <n v="13083.086128999999"/>
    <x v="0"/>
    <x v="91"/>
    <x v="18"/>
    <x v="18"/>
    <s v="MD Resident"/>
    <x v="9"/>
    <s v="MD"/>
    <n v="1"/>
    <n v="0"/>
    <n v="0"/>
    <n v="0"/>
    <n v="0.39626098799999998"/>
    <n v="1"/>
    <n v="2981.54"/>
    <n v="1"/>
    <n v="0.39626098799999998"/>
    <n v="2981.54"/>
    <x v="19"/>
    <s v="21211,Baltimore"/>
    <x v="0"/>
    <x v="0"/>
    <n v="53.067125419"/>
    <n v="-0.598206982"/>
    <n v="0.598206982"/>
    <n v="-0.598206982"/>
    <n v="4.4669102999999998E-3"/>
    <n v="4.4669102999999998E-3"/>
    <n v="0"/>
    <n v="28.484899295999998"/>
    <n v="0.39179407770000002"/>
    <n v="2498.419281"/>
    <x v="0"/>
  </r>
  <r>
    <n v="12464.559069000001"/>
    <n v="13083.086128999999"/>
    <x v="0"/>
    <x v="206"/>
    <x v="18"/>
    <x v="18"/>
    <s v="MD Resident"/>
    <x v="9"/>
    <s v="MD"/>
    <n v="1"/>
    <n v="0"/>
    <n v="0"/>
    <n v="0"/>
    <n v="0.57756298299999997"/>
    <n v="1"/>
    <n v="5167.3900000000003"/>
    <n v="1"/>
    <n v="0.57756298299999997"/>
    <n v="5167.3900000000003"/>
    <x v="19"/>
    <s v="21210,Baltimore"/>
    <x v="0"/>
    <x v="0"/>
    <n v="21.737539356999999"/>
    <n v="0"/>
    <n v="0"/>
    <n v="0"/>
    <n v="0"/>
    <n v="0"/>
    <n v="0"/>
    <n v="0"/>
    <n v="0.57756298299999997"/>
    <n v="3683.0431466"/>
    <x v="0"/>
  </r>
  <r>
    <n v="12464.559069000001"/>
    <n v="13083.086128999999"/>
    <x v="0"/>
    <x v="141"/>
    <x v="18"/>
    <x v="18"/>
    <s v="MD Resident"/>
    <x v="0"/>
    <s v="MD"/>
    <n v="1"/>
    <n v="0"/>
    <n v="0"/>
    <n v="0"/>
    <n v="1.0422079689999999"/>
    <n v="1"/>
    <n v="9120.8799999999992"/>
    <n v="1"/>
    <n v="1.0422079689999999"/>
    <n v="9120.8799999999992"/>
    <x v="97"/>
    <s v="21237,Rosedale"/>
    <x v="0"/>
    <x v="0"/>
    <n v="67.447334992999998"/>
    <n v="0"/>
    <n v="0"/>
    <n v="0"/>
    <n v="0"/>
    <n v="0"/>
    <n v="0"/>
    <n v="0"/>
    <n v="1.0422079689999999"/>
    <n v="6646.0230841000002"/>
    <x v="0"/>
  </r>
  <r>
    <n v="12464.559069000001"/>
    <n v="13083.086128999999"/>
    <x v="0"/>
    <x v="101"/>
    <x v="18"/>
    <x v="18"/>
    <s v="MD Resident"/>
    <x v="7"/>
    <s v="MD"/>
    <n v="3"/>
    <n v="64.303380097000002"/>
    <n v="83"/>
    <n v="756622.93"/>
    <n v="73.609609821000006"/>
    <n v="84"/>
    <n v="1034737.54"/>
    <n v="1"/>
    <n v="9.3062297239999996"/>
    <n v="278114.61"/>
    <x v="76"/>
    <s v="21035,Davidsonville"/>
    <x v="0"/>
    <x v="0"/>
    <n v="14.129551580999999"/>
    <n v="0"/>
    <n v="0"/>
    <n v="0"/>
    <n v="0"/>
    <n v="0"/>
    <n v="0"/>
    <n v="0"/>
    <n v="9.3062297239999996"/>
    <n v="59344.602432"/>
    <x v="0"/>
  </r>
  <r>
    <n v="12464.559069000001"/>
    <n v="13083.086128999999"/>
    <x v="0"/>
    <x v="28"/>
    <x v="18"/>
    <x v="18"/>
    <s v="MD Resident"/>
    <x v="3"/>
    <s v="MD"/>
    <n v="1"/>
    <n v="0.51374798499999996"/>
    <n v="1"/>
    <n v="4766.2299999999996"/>
    <n v="1.5274549550000001"/>
    <n v="1"/>
    <n v="20844.84"/>
    <n v="0"/>
    <n v="1.0137069700000001"/>
    <n v="16078.61"/>
    <x v="24"/>
    <s v="20906,Silver Spring"/>
    <x v="0"/>
    <x v="0"/>
    <n v="117.35899250999999"/>
    <n v="-1.7898299470000001"/>
    <n v="1.7898299470000001"/>
    <n v="-1.7898299470000001"/>
    <n v="1.54599409E-2"/>
    <n v="1.54599409E-2"/>
    <n v="0"/>
    <n v="98.586009117000003"/>
    <n v="0.99824702909999996"/>
    <n v="6365.6899544999997"/>
    <x v="0"/>
  </r>
  <r>
    <n v="12464.559069000001"/>
    <n v="13083.086128999999"/>
    <x v="0"/>
    <x v="158"/>
    <x v="18"/>
    <x v="18"/>
    <s v="MD Resident"/>
    <x v="3"/>
    <s v="MD"/>
    <n v="1"/>
    <n v="0"/>
    <n v="0"/>
    <n v="0"/>
    <n v="0.40325198800000001"/>
    <n v="1"/>
    <n v="3415.6"/>
    <n v="1"/>
    <n v="0.40325198800000001"/>
    <n v="3415.6"/>
    <x v="107"/>
    <s v="20895,Kensington"/>
    <x v="0"/>
    <x v="0"/>
    <n v="67.772700990000004"/>
    <n v="0"/>
    <n v="0"/>
    <n v="0"/>
    <n v="0"/>
    <n v="0"/>
    <n v="0"/>
    <n v="0"/>
    <n v="0.40325198800000001"/>
    <n v="2571.4848674"/>
    <x v="0"/>
  </r>
  <r>
    <n v="12464.559069000001"/>
    <n v="13083.086128999999"/>
    <x v="0"/>
    <x v="247"/>
    <x v="18"/>
    <x v="18"/>
    <s v="MD Resident"/>
    <x v="7"/>
    <s v="MD"/>
    <n v="2"/>
    <n v="5.4330408390000002"/>
    <n v="8"/>
    <n v="61153.31"/>
    <n v="7.0314417919999999"/>
    <n v="7"/>
    <n v="163445.28"/>
    <n v="-1"/>
    <n v="1.5984009530000001"/>
    <n v="102291.97"/>
    <x v="165"/>
    <s v="20758,Friendship"/>
    <x v="0"/>
    <x v="0"/>
    <n v="5.8833748239999997"/>
    <n v="0"/>
    <n v="0"/>
    <n v="0"/>
    <n v="0"/>
    <n v="0"/>
    <n v="0"/>
    <n v="0"/>
    <n v="1.5984009530000001"/>
    <n v="10192.792559"/>
    <x v="0"/>
  </r>
  <r>
    <n v="12464.559069000001"/>
    <n v="13083.086128999999"/>
    <x v="0"/>
    <x v="26"/>
    <x v="18"/>
    <x v="18"/>
    <s v="MD Resident"/>
    <x v="3"/>
    <s v="MD"/>
    <n v="1"/>
    <n v="0"/>
    <n v="0"/>
    <n v="0"/>
    <n v="0.37665798900000003"/>
    <n v="1"/>
    <n v="9329.99"/>
    <n v="1"/>
    <n v="0.37665798900000003"/>
    <n v="9329.99"/>
    <x v="22"/>
    <s v="20886,Montgomery Village"/>
    <x v="0"/>
    <x v="0"/>
    <n v="32.268526053000002"/>
    <n v="-0.61168998200000002"/>
    <n v="0.61168998200000002"/>
    <n v="-0.61168998200000002"/>
    <n v="7.1400198999999999E-3"/>
    <n v="7.1400198999999999E-3"/>
    <n v="0"/>
    <n v="45.530967484000001"/>
    <n v="0.36951796910000001"/>
    <n v="2356.3674675000002"/>
    <x v="0"/>
  </r>
  <r>
    <n v="12464.559069000001"/>
    <n v="13083.086128999999"/>
    <x v="0"/>
    <x v="29"/>
    <x v="18"/>
    <x v="18"/>
    <s v="MD Resident"/>
    <x v="7"/>
    <s v="MD"/>
    <n v="2"/>
    <n v="0.46813298599999997"/>
    <n v="1"/>
    <n v="5199.05"/>
    <n v="1.7115129490000001"/>
    <n v="3"/>
    <n v="32674.560000000001"/>
    <n v="2"/>
    <n v="1.243379963"/>
    <n v="27475.51"/>
    <x v="25"/>
    <s v="20755,Fort George G Meade"/>
    <x v="0"/>
    <x v="0"/>
    <n v="7.3537457829999999"/>
    <n v="0"/>
    <n v="0"/>
    <n v="0"/>
    <n v="0"/>
    <n v="0"/>
    <n v="0"/>
    <n v="0"/>
    <n v="1.243379963"/>
    <n v="7928.8704195"/>
    <x v="0"/>
  </r>
  <r>
    <n v="12464.559069000001"/>
    <n v="13083.086128999999"/>
    <x v="0"/>
    <x v="171"/>
    <x v="18"/>
    <x v="18"/>
    <s v="MD Resident"/>
    <x v="1"/>
    <s v="MD"/>
    <n v="3"/>
    <n v="19.034278436000001"/>
    <n v="24"/>
    <n v="255355.16"/>
    <n v="22.373424338"/>
    <n v="28"/>
    <n v="341914.17"/>
    <n v="4"/>
    <n v="3.3391459019999998"/>
    <n v="86559.01"/>
    <x v="115"/>
    <s v="20706,Lanham"/>
    <x v="0"/>
    <x v="0"/>
    <n v="47.235311596999999"/>
    <n v="-13.427207599999999"/>
    <n v="13.427207599999999"/>
    <n v="-13.427207599999999"/>
    <n v="0.94919253660000003"/>
    <n v="0.94919253660000003"/>
    <n v="0"/>
    <n v="6052.8759108000004"/>
    <n v="2.3899533653999998"/>
    <n v="15240.41814"/>
    <x v="0"/>
  </r>
  <r>
    <n v="12464.559069000001"/>
    <n v="13083.086128999999"/>
    <x v="0"/>
    <x v="99"/>
    <x v="18"/>
    <x v="18"/>
    <s v="MD Resident"/>
    <x v="7"/>
    <s v="MD"/>
    <n v="2"/>
    <n v="18.422485456"/>
    <n v="30"/>
    <n v="204326.83"/>
    <n v="25.882773233000002"/>
    <n v="35"/>
    <n v="299745.11"/>
    <n v="5"/>
    <n v="7.4602877769999996"/>
    <n v="95418.28"/>
    <x v="74"/>
    <s v="20751,Deale"/>
    <x v="0"/>
    <x v="0"/>
    <n v="13.091230609"/>
    <n v="0"/>
    <n v="0"/>
    <n v="0"/>
    <n v="0"/>
    <n v="0"/>
    <n v="0"/>
    <n v="0"/>
    <n v="7.4602877769999996"/>
    <n v="47573.273525999997"/>
    <x v="0"/>
  </r>
  <r>
    <n v="12464.559069000001"/>
    <n v="13083.086128999999"/>
    <x v="0"/>
    <x v="129"/>
    <x v="18"/>
    <x v="18"/>
    <s v="MD Resident"/>
    <x v="1"/>
    <s v="MD"/>
    <n v="3"/>
    <n v="129.28607916999999"/>
    <n v="166"/>
    <n v="1696786.87"/>
    <n v="135.19565399000001"/>
    <n v="173"/>
    <n v="1665384.29"/>
    <n v="7"/>
    <n v="5.9095748219999997"/>
    <n v="-31402.58"/>
    <x v="41"/>
    <s v="20716,Bowie"/>
    <x v="0"/>
    <x v="0"/>
    <n v="75.096107774000004"/>
    <n v="-6.8142197979999999"/>
    <n v="6.8142197979999999"/>
    <n v="-6.8142197979999999"/>
    <n v="0.53623473899999996"/>
    <n v="0.53623473899999996"/>
    <n v="0"/>
    <n v="3419.4983723999999"/>
    <n v="5.3733400830000004"/>
    <n v="34265.082683000001"/>
    <x v="0"/>
  </r>
  <r>
    <n v="12464.559069000001"/>
    <n v="13083.086128999999"/>
    <x v="0"/>
    <x v="104"/>
    <x v="18"/>
    <x v="18"/>
    <s v="MD Resident"/>
    <x v="9"/>
    <s v="MD"/>
    <n v="1"/>
    <n v="0"/>
    <n v="0"/>
    <n v="0"/>
    <n v="0.50111398500000004"/>
    <n v="1"/>
    <n v="13949.68"/>
    <n v="1"/>
    <n v="0.50111398500000004"/>
    <n v="13949.68"/>
    <x v="19"/>
    <s v="21201,Baltimore"/>
    <x v="0"/>
    <x v="0"/>
    <n v="58.911117240000003"/>
    <n v="-0.58304598299999999"/>
    <n v="0.58304598299999999"/>
    <n v="-0.58304598299999999"/>
    <n v="4.9595476999999997E-3"/>
    <n v="4.9595476999999997E-3"/>
    <n v="0"/>
    <n v="31.626383100000002"/>
    <n v="0.49615443729999997"/>
    <n v="3163.9115624000001"/>
    <x v="0"/>
  </r>
  <r>
    <n v="12464.559069000001"/>
    <n v="13083.086128999999"/>
    <x v="0"/>
    <x v="155"/>
    <x v="18"/>
    <x v="18"/>
    <s v="MD Resident"/>
    <x v="1"/>
    <s v="MD"/>
    <n v="2"/>
    <n v="2.7658399170000001"/>
    <n v="2"/>
    <n v="61699.25"/>
    <n v="9.4759127200000002"/>
    <n v="14"/>
    <n v="160285.98000000001"/>
    <n v="12"/>
    <n v="6.7100728030000001"/>
    <n v="98586.73"/>
    <x v="106"/>
    <s v="20748,Temple Hills"/>
    <x v="0"/>
    <x v="0"/>
    <n v="58.72886227"/>
    <n v="-3.3167708999999999"/>
    <n v="3.3167708999999999"/>
    <n v="-3.3167708999999999"/>
    <n v="0.37895803439999998"/>
    <n v="0.37895803439999998"/>
    <n v="0"/>
    <n v="2416.5655221000002"/>
    <n v="6.3311147686"/>
    <n v="40372.685828000001"/>
    <x v="0"/>
  </r>
  <r>
    <n v="12464.559069000001"/>
    <n v="13083.086128999999"/>
    <x v="0"/>
    <x v="100"/>
    <x v="18"/>
    <x v="18"/>
    <s v="MD Resident"/>
    <x v="10"/>
    <s v="MD"/>
    <n v="1"/>
    <n v="0"/>
    <n v="0"/>
    <n v="0"/>
    <n v="0.70077497899999996"/>
    <n v="1"/>
    <n v="4803.6400000000003"/>
    <n v="1"/>
    <n v="0.70077497899999996"/>
    <n v="4803.6400000000003"/>
    <x v="75"/>
    <s v="21776,New Windsor"/>
    <x v="0"/>
    <x v="0"/>
    <n v="6.8351777970000001"/>
    <n v="0"/>
    <n v="0"/>
    <n v="0"/>
    <n v="0"/>
    <n v="0"/>
    <n v="0"/>
    <n v="0"/>
    <n v="0.70077497899999996"/>
    <n v="4468.7498328000001"/>
    <x v="0"/>
  </r>
  <r>
    <n v="12464.559069000001"/>
    <n v="13083.086128999999"/>
    <x v="0"/>
    <x v="181"/>
    <x v="18"/>
    <x v="18"/>
    <s v="MD Resident"/>
    <x v="7"/>
    <s v="MD"/>
    <n v="2"/>
    <n v="2.3311629310000002"/>
    <n v="2"/>
    <n v="54541.42"/>
    <n v="4.623154864"/>
    <n v="5"/>
    <n v="68893.240000000005"/>
    <n v="3"/>
    <n v="2.2919919329999998"/>
    <n v="14351.82"/>
    <x v="121"/>
    <s v="21226,Curtis Bay"/>
    <x v="0"/>
    <x v="0"/>
    <n v="41.493077776"/>
    <n v="0"/>
    <n v="0"/>
    <n v="0"/>
    <n v="0"/>
    <n v="0"/>
    <n v="0"/>
    <n v="0"/>
    <n v="2.2919919329999998"/>
    <n v="14615.730975"/>
    <x v="0"/>
  </r>
  <r>
    <n v="12464.559069000001"/>
    <n v="13083.086128999999"/>
    <x v="0"/>
    <x v="53"/>
    <x v="18"/>
    <x v="18"/>
    <s v="MD Resident"/>
    <x v="10"/>
    <s v="MD"/>
    <n v="1"/>
    <n v="0"/>
    <n v="0"/>
    <n v="0"/>
    <n v="1.465062957"/>
    <n v="2"/>
    <n v="12455.84"/>
    <n v="2"/>
    <n v="1.465062957"/>
    <n v="12455.84"/>
    <x v="43"/>
    <s v="21157,Westminster"/>
    <x v="0"/>
    <x v="0"/>
    <n v="54.699697379"/>
    <n v="0"/>
    <n v="0"/>
    <n v="0"/>
    <n v="0"/>
    <n v="0"/>
    <n v="0"/>
    <n v="0"/>
    <n v="1.465062957"/>
    <n v="9342.5137030999995"/>
    <x v="0"/>
  </r>
  <r>
    <n v="12464.559069000001"/>
    <n v="13083.086128999999"/>
    <x v="0"/>
    <x v="71"/>
    <x v="18"/>
    <x v="18"/>
    <s v="MD Resident"/>
    <x v="3"/>
    <s v="MD"/>
    <n v="1"/>
    <n v="0"/>
    <n v="0"/>
    <n v="0"/>
    <n v="1.275980962"/>
    <n v="1"/>
    <n v="21362.36"/>
    <n v="1"/>
    <n v="1.275980962"/>
    <n v="21362.36"/>
    <x v="13"/>
    <s v="20874,Germantown"/>
    <x v="0"/>
    <x v="0"/>
    <n v="67.317166005000004"/>
    <n v="-2.7837239170000001"/>
    <n v="2.7837239170000001"/>
    <n v="-2.7837239170000001"/>
    <n v="5.2764828499999999E-2"/>
    <n v="5.2764828499999999E-2"/>
    <n v="0"/>
    <n v="336.47436872999998"/>
    <n v="1.2232161335"/>
    <n v="7800.2883318000004"/>
    <x v="0"/>
  </r>
  <r>
    <n v="12464.559069000001"/>
    <n v="13083.086128999999"/>
    <x v="0"/>
    <x v="242"/>
    <x v="18"/>
    <x v="18"/>
    <s v="MD Resident"/>
    <x v="1"/>
    <s v="MD"/>
    <n v="2"/>
    <n v="0.90096797399999995"/>
    <n v="2"/>
    <n v="6189.46"/>
    <n v="5.9701198240000002"/>
    <n v="8"/>
    <n v="81127.53"/>
    <n v="6"/>
    <n v="5.0691518499999999"/>
    <n v="74938.070000000007"/>
    <x v="161"/>
    <s v="20746,Suitland"/>
    <x v="0"/>
    <x v="0"/>
    <n v="38.336858863000003"/>
    <n v="-7.4017377800000004"/>
    <n v="7.4017377800000004"/>
    <n v="-7.4017377800000004"/>
    <n v="0.97870649480000005"/>
    <n v="0.97870649480000005"/>
    <n v="0"/>
    <n v="6241.0825389000001"/>
    <n v="4.0904453552"/>
    <n v="26084.231807"/>
    <x v="0"/>
  </r>
  <r>
    <n v="12464.559069000001"/>
    <n v="13083.086128999999"/>
    <x v="0"/>
    <x v="32"/>
    <x v="18"/>
    <x v="18"/>
    <s v="MD Resident"/>
    <x v="1"/>
    <s v="MD"/>
    <n v="2"/>
    <n v="7.4014557810000001"/>
    <n v="14"/>
    <n v="103054.84"/>
    <n v="16.894299497999999"/>
    <n v="26"/>
    <n v="219097.85"/>
    <n v="12"/>
    <n v="9.4928437169999995"/>
    <n v="116043.01"/>
    <x v="28"/>
    <s v="20747,District Heights"/>
    <x v="0"/>
    <x v="0"/>
    <n v="135.299723"/>
    <n v="-5.2008608450000002"/>
    <n v="5.2008608450000002"/>
    <n v="-5.2008608450000002"/>
    <n v="0.36490066719999997"/>
    <n v="0.36490066719999997"/>
    <n v="0"/>
    <n v="2326.9235411"/>
    <n v="9.1279430498000007"/>
    <n v="58207.691768999997"/>
    <x v="0"/>
  </r>
  <r>
    <n v="12464.559069000001"/>
    <n v="13083.086128999999"/>
    <x v="0"/>
    <x v="106"/>
    <x v="18"/>
    <x v="18"/>
    <s v="MD Resident"/>
    <x v="7"/>
    <s v="MD"/>
    <n v="3"/>
    <n v="121.86972738999999"/>
    <n v="149"/>
    <n v="1413639.51"/>
    <n v="135.58893198000001"/>
    <n v="162"/>
    <n v="1970551.01"/>
    <n v="13"/>
    <n v="13.719204588"/>
    <n v="556911.5"/>
    <x v="78"/>
    <s v="21146,Severna Park"/>
    <x v="0"/>
    <x v="0"/>
    <n v="43.645633695999997"/>
    <n v="0"/>
    <n v="0"/>
    <n v="0"/>
    <n v="0"/>
    <n v="0"/>
    <n v="0"/>
    <n v="0"/>
    <n v="13.719204588"/>
    <n v="87485.562478000007"/>
    <x v="0"/>
  </r>
  <r>
    <n v="12464.559069000001"/>
    <n v="13083.086128999999"/>
    <x v="0"/>
    <x v="162"/>
    <x v="18"/>
    <x v="18"/>
    <s v="MD Resident"/>
    <x v="3"/>
    <s v="MD"/>
    <n v="1"/>
    <n v="0"/>
    <n v="0"/>
    <n v="0"/>
    <n v="0.57805098300000002"/>
    <n v="1"/>
    <n v="4328.92"/>
    <n v="1"/>
    <n v="0.57805098300000002"/>
    <n v="4328.92"/>
    <x v="109"/>
    <s v="20872,Damascus"/>
    <x v="0"/>
    <x v="0"/>
    <n v="48.051773566000001"/>
    <n v="0"/>
    <n v="0"/>
    <n v="0"/>
    <n v="0"/>
    <n v="0"/>
    <n v="0"/>
    <n v="0"/>
    <n v="0.57805098300000002"/>
    <n v="3686.1550584000001"/>
    <x v="0"/>
  </r>
  <r>
    <n v="12464.559069000001"/>
    <n v="13083.086128999999"/>
    <x v="0"/>
    <x v="144"/>
    <x v="18"/>
    <x v="18"/>
    <s v="MD Resident"/>
    <x v="7"/>
    <s v="MD"/>
    <n v="3"/>
    <n v="49.627439525"/>
    <n v="58"/>
    <n v="586205.98"/>
    <n v="51.619489467000001"/>
    <n v="61"/>
    <n v="849007.2"/>
    <n v="3"/>
    <n v="1.992049942"/>
    <n v="262801.21999999997"/>
    <x v="100"/>
    <s v="21144,Severn"/>
    <x v="0"/>
    <x v="0"/>
    <n v="27.458624188999998"/>
    <n v="-5.6600000000000001E-3"/>
    <n v="5.6600000000000001E-3"/>
    <n v="-5.6600000000000001E-3"/>
    <n v="4.1061789999999998E-4"/>
    <n v="4.1061789999999998E-4"/>
    <n v="0"/>
    <n v="2.6184563352999999"/>
    <n v="1.9916393241000001"/>
    <n v="12700.421909000001"/>
    <x v="0"/>
  </r>
  <r>
    <n v="12464.559069000001"/>
    <n v="13083.086128999999"/>
    <x v="0"/>
    <x v="248"/>
    <x v="18"/>
    <x v="18"/>
    <s v="MD Resident"/>
    <x v="7"/>
    <s v="MD"/>
    <n v="2"/>
    <n v="31.319588068000002"/>
    <n v="41"/>
    <n v="406187.91"/>
    <n v="34.101032986"/>
    <n v="51"/>
    <n v="399283.21"/>
    <n v="10"/>
    <n v="2.781444918"/>
    <n v="-6904.7"/>
    <x v="166"/>
    <s v="20733,Churchton"/>
    <x v="0"/>
    <x v="0"/>
    <n v="13.823042591"/>
    <n v="0"/>
    <n v="0"/>
    <n v="0"/>
    <n v="0"/>
    <n v="0"/>
    <n v="0"/>
    <n v="0"/>
    <n v="2.781444918"/>
    <n v="17736.908257999999"/>
    <x v="0"/>
  </r>
  <r>
    <n v="12464.559069000001"/>
    <n v="13083.086128999999"/>
    <x v="0"/>
    <x v="117"/>
    <x v="18"/>
    <x v="18"/>
    <s v="MD Resident"/>
    <x v="8"/>
    <s v="MD"/>
    <n v="2"/>
    <n v="0.37132398900000002"/>
    <n v="1"/>
    <n v="5479.55"/>
    <n v="5.1563128469999997"/>
    <n v="7"/>
    <n v="66908.92"/>
    <n v="6"/>
    <n v="4.7849888580000002"/>
    <n v="61429.37"/>
    <x v="36"/>
    <s v="20723,Laurel"/>
    <x v="0"/>
    <x v="0"/>
    <n v="111.81412468000001"/>
    <n v="-21.82886835"/>
    <n v="21.828868353000001"/>
    <n v="-21.82886835"/>
    <n v="0.93414756099999996"/>
    <n v="0.93414756099999996"/>
    <n v="0"/>
    <n v="5956.9360807000003"/>
    <n v="3.8508412970000001"/>
    <n v="24556.308256"/>
    <x v="0"/>
  </r>
  <r>
    <n v="12464.559069000001"/>
    <n v="13083.086128999999"/>
    <x v="0"/>
    <x v="249"/>
    <x v="18"/>
    <x v="18"/>
    <s v="MD Resident"/>
    <x v="7"/>
    <s v="MD"/>
    <n v="3"/>
    <n v="5.0843848490000001"/>
    <n v="7"/>
    <n v="48470.48"/>
    <n v="12.000523644999999"/>
    <n v="13"/>
    <n v="213133.22"/>
    <n v="6"/>
    <n v="6.9161387960000003"/>
    <n v="164662.74"/>
    <x v="167"/>
    <s v="20779,Tracys Landing"/>
    <x v="0"/>
    <x v="0"/>
    <n v="8.8570187390000008"/>
    <n v="0"/>
    <n v="0"/>
    <n v="0"/>
    <n v="0"/>
    <n v="0"/>
    <n v="0"/>
    <n v="0"/>
    <n v="6.9161387960000003"/>
    <n v="44103.307073000004"/>
    <x v="0"/>
  </r>
  <r>
    <n v="12464.559069000001"/>
    <n v="13083.086128999999"/>
    <x v="0"/>
    <x v="6"/>
    <x v="18"/>
    <x v="18"/>
    <s v="MD Resident"/>
    <x v="4"/>
    <s v="MD"/>
    <n v="6"/>
    <n v="14.169429578000001"/>
    <n v="11"/>
    <n v="158348.1"/>
    <n v="14.933516557000001"/>
    <n v="11"/>
    <n v="161387.85"/>
    <n v="0"/>
    <n v="0.764086979"/>
    <n v="3039.75"/>
    <x v="2"/>
    <s v="Saint Marys,"/>
    <x v="0"/>
    <x v="0"/>
    <n v="136.66112992000001"/>
    <n v="0"/>
    <n v="0"/>
    <n v="0"/>
    <n v="0"/>
    <n v="0"/>
    <n v="0"/>
    <n v="0"/>
    <n v="0.764086979"/>
    <n v="4872.4821261999996"/>
    <x v="0"/>
  </r>
  <r>
    <n v="12464.559069000001"/>
    <n v="13083.086128999999"/>
    <x v="0"/>
    <x v="12"/>
    <x v="18"/>
    <x v="18"/>
    <s v="MD Resident"/>
    <x v="0"/>
    <s v="MD"/>
    <n v="1"/>
    <n v="0"/>
    <n v="0"/>
    <n v="0"/>
    <n v="1.3335149610000001"/>
    <n v="3"/>
    <n v="10443.57"/>
    <n v="3"/>
    <n v="1.3335149610000001"/>
    <n v="10443.57"/>
    <x v="10"/>
    <s v="21133,Randallstown"/>
    <x v="0"/>
    <x v="0"/>
    <n v="65.825927037"/>
    <n v="0"/>
    <n v="0"/>
    <n v="0"/>
    <n v="0"/>
    <n v="0"/>
    <n v="0"/>
    <n v="0"/>
    <n v="1.3335149610000001"/>
    <n v="8503.6494418000002"/>
    <x v="0"/>
  </r>
  <r>
    <n v="12464.559069000001"/>
    <n v="13083.086128999999"/>
    <x v="0"/>
    <x v="94"/>
    <x v="18"/>
    <x v="18"/>
    <s v="MD Resident"/>
    <x v="1"/>
    <s v="MD"/>
    <n v="1"/>
    <n v="2.2124489340000002"/>
    <n v="1"/>
    <n v="27827.01"/>
    <n v="3.6139488919999998"/>
    <n v="5"/>
    <n v="46224.63"/>
    <n v="4"/>
    <n v="1.401499958"/>
    <n v="18397.62"/>
    <x v="70"/>
    <s v="20745,Oxon Hill"/>
    <x v="0"/>
    <x v="0"/>
    <n v="67.456354997999995"/>
    <n v="-2.797984918"/>
    <n v="2.797984918"/>
    <n v="-2.797984918"/>
    <n v="5.8132043199999997E-2"/>
    <n v="5.8132043199999997E-2"/>
    <n v="0"/>
    <n v="370.70039064999997"/>
    <n v="1.3433679148"/>
    <n v="8566.4804315000001"/>
    <x v="0"/>
  </r>
  <r>
    <n v="12464.559069000001"/>
    <n v="13083.086128999999"/>
    <x v="0"/>
    <x v="135"/>
    <x v="18"/>
    <x v="18"/>
    <s v="MD Resident"/>
    <x v="7"/>
    <s v="MD"/>
    <n v="3"/>
    <n v="136.81026693999999"/>
    <n v="154"/>
    <n v="1627180.95"/>
    <n v="158.6503123"/>
    <n v="188"/>
    <n v="1969667.98"/>
    <n v="34"/>
    <n v="21.840045358000001"/>
    <n v="342487.03"/>
    <x v="94"/>
    <s v="21114,Crofton"/>
    <x v="0"/>
    <x v="0"/>
    <n v="52.929094431999999"/>
    <n v="-0.92701997199999997"/>
    <n v="0.92701997199999997"/>
    <n v="-0.92701997199999997"/>
    <n v="0.38251472939999998"/>
    <n v="0.38251472939999998"/>
    <n v="0"/>
    <n v="2439.2460981999998"/>
    <n v="21.457530629000001"/>
    <n v="136831.84943"/>
    <x v="0"/>
  </r>
  <r>
    <n v="12464.559069000001"/>
    <n v="13083.086128999999"/>
    <x v="0"/>
    <x v="142"/>
    <x v="18"/>
    <x v="18"/>
    <s v="MD Resident"/>
    <x v="7"/>
    <s v="MD"/>
    <n v="2"/>
    <n v="96.012205159000004"/>
    <n v="136"/>
    <n v="1274424.67"/>
    <n v="128.05706021"/>
    <n v="143"/>
    <n v="1594055.61"/>
    <n v="7"/>
    <n v="32.044855046000002"/>
    <n v="319630.94"/>
    <x v="98"/>
    <s v="21113,Odenton"/>
    <x v="0"/>
    <x v="0"/>
    <n v="72.867943832999998"/>
    <n v="-3.5327478960000001"/>
    <n v="3.5327478960000001"/>
    <n v="-3.5327478960000001"/>
    <n v="1.5535829377000001"/>
    <n v="1.5535829377000001"/>
    <n v="0"/>
    <n v="9906.9939723000007"/>
    <n v="30.491272108"/>
    <n v="194438.83017999999"/>
    <x v="0"/>
  </r>
  <r>
    <n v="12464.559069000001"/>
    <n v="13083.086128999999"/>
    <x v="0"/>
    <x v="87"/>
    <x v="18"/>
    <x v="18"/>
    <s v="MD Resident"/>
    <x v="7"/>
    <s v="MD"/>
    <n v="2"/>
    <n v="45.435827648999997"/>
    <n v="51"/>
    <n v="757917.96"/>
    <n v="47.093074600999998"/>
    <n v="58"/>
    <n v="627980.43999999994"/>
    <n v="7"/>
    <n v="1.6572469519999999"/>
    <n v="-129937.52"/>
    <x v="66"/>
    <s v="21108,Millersville"/>
    <x v="0"/>
    <x v="0"/>
    <n v="14.370112578000001"/>
    <n v="0"/>
    <n v="0"/>
    <n v="0"/>
    <n v="0"/>
    <n v="0"/>
    <n v="0"/>
    <n v="0"/>
    <n v="1.6572469519999999"/>
    <n v="10568.045752"/>
    <x v="0"/>
  </r>
  <r>
    <n v="12464.559069000001"/>
    <n v="13083.086128999999"/>
    <x v="0"/>
    <x v="93"/>
    <x v="18"/>
    <x v="18"/>
    <s v="MD Resident"/>
    <x v="9"/>
    <s v="MD"/>
    <n v="1"/>
    <n v="0.66866298000000002"/>
    <n v="1"/>
    <n v="8780.02"/>
    <n v="0.67602698000000006"/>
    <n v="1"/>
    <n v="7596.94"/>
    <n v="0"/>
    <n v="7.3639999999999999E-3"/>
    <n v="-1183.08"/>
    <x v="19"/>
    <s v="21231,Baltimore"/>
    <x v="0"/>
    <x v="0"/>
    <n v="80.842232605000007"/>
    <n v="0"/>
    <n v="0"/>
    <n v="0"/>
    <n v="0"/>
    <n v="0"/>
    <n v="0"/>
    <n v="0"/>
    <n v="7.3639999999999999E-3"/>
    <n v="46.959259041000003"/>
    <x v="0"/>
  </r>
  <r>
    <n v="12464.559069000001"/>
    <n v="13083.086128999999"/>
    <x v="0"/>
    <x v="54"/>
    <x v="18"/>
    <x v="18"/>
    <s v="MD Resident"/>
    <x v="0"/>
    <s v="MD"/>
    <n v="1"/>
    <n v="0"/>
    <n v="0"/>
    <n v="0"/>
    <n v="0.46813298599999997"/>
    <n v="1"/>
    <n v="3597.9"/>
    <n v="1"/>
    <n v="0.46813298599999997"/>
    <n v="3597.9"/>
    <x v="44"/>
    <s v="21093,Lutherville Timonium"/>
    <x v="0"/>
    <x v="0"/>
    <n v="54.131504380000003"/>
    <n v="0"/>
    <n v="0"/>
    <n v="0"/>
    <n v="0"/>
    <n v="0"/>
    <n v="0"/>
    <n v="0"/>
    <n v="0.46813298599999997"/>
    <n v="2985.2224546000002"/>
    <x v="0"/>
  </r>
  <r>
    <n v="12464.559069000001"/>
    <n v="13083.086128999999"/>
    <x v="0"/>
    <x v="203"/>
    <x v="18"/>
    <x v="18"/>
    <s v="MD Resident"/>
    <x v="3"/>
    <s v="MD"/>
    <n v="1"/>
    <n v="0"/>
    <n v="0"/>
    <n v="0"/>
    <n v="2.0931119379999998"/>
    <n v="3"/>
    <n v="28606.87"/>
    <n v="3"/>
    <n v="2.0931119379999998"/>
    <n v="28606.87"/>
    <x v="136"/>
    <s v="20832,Olney"/>
    <x v="0"/>
    <x v="0"/>
    <n v="7.3584807860000003"/>
    <n v="0"/>
    <n v="0"/>
    <n v="0"/>
    <n v="0"/>
    <n v="0"/>
    <n v="0"/>
    <n v="0"/>
    <n v="2.0931119379999998"/>
    <n v="13347.499416000001"/>
    <x v="0"/>
  </r>
  <r>
    <n v="12464.559069000001"/>
    <n v="13083.086128999999"/>
    <x v="0"/>
    <x v="36"/>
    <x v="18"/>
    <x v="18"/>
    <s v="MD Resident"/>
    <x v="1"/>
    <s v="MD"/>
    <n v="6"/>
    <n v="1.9486689420000001"/>
    <n v="3"/>
    <n v="27988.02"/>
    <n v="5.0753008499999996"/>
    <n v="7"/>
    <n v="74900.58"/>
    <n v="4"/>
    <n v="3.1266319079999998"/>
    <n v="46912.56"/>
    <x v="2"/>
    <s v="Prince Georges,"/>
    <x v="0"/>
    <x v="0"/>
    <n v="35.717816939999999"/>
    <n v="-2.0343319399999999"/>
    <n v="2.0343319399999999"/>
    <n v="-2.0343319399999999"/>
    <n v="0.17807939289999999"/>
    <n v="0.17807939289999999"/>
    <n v="0"/>
    <n v="1135.5888565"/>
    <n v="2.9485525150999998"/>
    <n v="18802.531416999998"/>
    <x v="0"/>
  </r>
  <r>
    <n v="12464.559069000001"/>
    <n v="13083.086128999999"/>
    <x v="0"/>
    <x v="188"/>
    <x v="18"/>
    <x v="18"/>
    <s v="MD Resident"/>
    <x v="19"/>
    <s v="MD"/>
    <n v="3"/>
    <n v="1.166091966"/>
    <n v="2"/>
    <n v="17499.43"/>
    <n v="3.4184988980000002"/>
    <n v="3"/>
    <n v="44929.7"/>
    <n v="1"/>
    <n v="2.252406932"/>
    <n v="27430.27"/>
    <x v="2"/>
    <s v="Wicomico,"/>
    <x v="0"/>
    <x v="0"/>
    <n v="18.061258459000001"/>
    <n v="-1.486203956"/>
    <n v="1.486203956"/>
    <n v="-1.486203956"/>
    <n v="0.18534345769999999"/>
    <n v="0.18534345769999999"/>
    <n v="0"/>
    <n v="1181.9108421000001"/>
    <n v="2.0670634742999998"/>
    <n v="13181.391791"/>
    <x v="0"/>
  </r>
  <r>
    <n v="12464.559069000001"/>
    <n v="13083.086128999999"/>
    <x v="0"/>
    <x v="45"/>
    <x v="18"/>
    <x v="18"/>
    <s v="MD Resident"/>
    <x v="7"/>
    <s v="MD"/>
    <n v="3"/>
    <n v="1.9820919420000001"/>
    <n v="3"/>
    <n v="21010.51"/>
    <n v="7.0332237910000002"/>
    <n v="10"/>
    <n v="122651.7"/>
    <n v="7"/>
    <n v="5.0511318489999999"/>
    <n v="101641.19"/>
    <x v="36"/>
    <s v="20724,Laurel"/>
    <x v="0"/>
    <x v="0"/>
    <n v="65.307156057"/>
    <n v="-51.13715148"/>
    <n v="51.137151484"/>
    <n v="-51.13715148"/>
    <n v="3.9551637236000001"/>
    <n v="3.9551637236000001"/>
    <n v="0"/>
    <n v="25221.558643"/>
    <n v="1.0959681254"/>
    <n v="6988.8445277000001"/>
    <x v="0"/>
  </r>
  <r>
    <n v="12464.559069000001"/>
    <n v="13083.086128999999"/>
    <x v="0"/>
    <x v="136"/>
    <x v="18"/>
    <x v="18"/>
    <s v="MD Resident"/>
    <x v="17"/>
    <s v="MD"/>
    <n v="21"/>
    <n v="111.71984369"/>
    <n v="133"/>
    <n v="1308354.6000000001"/>
    <n v="130.17946114"/>
    <n v="162"/>
    <n v="1816302.8"/>
    <n v="29"/>
    <n v="18.45961745"/>
    <n v="507948.2"/>
    <x v="2"/>
    <s v="Calvert,"/>
    <x v="0"/>
    <x v="0"/>
    <n v="198.49333811"/>
    <n v="0"/>
    <n v="0"/>
    <n v="0"/>
    <n v="0"/>
    <n v="0"/>
    <n v="0"/>
    <n v="0"/>
    <n v="18.45961745"/>
    <n v="117714.55155"/>
    <x v="0"/>
  </r>
  <r>
    <n v="12464.559069000001"/>
    <n v="13083.086128999999"/>
    <x v="0"/>
    <x v="198"/>
    <x v="18"/>
    <x v="18"/>
    <s v="MD Resident"/>
    <x v="7"/>
    <s v="MD"/>
    <n v="2"/>
    <n v="39.156052838999997"/>
    <n v="39"/>
    <n v="458441.48"/>
    <n v="42.265478749000003"/>
    <n v="52"/>
    <n v="442160.59"/>
    <n v="13"/>
    <n v="3.1094259100000001"/>
    <n v="-16280.89"/>
    <x v="133"/>
    <s v="20776,Harwood"/>
    <x v="0"/>
    <x v="0"/>
    <n v="8.7516477429999995"/>
    <n v="0"/>
    <n v="0"/>
    <n v="0"/>
    <n v="0"/>
    <n v="0"/>
    <n v="0"/>
    <n v="0"/>
    <n v="3.1094259100000001"/>
    <n v="19828.399888"/>
    <x v="0"/>
  </r>
  <r>
    <n v="12464.559069000001"/>
    <n v="13083.086128999999"/>
    <x v="0"/>
    <x v="189"/>
    <x v="18"/>
    <x v="18"/>
    <s v="MD Resident"/>
    <x v="20"/>
    <s v="MD"/>
    <n v="9"/>
    <n v="22.668272326"/>
    <n v="25"/>
    <n v="223551.81"/>
    <n v="29.342300129000002"/>
    <n v="31"/>
    <n v="483686.11"/>
    <n v="6"/>
    <n v="6.6740278030000004"/>
    <n v="260134.3"/>
    <x v="2"/>
    <s v="Kent,"/>
    <x v="0"/>
    <x v="0"/>
    <n v="42.342709741999997"/>
    <n v="0"/>
    <n v="0"/>
    <n v="0"/>
    <n v="0"/>
    <n v="0"/>
    <n v="0"/>
    <n v="0"/>
    <n v="6.6740278030000004"/>
    <n v="42559.397127999997"/>
    <x v="0"/>
  </r>
  <r>
    <n v="12464.559069000001"/>
    <n v="13083.086128999999"/>
    <x v="0"/>
    <x v="213"/>
    <x v="18"/>
    <x v="18"/>
    <s v="MD Resident"/>
    <x v="7"/>
    <s v="MD"/>
    <n v="2"/>
    <n v="39.780340821999999"/>
    <n v="53"/>
    <n v="633481.93000000005"/>
    <n v="43.13562572"/>
    <n v="54"/>
    <n v="577351.94999999995"/>
    <n v="1"/>
    <n v="3.3552848979999998"/>
    <n v="-56129.98"/>
    <x v="51"/>
    <s v="21061,Glen Burnie"/>
    <x v="0"/>
    <x v="0"/>
    <n v="121.47440439"/>
    <n v="-2.2170409339999999"/>
    <n v="2.2170409339999999"/>
    <n v="-2.2170409339999999"/>
    <n v="6.1237624499999997E-2"/>
    <n v="6.1237624499999997E-2"/>
    <n v="0"/>
    <n v="390.50427385"/>
    <n v="3.2940472734999999"/>
    <n v="21005.706031000002"/>
    <x v="0"/>
  </r>
  <r>
    <n v="12464.559069000001"/>
    <n v="13083.086128999999"/>
    <x v="0"/>
    <x v="227"/>
    <x v="18"/>
    <x v="18"/>
    <s v="MD Resident"/>
    <x v="0"/>
    <s v="MD"/>
    <n v="1"/>
    <n v="0"/>
    <n v="0"/>
    <n v="0"/>
    <n v="0.30649799100000003"/>
    <n v="1"/>
    <n v="5542.01"/>
    <n v="1"/>
    <n v="0.30649799100000003"/>
    <n v="5542.01"/>
    <x v="152"/>
    <s v="21208,Pikesville"/>
    <x v="0"/>
    <x v="0"/>
    <n v="103.93195891000001"/>
    <n v="0"/>
    <n v="0"/>
    <n v="0"/>
    <n v="0"/>
    <n v="0"/>
    <n v="0"/>
    <n v="0"/>
    <n v="0.30649799100000003"/>
    <n v="1954.4973594999999"/>
    <x v="0"/>
  </r>
  <r>
    <n v="12464.559069000001"/>
    <n v="13083.086128999999"/>
    <x v="0"/>
    <x v="236"/>
    <x v="18"/>
    <x v="18"/>
    <s v="MD Resident"/>
    <x v="0"/>
    <s v="MD"/>
    <n v="1"/>
    <n v="0.99867997100000006"/>
    <n v="2"/>
    <n v="5720.06"/>
    <n v="2.0359559389999999"/>
    <n v="2"/>
    <n v="31886.74"/>
    <n v="0"/>
    <n v="1.0372759680000001"/>
    <n v="26166.68"/>
    <x v="157"/>
    <s v="21228,Catonsville"/>
    <x v="0"/>
    <x v="0"/>
    <n v="33.186515018000001"/>
    <n v="0"/>
    <n v="0"/>
    <n v="0"/>
    <n v="0"/>
    <n v="0"/>
    <n v="0"/>
    <n v="0"/>
    <n v="1.0372759680000001"/>
    <n v="6614.5723626999998"/>
    <x v="0"/>
  </r>
  <r>
    <n v="12464.559069000001"/>
    <n v="13083.086128999999"/>
    <x v="0"/>
    <x v="64"/>
    <x v="18"/>
    <x v="18"/>
    <s v="MD Resident"/>
    <x v="7"/>
    <s v="MD"/>
    <n v="2"/>
    <n v="33.053551020999997"/>
    <n v="40"/>
    <n v="403138.68"/>
    <n v="34.160792985999997"/>
    <n v="46"/>
    <n v="460262.95"/>
    <n v="6"/>
    <n v="1.1072419650000001"/>
    <n v="57124.27"/>
    <x v="51"/>
    <s v="21060,Glen Burnie"/>
    <x v="0"/>
    <x v="0"/>
    <n v="34.865030947000001"/>
    <n v="-0.45127198699999999"/>
    <n v="0.45127198699999999"/>
    <n v="-0.45127198699999999"/>
    <n v="1.4331473900000001E-2"/>
    <n v="1.4331473900000001E-2"/>
    <n v="0"/>
    <n v="91.389923426999999"/>
    <n v="1.0929104911"/>
    <n v="6969.3463959999999"/>
    <x v="0"/>
  </r>
  <r>
    <n v="12464.559069000001"/>
    <n v="13083.086128999999"/>
    <x v="0"/>
    <x v="160"/>
    <x v="18"/>
    <x v="18"/>
    <s v="MD Resident"/>
    <x v="7"/>
    <s v="MD"/>
    <n v="3"/>
    <n v="554.86793754999997"/>
    <n v="692"/>
    <n v="7377062.4500000002"/>
    <n v="590.48056550000001"/>
    <n v="759"/>
    <n v="7422163.5800000001"/>
    <n v="67"/>
    <n v="35.612627945"/>
    <n v="45101.13"/>
    <x v="27"/>
    <s v="21401,Annapolis"/>
    <x v="0"/>
    <x v="0"/>
    <n v="81.173615592999994"/>
    <n v="-1.1152699669999999"/>
    <n v="1.1152699669999999"/>
    <n v="-1.1152699669999999"/>
    <n v="0.48929315400000001"/>
    <n v="0.48929315400000001"/>
    <n v="0"/>
    <n v="3120.1580614999998"/>
    <n v="35.123334790999998"/>
    <n v="223976.88441999999"/>
    <x v="0"/>
  </r>
  <r>
    <n v="12464.559069000001"/>
    <n v="13083.086128999999"/>
    <x v="0"/>
    <x v="132"/>
    <x v="18"/>
    <x v="18"/>
    <s v="MD Resident"/>
    <x v="1"/>
    <s v="MD"/>
    <n v="2"/>
    <n v="3.4014209000000002"/>
    <n v="5"/>
    <n v="44128.39"/>
    <n v="9.0923827300000006"/>
    <n v="14"/>
    <n v="116548.53"/>
    <n v="9"/>
    <n v="5.69096183"/>
    <n v="72420.14"/>
    <x v="36"/>
    <s v="20708,Laurel"/>
    <x v="0"/>
    <x v="0"/>
    <n v="171.31853193000001"/>
    <n v="-106.8178618"/>
    <n v="106.81786183"/>
    <n v="-106.8178618"/>
    <n v="3.5483398531999999"/>
    <n v="3.5483398531999999"/>
    <n v="0"/>
    <n v="22627.296352000001"/>
    <n v="2.1426219768000001"/>
    <n v="13663.218419000001"/>
    <x v="0"/>
  </r>
  <r>
    <n v="12464.559069000001"/>
    <n v="13083.086128999999"/>
    <x v="0"/>
    <x v="103"/>
    <x v="18"/>
    <x v="18"/>
    <s v="MD Resident"/>
    <x v="3"/>
    <s v="MD"/>
    <n v="2"/>
    <n v="0"/>
    <n v="0"/>
    <n v="0"/>
    <n v="1.4341289580000001"/>
    <n v="2"/>
    <n v="16225.58"/>
    <n v="2"/>
    <n v="1.4341289580000001"/>
    <n v="16225.58"/>
    <x v="24"/>
    <s v="20910,Silver Spring"/>
    <x v="0"/>
    <x v="0"/>
    <n v="79.478649641000004"/>
    <n v="-2.182473935"/>
    <n v="2.182473935"/>
    <n v="-2.182473935"/>
    <n v="3.9381004599999998E-2"/>
    <n v="3.9381004599999998E-2"/>
    <n v="0"/>
    <n v="251.12748482000001"/>
    <n v="1.3947479534"/>
    <n v="8894.1241769999997"/>
    <x v="0"/>
  </r>
  <r>
    <n v="12464.559069000001"/>
    <n v="13083.086128999999"/>
    <x v="0"/>
    <x v="225"/>
    <x v="18"/>
    <x v="18"/>
    <s v="MD Resident"/>
    <x v="3"/>
    <s v="MD"/>
    <n v="1"/>
    <n v="0"/>
    <n v="0"/>
    <n v="0"/>
    <n v="0.742136978"/>
    <n v="1"/>
    <n v="8227.07"/>
    <n v="1"/>
    <n v="0.742136978"/>
    <n v="8227.07"/>
    <x v="150"/>
    <s v="20815,Chevy Chase"/>
    <x v="0"/>
    <x v="0"/>
    <n v="41.452504771000001"/>
    <n v="0"/>
    <n v="0"/>
    <n v="0"/>
    <n v="0"/>
    <n v="0"/>
    <n v="0"/>
    <n v="0"/>
    <n v="0.742136978"/>
    <n v="4732.5098580000003"/>
    <x v="0"/>
  </r>
  <r>
    <n v="12464.559069000001"/>
    <n v="13083.086128999999"/>
    <x v="0"/>
    <x v="77"/>
    <x v="18"/>
    <x v="18"/>
    <s v="MD Resident"/>
    <x v="1"/>
    <s v="MD"/>
    <n v="1"/>
    <n v="1.961096942"/>
    <n v="4"/>
    <n v="23961.62"/>
    <n v="5.6214458350000003"/>
    <n v="9"/>
    <n v="61502.32"/>
    <n v="5"/>
    <n v="3.6603488930000001"/>
    <n v="37540.699999999997"/>
    <x v="60"/>
    <s v="20613,Brandywine"/>
    <x v="0"/>
    <x v="0"/>
    <n v="58.378697269"/>
    <n v="0"/>
    <n v="0"/>
    <n v="0"/>
    <n v="0"/>
    <n v="0"/>
    <n v="0"/>
    <n v="0"/>
    <n v="3.6603488930000001"/>
    <n v="23341.563259999999"/>
    <x v="0"/>
  </r>
  <r>
    <n v="12464.559069000001"/>
    <n v="13083.086128999999"/>
    <x v="0"/>
    <x v="22"/>
    <x v="18"/>
    <x v="18"/>
    <s v="MD Resident"/>
    <x v="9"/>
    <s v="MD"/>
    <n v="2"/>
    <n v="0"/>
    <n v="0"/>
    <n v="0"/>
    <n v="4.7777208580000003"/>
    <n v="8"/>
    <n v="49184.1"/>
    <n v="8"/>
    <n v="4.7777208580000003"/>
    <n v="49184.1"/>
    <x v="19"/>
    <s v="21229,Baltimore"/>
    <x v="0"/>
    <x v="0"/>
    <n v="142.46583278"/>
    <n v="-0.598206982"/>
    <n v="0.598206982"/>
    <n v="-0.598206982"/>
    <n v="2.00614135E-2"/>
    <n v="2.00614135E-2"/>
    <n v="0"/>
    <n v="127.92899395000001"/>
    <n v="4.7576594444999998"/>
    <n v="30338.968262999999"/>
    <x v="0"/>
  </r>
  <r>
    <n v="12464.559069000001"/>
    <n v="13083.086128999999"/>
    <x v="0"/>
    <x v="90"/>
    <x v="18"/>
    <x v="18"/>
    <s v="MD Resident"/>
    <x v="8"/>
    <s v="MD"/>
    <n v="1"/>
    <n v="0"/>
    <n v="0"/>
    <n v="0"/>
    <n v="5.145956848"/>
    <n v="2"/>
    <n v="25921.77"/>
    <n v="2"/>
    <n v="5.145956848"/>
    <n v="25921.77"/>
    <x v="68"/>
    <s v="20794,Jessup"/>
    <x v="0"/>
    <x v="0"/>
    <n v="40.043864829999997"/>
    <n v="-4.7681088579999997"/>
    <n v="4.7681088579999997"/>
    <n v="-4.7681088579999997"/>
    <n v="0.61274011719999999"/>
    <n v="0.61274011719999999"/>
    <n v="0"/>
    <n v="3907.3631028999998"/>
    <n v="4.5332167308000004"/>
    <n v="28907.726609000001"/>
    <x v="0"/>
  </r>
  <r>
    <n v="12464.559069000001"/>
    <n v="13083.086128999999"/>
    <x v="0"/>
    <x v="128"/>
    <x v="18"/>
    <x v="18"/>
    <s v="MD Resident"/>
    <x v="1"/>
    <s v="MD"/>
    <n v="2"/>
    <n v="4.9017908539999997"/>
    <n v="6"/>
    <n v="84098.78"/>
    <n v="7.7933197710000002"/>
    <n v="10"/>
    <n v="124493.78"/>
    <n v="4"/>
    <n v="2.891528917"/>
    <n v="40395"/>
    <x v="91"/>
    <s v="20735,Clinton"/>
    <x v="0"/>
    <x v="0"/>
    <n v="53.338752419000002"/>
    <n v="-1.0590439679999999"/>
    <n v="1.0590439679999999"/>
    <n v="-1.0590439679999999"/>
    <n v="5.7411471399999997E-2"/>
    <n v="5.7411471399999997E-2"/>
    <n v="0"/>
    <n v="366.10539875000001"/>
    <n v="2.8341174456"/>
    <n v="18072.794035999999"/>
    <x v="0"/>
  </r>
  <r>
    <n v="12464.559069000001"/>
    <n v="13083.086128999999"/>
    <x v="0"/>
    <x v="202"/>
    <x v="18"/>
    <x v="18"/>
    <s v="MD Resident"/>
    <x v="22"/>
    <s v="MD"/>
    <n v="3"/>
    <n v="1.5972969530000001"/>
    <n v="3"/>
    <n v="24933.73"/>
    <n v="2.560536924"/>
    <n v="3"/>
    <n v="38948.550000000003"/>
    <n v="0"/>
    <n v="0.96323997100000003"/>
    <n v="14014.82"/>
    <x v="2"/>
    <s v="Worcester,"/>
    <x v="0"/>
    <x v="0"/>
    <n v="127.77544118"/>
    <n v="0"/>
    <n v="0"/>
    <n v="0"/>
    <n v="0"/>
    <n v="0"/>
    <n v="0"/>
    <n v="0"/>
    <n v="0.96323997100000003"/>
    <n v="6142.4545515"/>
    <x v="0"/>
  </r>
  <r>
    <n v="12464.559069000001"/>
    <n v="13083.086128999999"/>
    <x v="0"/>
    <x v="110"/>
    <x v="18"/>
    <x v="18"/>
    <s v="MD Resident"/>
    <x v="8"/>
    <s v="MD"/>
    <n v="2"/>
    <n v="0.43226198700000001"/>
    <n v="1"/>
    <n v="5077.33"/>
    <n v="1.8799189439999999"/>
    <n v="2"/>
    <n v="20532.599999999999"/>
    <n v="1"/>
    <n v="1.447656957"/>
    <n v="15455.27"/>
    <x v="16"/>
    <s v="21045,Columbia"/>
    <x v="0"/>
    <x v="0"/>
    <n v="78.241843665999994"/>
    <n v="-7.9040637660000002"/>
    <n v="7.9040637660000002"/>
    <n v="-7.9040637660000002"/>
    <n v="0.1462436513"/>
    <n v="0.1462436513"/>
    <n v="0"/>
    <n v="932.57652130999998"/>
    <n v="1.3014133056999999"/>
    <n v="8298.9414101000002"/>
    <x v="0"/>
  </r>
  <r>
    <n v="12464.559069000001"/>
    <n v="13083.086128999999"/>
    <x v="0"/>
    <x v="19"/>
    <x v="18"/>
    <x v="18"/>
    <s v="MD Resident"/>
    <x v="8"/>
    <s v="MD"/>
    <n v="1"/>
    <n v="0.92701997199999997"/>
    <n v="1"/>
    <n v="7979.31"/>
    <n v="1.6406249509999999"/>
    <n v="2"/>
    <n v="27680.880000000001"/>
    <n v="1"/>
    <n v="0.71360497899999997"/>
    <n v="19701.57"/>
    <x v="16"/>
    <s v="21044,Columbia"/>
    <x v="0"/>
    <x v="0"/>
    <n v="69.840390935000002"/>
    <n v="-1.0225469700000001"/>
    <n v="1.0225469700000001"/>
    <n v="-1.0225469700000001"/>
    <n v="1.0448031599999999E-2"/>
    <n v="1.0448031599999999E-2"/>
    <n v="0"/>
    <n v="66.625722538000005"/>
    <n v="0.70315694740000001"/>
    <n v="4483.9393320999998"/>
    <x v="0"/>
  </r>
  <r>
    <n v="12464.559069000001"/>
    <n v="13083.086128999999"/>
    <x v="0"/>
    <x v="140"/>
    <x v="18"/>
    <x v="18"/>
    <s v="MD Resident"/>
    <x v="9"/>
    <s v="MD"/>
    <n v="3"/>
    <n v="6.933204795"/>
    <n v="8"/>
    <n v="113597.87"/>
    <n v="11.752804652"/>
    <n v="16"/>
    <n v="139503.18"/>
    <n v="8"/>
    <n v="4.819599857"/>
    <n v="25905.31"/>
    <x v="96"/>
    <s v="21225,Brooklyn"/>
    <x v="0"/>
    <x v="0"/>
    <n v="78.337591657999994"/>
    <n v="0"/>
    <n v="0"/>
    <n v="0"/>
    <n v="0"/>
    <n v="0"/>
    <n v="0"/>
    <n v="0"/>
    <n v="4.819599857"/>
    <n v="30733.954123"/>
    <x v="0"/>
  </r>
  <r>
    <n v="12464.559069000001"/>
    <n v="13083.086128999999"/>
    <x v="0"/>
    <x v="89"/>
    <x v="18"/>
    <x v="18"/>
    <s v="MD Resident"/>
    <x v="13"/>
    <s v="MD"/>
    <n v="3"/>
    <n v="1.171122966"/>
    <n v="2"/>
    <n v="25174"/>
    <n v="1.5299179549999999"/>
    <n v="3"/>
    <n v="25637.88"/>
    <n v="1"/>
    <n v="0.35879498900000001"/>
    <n v="463.88"/>
    <x v="2"/>
    <s v="Somerset,"/>
    <x v="0"/>
    <x v="0"/>
    <n v="23.983850288999999"/>
    <n v="0"/>
    <n v="0"/>
    <n v="0"/>
    <n v="0"/>
    <n v="0"/>
    <n v="0"/>
    <n v="0"/>
    <n v="0.35879498900000001"/>
    <n v="2287.9884344000002"/>
    <x v="0"/>
  </r>
  <r>
    <n v="19836.345875999999"/>
    <n v="19340.753062"/>
    <x v="0"/>
    <x v="244"/>
    <x v="19"/>
    <x v="19"/>
    <s v="MD Resident"/>
    <x v="7"/>
    <s v="MD"/>
    <n v="1"/>
    <n v="0"/>
    <n v="0"/>
    <n v="0"/>
    <n v="4.05851088"/>
    <n v="2"/>
    <n v="43992.93"/>
    <n v="2"/>
    <n v="4.05851088"/>
    <n v="43992.93"/>
    <x v="163"/>
    <s v="21037,Edgewater"/>
    <x v="0"/>
    <x v="0"/>
    <n v="47.501344580000001"/>
    <n v="0"/>
    <n v="0"/>
    <n v="0"/>
    <n v="0"/>
    <n v="0"/>
    <n v="0"/>
    <n v="0"/>
    <n v="4.05851088"/>
    <n v="41186.882676000001"/>
    <x v="0"/>
  </r>
  <r>
    <n v="19836.345875999999"/>
    <n v="19340.753062"/>
    <x v="0"/>
    <x v="185"/>
    <x v="19"/>
    <x v="19"/>
    <s v="MD Resident"/>
    <x v="0"/>
    <s v="MD"/>
    <n v="2"/>
    <n v="20.362134393000002"/>
    <n v="17"/>
    <n v="361127.53"/>
    <n v="22.621590327"/>
    <n v="18"/>
    <n v="511385.04"/>
    <n v="1"/>
    <n v="2.259455934"/>
    <n v="150257.51"/>
    <x v="124"/>
    <s v="21236,Nottingham"/>
    <x v="0"/>
    <x v="0"/>
    <n v="54.704096397999997"/>
    <n v="0"/>
    <n v="0"/>
    <n v="0"/>
    <n v="0"/>
    <n v="0"/>
    <n v="0"/>
    <n v="0"/>
    <n v="2.259455934"/>
    <n v="22929.579152999999"/>
    <x v="0"/>
  </r>
  <r>
    <n v="19836.345875999999"/>
    <n v="19340.753062"/>
    <x v="0"/>
    <x v="59"/>
    <x v="19"/>
    <x v="19"/>
    <s v="MD Resident"/>
    <x v="0"/>
    <s v="MD"/>
    <n v="2"/>
    <n v="7.0648057910000004"/>
    <n v="4"/>
    <n v="95674.71"/>
    <n v="10.538846685999999"/>
    <n v="10"/>
    <n v="428673.32"/>
    <n v="6"/>
    <n v="3.4740408949999999"/>
    <n v="332998.61"/>
    <x v="47"/>
    <s v="21286,Towson"/>
    <x v="0"/>
    <x v="0"/>
    <n v="42.606785745000003"/>
    <n v="0"/>
    <n v="0"/>
    <n v="0"/>
    <n v="0"/>
    <n v="0"/>
    <n v="0"/>
    <n v="0"/>
    <n v="3.4740408949999999"/>
    <n v="35255.520801999999"/>
    <x v="0"/>
  </r>
  <r>
    <n v="19836.345875999999"/>
    <n v="19340.753062"/>
    <x v="0"/>
    <x v="0"/>
    <x v="19"/>
    <x v="19"/>
    <s v="MD Resident"/>
    <x v="0"/>
    <s v="MD"/>
    <n v="2"/>
    <n v="2.4697699270000002"/>
    <n v="4"/>
    <n v="50073.45"/>
    <n v="2.5954939229999998"/>
    <n v="5"/>
    <n v="54028.41"/>
    <n v="1"/>
    <n v="0.125723996"/>
    <n v="3954.96"/>
    <x v="0"/>
    <s v="21030,Cockeysville"/>
    <x v="0"/>
    <x v="0"/>
    <n v="40.373505799"/>
    <n v="-0.92701997199999997"/>
    <n v="0.92701997199999997"/>
    <n v="-0.92701997199999997"/>
    <n v="2.8867608000000002E-3"/>
    <n v="2.8867608000000002E-3"/>
    <n v="0"/>
    <n v="29.295641499999999"/>
    <n v="0.12283723520000001"/>
    <n v="1246.5859875000001"/>
    <x v="0"/>
  </r>
  <r>
    <n v="19836.345875999999"/>
    <n v="19340.753062"/>
    <x v="0"/>
    <x v="141"/>
    <x v="19"/>
    <x v="19"/>
    <s v="MD Resident"/>
    <x v="0"/>
    <s v="MD"/>
    <n v="2"/>
    <n v="18.710929445000001"/>
    <n v="16"/>
    <n v="359055.47"/>
    <n v="25.353203245"/>
    <n v="18"/>
    <n v="478348.94"/>
    <n v="2"/>
    <n v="6.6422737999999999"/>
    <n v="119293.47"/>
    <x v="97"/>
    <s v="21237,Rosedale"/>
    <x v="0"/>
    <x v="0"/>
    <n v="67.447334992999998"/>
    <n v="0"/>
    <n v="0"/>
    <n v="0"/>
    <n v="0"/>
    <n v="0"/>
    <n v="0"/>
    <n v="0"/>
    <n v="6.6422737999999999"/>
    <n v="67407.618161000006"/>
    <x v="0"/>
  </r>
  <r>
    <n v="19836.345875999999"/>
    <n v="19340.753062"/>
    <x v="0"/>
    <x v="236"/>
    <x v="19"/>
    <x v="19"/>
    <s v="MD Resident"/>
    <x v="0"/>
    <s v="MD"/>
    <n v="2"/>
    <n v="3.7338828880000001"/>
    <n v="6"/>
    <n v="49181.34"/>
    <n v="5.7803098290000001"/>
    <n v="5"/>
    <n v="66430.710000000006"/>
    <n v="-1"/>
    <n v="2.046426941"/>
    <n v="17249.37"/>
    <x v="157"/>
    <s v="21228,Catonsville"/>
    <x v="0"/>
    <x v="0"/>
    <n v="33.186515018000001"/>
    <n v="0"/>
    <n v="0"/>
    <n v="0"/>
    <n v="0"/>
    <n v="0"/>
    <n v="0"/>
    <n v="0"/>
    <n v="2.046426941"/>
    <n v="20767.702444999999"/>
    <x v="0"/>
  </r>
  <r>
    <n v="19836.345875999999"/>
    <n v="19340.753062"/>
    <x v="0"/>
    <x v="199"/>
    <x v="19"/>
    <x v="19"/>
    <s v="MD Resident"/>
    <x v="11"/>
    <s v="MD"/>
    <n v="1"/>
    <n v="1.463129957"/>
    <n v="1"/>
    <n v="24022.06"/>
    <n v="3.02263591"/>
    <n v="5"/>
    <n v="92697.68"/>
    <n v="4"/>
    <n v="1.5595059529999999"/>
    <n v="68675.62"/>
    <x v="134"/>
    <s v="21009,Abingdon"/>
    <x v="0"/>
    <x v="0"/>
    <n v="5.2055738480000002"/>
    <n v="0"/>
    <n v="0"/>
    <n v="0"/>
    <n v="0"/>
    <n v="0"/>
    <n v="0"/>
    <n v="0"/>
    <n v="1.5595059529999999"/>
    <n v="15826.294574"/>
    <x v="0"/>
  </r>
  <r>
    <n v="19836.345875999999"/>
    <n v="19340.753062"/>
    <x v="0"/>
    <x v="113"/>
    <x v="19"/>
    <x v="19"/>
    <s v="MD Resident"/>
    <x v="11"/>
    <s v="MD"/>
    <n v="1"/>
    <n v="1.2224419639999999"/>
    <n v="2"/>
    <n v="60525.71"/>
    <n v="6.5980258039999997"/>
    <n v="3"/>
    <n v="117362"/>
    <n v="1"/>
    <n v="5.37558384"/>
    <n v="56836.29"/>
    <x v="83"/>
    <s v="21014,Bel Air"/>
    <x v="0"/>
    <x v="0"/>
    <n v="67.507471998"/>
    <n v="0"/>
    <n v="0"/>
    <n v="0"/>
    <n v="0"/>
    <n v="0"/>
    <n v="0"/>
    <n v="0"/>
    <n v="5.37558384"/>
    <n v="54552.900676999998"/>
    <x v="0"/>
  </r>
  <r>
    <n v="19836.345875999999"/>
    <n v="19340.753062"/>
    <x v="0"/>
    <x v="63"/>
    <x v="19"/>
    <x v="19"/>
    <s v="MD Resident"/>
    <x v="1"/>
    <s v="MD"/>
    <n v="1"/>
    <n v="0"/>
    <n v="0"/>
    <n v="0"/>
    <n v="1.4024919579999999"/>
    <n v="1"/>
    <n v="38020.870000000003"/>
    <n v="1"/>
    <n v="1.4024919579999999"/>
    <n v="38020.870000000003"/>
    <x v="50"/>
    <s v="20772,Upper Marlboro"/>
    <x v="0"/>
    <x v="0"/>
    <n v="53.818906400000003"/>
    <n v="-4.8192558569999999"/>
    <n v="4.8192558569999999"/>
    <n v="-4.8192558569999999"/>
    <n v="0.1255872338"/>
    <n v="0.1255872338"/>
    <n v="0"/>
    <n v="1274.493729"/>
    <n v="1.2769047242"/>
    <n v="12958.379714999999"/>
    <x v="0"/>
  </r>
  <r>
    <n v="19836.345875999999"/>
    <n v="19340.753062"/>
    <x v="0"/>
    <x v="91"/>
    <x v="19"/>
    <x v="19"/>
    <s v="MD Resident"/>
    <x v="9"/>
    <s v="MD"/>
    <n v="3"/>
    <n v="181.16415663000001"/>
    <n v="212"/>
    <n v="3692897.06"/>
    <n v="187.71354244"/>
    <n v="219"/>
    <n v="3501548.86"/>
    <n v="7"/>
    <n v="6.5493858090000003"/>
    <n v="-191348.2"/>
    <x v="19"/>
    <s v="21211,Baltimore"/>
    <x v="0"/>
    <x v="0"/>
    <n v="53.067125419"/>
    <n v="-0.598206982"/>
    <n v="0.598206982"/>
    <n v="-0.598206982"/>
    <n v="7.3828915499999995E-2"/>
    <n v="7.3828915499999995E-2"/>
    <n v="0"/>
    <n v="749.23610431999998"/>
    <n v="6.4755568935000003"/>
    <n v="65715.729221999994"/>
    <x v="0"/>
  </r>
  <r>
    <n v="19836.345875999999"/>
    <n v="19340.753062"/>
    <x v="0"/>
    <x v="98"/>
    <x v="19"/>
    <x v="19"/>
    <s v="MD Resident"/>
    <x v="0"/>
    <s v="MD"/>
    <n v="2"/>
    <n v="3.200070905"/>
    <n v="4"/>
    <n v="59957.120000000003"/>
    <n v="3.5073508960000002"/>
    <n v="5"/>
    <n v="57072.959999999999"/>
    <n v="1"/>
    <n v="0.30727999099999997"/>
    <n v="-2884.16"/>
    <x v="73"/>
    <s v="21219,Sparrows Point"/>
    <x v="0"/>
    <x v="0"/>
    <n v="25.849107242999999"/>
    <n v="0"/>
    <n v="0"/>
    <n v="0"/>
    <n v="0"/>
    <n v="0"/>
    <n v="0"/>
    <n v="0"/>
    <n v="0.30727999099999997"/>
    <n v="3118.3617125000001"/>
    <x v="0"/>
  </r>
  <r>
    <n v="19836.345875999999"/>
    <n v="19340.753062"/>
    <x v="0"/>
    <x v="201"/>
    <x v="19"/>
    <x v="19"/>
    <s v="MD Resident"/>
    <x v="9"/>
    <s v="MD"/>
    <n v="2"/>
    <n v="21.508281361000002"/>
    <n v="30"/>
    <n v="418103.32"/>
    <n v="33.776772999000002"/>
    <n v="29"/>
    <n v="584746.77"/>
    <n v="-1"/>
    <n v="12.268491638"/>
    <n v="166643.45000000001"/>
    <x v="19"/>
    <s v="21224,Baltimore"/>
    <x v="0"/>
    <x v="0"/>
    <n v="65.434303064000005"/>
    <n v="-0.73492597800000004"/>
    <n v="0.73492597800000004"/>
    <n v="-0.73492597800000004"/>
    <n v="0.1377936769"/>
    <n v="0.1377936769"/>
    <n v="0"/>
    <n v="1398.3680647000001"/>
    <n v="12.130697960999999"/>
    <n v="123105.6534"/>
    <x v="0"/>
  </r>
  <r>
    <n v="19836.345875999999"/>
    <n v="19340.753062"/>
    <x v="0"/>
    <x v="119"/>
    <x v="19"/>
    <x v="19"/>
    <s v="MD Resident"/>
    <x v="9"/>
    <s v="MD"/>
    <n v="2"/>
    <n v="631.21088029999999"/>
    <n v="756"/>
    <n v="13231399.199999999"/>
    <n v="667.99783219000005"/>
    <n v="748"/>
    <n v="12919865.380000001"/>
    <n v="-8"/>
    <n v="36.786951899000002"/>
    <n v="-311533.82"/>
    <x v="19"/>
    <s v="21218,Baltimore"/>
    <x v="0"/>
    <x v="0"/>
    <n v="93.296299219000005"/>
    <n v="0"/>
    <n v="0"/>
    <n v="0"/>
    <n v="0"/>
    <n v="0"/>
    <n v="0"/>
    <n v="0"/>
    <n v="36.786951899000002"/>
    <n v="373324.08773999999"/>
    <x v="0"/>
  </r>
  <r>
    <n v="19836.345875999999"/>
    <n v="19340.753062"/>
    <x v="0"/>
    <x v="183"/>
    <x v="19"/>
    <x v="19"/>
    <s v="MD Resident"/>
    <x v="9"/>
    <s v="MD"/>
    <n v="2"/>
    <n v="95.744182151999993"/>
    <n v="128"/>
    <n v="1834470.81"/>
    <n v="112.31152467"/>
    <n v="125"/>
    <n v="1959078.99"/>
    <n v="-3"/>
    <n v="16.567342515"/>
    <n v="124608.18"/>
    <x v="19"/>
    <s v="21217,Baltimore"/>
    <x v="0"/>
    <x v="0"/>
    <n v="63.406089125999998"/>
    <n v="0"/>
    <n v="0"/>
    <n v="0"/>
    <n v="0"/>
    <n v="0"/>
    <n v="0"/>
    <n v="0"/>
    <n v="16.567342515"/>
    <n v="168129.94041000001"/>
    <x v="0"/>
  </r>
  <r>
    <n v="19836.345875999999"/>
    <n v="19340.753062"/>
    <x v="0"/>
    <x v="145"/>
    <x v="19"/>
    <x v="19"/>
    <s v="MD Resident"/>
    <x v="9"/>
    <s v="MD"/>
    <n v="2"/>
    <n v="73.947154806"/>
    <n v="84"/>
    <n v="1468231.63"/>
    <n v="86.956272419000001"/>
    <n v="95"/>
    <n v="1761712.62"/>
    <n v="11"/>
    <n v="13.009117613000001"/>
    <n v="293480.99"/>
    <x v="19"/>
    <s v="21214,Baltimore"/>
    <x v="0"/>
    <x v="0"/>
    <n v="122.01511635999999"/>
    <n v="0"/>
    <n v="0"/>
    <n v="0"/>
    <n v="0"/>
    <n v="0"/>
    <n v="0"/>
    <n v="0"/>
    <n v="13.009117613000001"/>
    <n v="132020.09719999999"/>
    <x v="0"/>
  </r>
  <r>
    <n v="19836.345875999999"/>
    <n v="19340.753062"/>
    <x v="0"/>
    <x v="227"/>
    <x v="19"/>
    <x v="19"/>
    <s v="MD Resident"/>
    <x v="0"/>
    <s v="MD"/>
    <n v="2"/>
    <n v="11.411362661"/>
    <n v="14"/>
    <n v="280289"/>
    <n v="24.514256272000001"/>
    <n v="17"/>
    <n v="561416.25"/>
    <n v="3"/>
    <n v="13.102893611000001"/>
    <n v="281127.25"/>
    <x v="152"/>
    <s v="21208,Pikesville"/>
    <x v="0"/>
    <x v="0"/>
    <n v="103.93195891000001"/>
    <n v="0"/>
    <n v="0"/>
    <n v="0"/>
    <n v="0"/>
    <n v="0"/>
    <n v="0"/>
    <n v="0"/>
    <n v="13.102893611000001"/>
    <n v="132971.76177000001"/>
    <x v="0"/>
  </r>
  <r>
    <n v="19836.345875999999"/>
    <n v="19340.753062"/>
    <x v="0"/>
    <x v="33"/>
    <x v="19"/>
    <x v="19"/>
    <s v="MD Resident"/>
    <x v="9"/>
    <s v="MD"/>
    <n v="2"/>
    <n v="107.92124080000001"/>
    <n v="130"/>
    <n v="1798202.07"/>
    <n v="136.47329995000001"/>
    <n v="150"/>
    <n v="2692646.54"/>
    <n v="20"/>
    <n v="28.552059145000001"/>
    <n v="894444.47"/>
    <x v="19"/>
    <s v="21206,Baltimore"/>
    <x v="0"/>
    <x v="0"/>
    <n v="198.44760808000001"/>
    <n v="0"/>
    <n v="0"/>
    <n v="0"/>
    <n v="0"/>
    <n v="0"/>
    <n v="0"/>
    <n v="0"/>
    <n v="28.552059145000001"/>
    <n v="289754.13517999998"/>
    <x v="0"/>
  </r>
  <r>
    <n v="19836.345875999999"/>
    <n v="19340.753062"/>
    <x v="0"/>
    <x v="41"/>
    <x v="19"/>
    <x v="19"/>
    <s v="MD Resident"/>
    <x v="3"/>
    <s v="MD"/>
    <n v="1"/>
    <n v="0"/>
    <n v="0"/>
    <n v="0"/>
    <n v="1.985583941"/>
    <n v="1"/>
    <n v="17212.05"/>
    <n v="1"/>
    <n v="1.985583941"/>
    <n v="17212.05"/>
    <x v="3"/>
    <s v="20882,Gaithersburg"/>
    <x v="0"/>
    <x v="0"/>
    <n v="33.022101024999998"/>
    <n v="-0.57127498300000001"/>
    <n v="0.57127498300000001"/>
    <n v="-0.57127498300000001"/>
    <n v="3.4350159300000002E-2"/>
    <n v="3.4350159300000002E-2"/>
    <n v="0"/>
    <n v="348.59484788999998"/>
    <n v="1.9512337817000001"/>
    <n v="19801.656127999999"/>
    <x v="0"/>
  </r>
  <r>
    <n v="19836.345875999999"/>
    <n v="19340.753062"/>
    <x v="0"/>
    <x v="212"/>
    <x v="19"/>
    <x v="19"/>
    <s v="MD Resident"/>
    <x v="9"/>
    <s v="MD"/>
    <n v="2"/>
    <n v="35.427379946999999"/>
    <n v="45"/>
    <n v="619698.68999999994"/>
    <n v="41.086010782000002"/>
    <n v="58"/>
    <n v="848546.23"/>
    <n v="13"/>
    <n v="5.6586308350000003"/>
    <n v="228847.54"/>
    <x v="19"/>
    <s v="21205,Baltimore"/>
    <x v="0"/>
    <x v="0"/>
    <n v="48.148821564000002"/>
    <n v="0"/>
    <n v="0"/>
    <n v="0"/>
    <n v="0"/>
    <n v="0"/>
    <n v="0"/>
    <n v="0"/>
    <n v="5.6586308350000003"/>
    <n v="57425.339292999997"/>
    <x v="0"/>
  </r>
  <r>
    <n v="19836.345875999999"/>
    <n v="19340.753062"/>
    <x v="0"/>
    <x v="155"/>
    <x v="19"/>
    <x v="19"/>
    <s v="MD Resident"/>
    <x v="1"/>
    <s v="MD"/>
    <n v="1"/>
    <n v="0"/>
    <n v="0"/>
    <n v="0"/>
    <n v="0.52952198399999995"/>
    <n v="1"/>
    <n v="9494.25"/>
    <n v="1"/>
    <n v="0.52952198399999995"/>
    <n v="9494.25"/>
    <x v="106"/>
    <s v="20748,Temple Hills"/>
    <x v="0"/>
    <x v="0"/>
    <n v="58.72886227"/>
    <n v="-3.3167708999999999"/>
    <n v="3.3167708999999999"/>
    <n v="-3.3167708999999999"/>
    <n v="2.99052806E-2"/>
    <n v="2.99052806E-2"/>
    <n v="0"/>
    <n v="303.48699836999998"/>
    <n v="0.49961670339999997"/>
    <n v="5070.2474757"/>
    <x v="0"/>
  </r>
  <r>
    <n v="19836.345875999999"/>
    <n v="19340.753062"/>
    <x v="0"/>
    <x v="104"/>
    <x v="19"/>
    <x v="19"/>
    <s v="MD Resident"/>
    <x v="9"/>
    <s v="MD"/>
    <n v="2"/>
    <n v="27.581982180000001"/>
    <n v="35"/>
    <n v="426280.27"/>
    <n v="30.748571084999998"/>
    <n v="36"/>
    <n v="557709.57999999996"/>
    <n v="1"/>
    <n v="3.1665889049999998"/>
    <n v="131429.31"/>
    <x v="19"/>
    <s v="21201,Baltimore"/>
    <x v="0"/>
    <x v="0"/>
    <n v="58.911117240000003"/>
    <n v="-0.58304598299999999"/>
    <n v="0.58304598299999999"/>
    <n v="-0.58304598299999999"/>
    <n v="3.1339873099999999E-2"/>
    <n v="3.1339873099999999E-2"/>
    <n v="0"/>
    <n v="318.04563701000001"/>
    <n v="3.1352490318999999"/>
    <n v="31817.367958999999"/>
    <x v="0"/>
  </r>
  <r>
    <n v="19836.345875999999"/>
    <n v="19340.753062"/>
    <x v="0"/>
    <x v="193"/>
    <x v="19"/>
    <x v="19"/>
    <s v="MD Resident"/>
    <x v="11"/>
    <s v="MD"/>
    <n v="1"/>
    <n v="0"/>
    <n v="0"/>
    <n v="0"/>
    <n v="0.49757698500000003"/>
    <n v="1"/>
    <n v="7606.69"/>
    <n v="1"/>
    <n v="0.49757698500000003"/>
    <n v="7606.69"/>
    <x v="130"/>
    <s v="21161,White Hall"/>
    <x v="0"/>
    <x v="0"/>
    <n v="15.021503556000001"/>
    <n v="0"/>
    <n v="0"/>
    <n v="0"/>
    <n v="0"/>
    <n v="0"/>
    <n v="0"/>
    <n v="0"/>
    <n v="0.49757698500000003"/>
    <n v="5049.5478536999999"/>
    <x v="0"/>
  </r>
  <r>
    <n v="19836.345875999999"/>
    <n v="19340.753062"/>
    <x v="0"/>
    <x v="31"/>
    <x v="19"/>
    <x v="19"/>
    <s v="MD Resident"/>
    <x v="7"/>
    <s v="MD"/>
    <n v="1"/>
    <n v="0"/>
    <n v="0"/>
    <n v="0"/>
    <n v="0.96191797099999998"/>
    <n v="1"/>
    <n v="14124.74"/>
    <n v="1"/>
    <n v="0.96191797099999998"/>
    <n v="14124.74"/>
    <x v="27"/>
    <s v="21409,Annapolis"/>
    <x v="0"/>
    <x v="0"/>
    <n v="23.385939306000001"/>
    <n v="0"/>
    <n v="0"/>
    <n v="0"/>
    <n v="0"/>
    <n v="0"/>
    <n v="0"/>
    <n v="0"/>
    <n v="0.96191797099999998"/>
    <n v="9761.8076646999998"/>
    <x v="0"/>
  </r>
  <r>
    <n v="19836.345875999999"/>
    <n v="19340.753062"/>
    <x v="0"/>
    <x v="32"/>
    <x v="19"/>
    <x v="19"/>
    <s v="MD Resident"/>
    <x v="1"/>
    <s v="MD"/>
    <n v="1"/>
    <n v="0"/>
    <n v="0"/>
    <n v="0"/>
    <n v="0.534376984"/>
    <n v="1"/>
    <n v="4759.6000000000004"/>
    <n v="1"/>
    <n v="0.534376984"/>
    <n v="4759.6000000000004"/>
    <x v="28"/>
    <s v="20747,District Heights"/>
    <x v="0"/>
    <x v="0"/>
    <n v="135.299723"/>
    <n v="-5.2008608450000002"/>
    <n v="5.2008608450000002"/>
    <n v="-5.2008608450000002"/>
    <n v="2.05412123E-2"/>
    <n v="2.05412123E-2"/>
    <n v="0"/>
    <n v="208.45786190000001"/>
    <n v="0.51383577170000005"/>
    <n v="5214.5464850999997"/>
    <x v="0"/>
  </r>
  <r>
    <n v="19836.345875999999"/>
    <n v="19340.753062"/>
    <x v="0"/>
    <x v="24"/>
    <x v="19"/>
    <x v="19"/>
    <s v="MD Resident"/>
    <x v="5"/>
    <s v="MD"/>
    <n v="1"/>
    <n v="0"/>
    <n v="0"/>
    <n v="0"/>
    <n v="2.2124489340000002"/>
    <n v="1"/>
    <n v="26574.560000000001"/>
    <n v="1"/>
    <n v="2.2124489340000002"/>
    <n v="26574.560000000001"/>
    <x v="21"/>
    <s v="21755,Jefferson"/>
    <x v="0"/>
    <x v="0"/>
    <n v="17.577469484000002"/>
    <n v="0"/>
    <n v="0"/>
    <n v="0"/>
    <n v="0"/>
    <n v="0"/>
    <n v="0"/>
    <n v="0"/>
    <n v="2.2124489340000002"/>
    <n v="22452.539210999999"/>
    <x v="0"/>
  </r>
  <r>
    <n v="19836.345875999999"/>
    <n v="19340.753062"/>
    <x v="0"/>
    <x v="144"/>
    <x v="19"/>
    <x v="19"/>
    <s v="MD Resident"/>
    <x v="7"/>
    <s v="MD"/>
    <n v="2"/>
    <n v="0"/>
    <n v="0"/>
    <n v="0"/>
    <n v="4.2905848720000002"/>
    <n v="2"/>
    <n v="55462.27"/>
    <n v="2"/>
    <n v="4.2905848720000002"/>
    <n v="55462.27"/>
    <x v="100"/>
    <s v="21144,Severn"/>
    <x v="0"/>
    <x v="0"/>
    <n v="27.458624188999998"/>
    <n v="-5.6600000000000001E-3"/>
    <n v="5.6600000000000001E-3"/>
    <n v="-5.6600000000000001E-3"/>
    <n v="8.8441099999999999E-4"/>
    <n v="8.8441099999999999E-4"/>
    <n v="0"/>
    <n v="8.9752460492000008"/>
    <n v="4.2897004609999998"/>
    <n v="43533.058017000003"/>
    <x v="0"/>
  </r>
  <r>
    <n v="19836.345875999999"/>
    <n v="19340.753062"/>
    <x v="0"/>
    <x v="194"/>
    <x v="19"/>
    <x v="19"/>
    <s v="MD Resident"/>
    <x v="11"/>
    <s v="MD"/>
    <n v="1"/>
    <n v="0"/>
    <n v="0"/>
    <n v="0"/>
    <n v="2.9751599120000001"/>
    <n v="2"/>
    <n v="107908.64"/>
    <n v="2"/>
    <n v="2.9751599120000001"/>
    <n v="107908.64"/>
    <x v="131"/>
    <s v="21078,Havre de Grace"/>
    <x v="0"/>
    <x v="0"/>
    <n v="24.987545236999999"/>
    <n v="0"/>
    <n v="0"/>
    <n v="0"/>
    <n v="0"/>
    <n v="0"/>
    <n v="0"/>
    <n v="0"/>
    <n v="2.9751599120000001"/>
    <n v="30192.739618"/>
    <x v="0"/>
  </r>
  <r>
    <n v="19836.345875999999"/>
    <n v="19340.753062"/>
    <x v="0"/>
    <x v="12"/>
    <x v="19"/>
    <x v="19"/>
    <s v="MD Resident"/>
    <x v="0"/>
    <s v="MD"/>
    <n v="2"/>
    <n v="8.5220827470000007"/>
    <n v="9"/>
    <n v="122405.89"/>
    <n v="13.330636603"/>
    <n v="14"/>
    <n v="221973.47"/>
    <n v="5"/>
    <n v="4.8085538559999996"/>
    <n v="99567.58"/>
    <x v="10"/>
    <s v="21133,Randallstown"/>
    <x v="0"/>
    <x v="0"/>
    <n v="65.825927037"/>
    <n v="0"/>
    <n v="0"/>
    <n v="0"/>
    <n v="0"/>
    <n v="0"/>
    <n v="0"/>
    <n v="0"/>
    <n v="4.8085538559999996"/>
    <n v="48798.524721000002"/>
    <x v="0"/>
  </r>
  <r>
    <n v="19836.345875999999"/>
    <n v="19340.753062"/>
    <x v="0"/>
    <x v="235"/>
    <x v="19"/>
    <x v="19"/>
    <s v="MD Resident"/>
    <x v="0"/>
    <s v="MD"/>
    <n v="1"/>
    <n v="0.58304598299999999"/>
    <n v="1"/>
    <n v="24408.59"/>
    <n v="4.7323718599999998"/>
    <n v="3"/>
    <n v="48150.3"/>
    <n v="2"/>
    <n v="4.1493258769999999"/>
    <n v="23741.71"/>
    <x v="156"/>
    <s v="21131,Phoenix"/>
    <x v="0"/>
    <x v="0"/>
    <n v="16.587132508"/>
    <n v="0"/>
    <n v="0"/>
    <n v="0"/>
    <n v="0"/>
    <n v="0"/>
    <n v="0"/>
    <n v="0"/>
    <n v="4.1493258769999999"/>
    <n v="42108.498199000001"/>
    <x v="0"/>
  </r>
  <r>
    <n v="19836.345875999999"/>
    <n v="19340.753062"/>
    <x v="0"/>
    <x v="11"/>
    <x v="19"/>
    <x v="19"/>
    <s v="MD Resident"/>
    <x v="7"/>
    <s v="MD"/>
    <n v="2"/>
    <n v="4.8322158569999996"/>
    <n v="2"/>
    <n v="112675.99"/>
    <n v="12.779057621"/>
    <n v="7"/>
    <n v="230256.03"/>
    <n v="5"/>
    <n v="7.9468417640000002"/>
    <n v="117580.04"/>
    <x v="9"/>
    <s v="21122,Pasadena"/>
    <x v="0"/>
    <x v="0"/>
    <n v="126.90784524"/>
    <n v="0"/>
    <n v="0"/>
    <n v="0"/>
    <n v="0"/>
    <n v="0"/>
    <n v="0"/>
    <n v="0"/>
    <n v="7.9468417640000002"/>
    <n v="80646.732029999999"/>
    <x v="0"/>
  </r>
  <r>
    <n v="19836.345875999999"/>
    <n v="19340.753062"/>
    <x v="0"/>
    <x v="94"/>
    <x v="19"/>
    <x v="19"/>
    <s v="MD Resident"/>
    <x v="1"/>
    <s v="MD"/>
    <n v="1"/>
    <n v="0"/>
    <n v="0"/>
    <n v="0"/>
    <n v="5.558282835"/>
    <n v="3"/>
    <n v="59787.64"/>
    <n v="3"/>
    <n v="5.558282835"/>
    <n v="59787.64"/>
    <x v="70"/>
    <s v="20745,Oxon Hill"/>
    <x v="0"/>
    <x v="0"/>
    <n v="67.456354997999995"/>
    <n v="-2.797984918"/>
    <n v="2.797984918"/>
    <n v="-2.797984918"/>
    <n v="0.2305489459"/>
    <n v="0.2305489459"/>
    <n v="0"/>
    <n v="2339.6740008000002"/>
    <n v="5.3277338891000001"/>
    <n v="54067.306237999997"/>
    <x v="0"/>
  </r>
  <r>
    <n v="19836.345875999999"/>
    <n v="19340.753062"/>
    <x v="0"/>
    <x v="38"/>
    <x v="19"/>
    <x v="19"/>
    <s v="MD Resident"/>
    <x v="0"/>
    <s v="MD"/>
    <n v="1"/>
    <n v="0"/>
    <n v="0"/>
    <n v="0"/>
    <n v="2.6248709219999999"/>
    <n v="3"/>
    <n v="63766.66"/>
    <n v="3"/>
    <n v="2.6248709219999999"/>
    <n v="63766.66"/>
    <x v="30"/>
    <s v="21120,Parkton"/>
    <x v="0"/>
    <x v="0"/>
    <n v="7.6711377719999998"/>
    <n v="0"/>
    <n v="0"/>
    <n v="0"/>
    <n v="0"/>
    <n v="0"/>
    <n v="0"/>
    <n v="0"/>
    <n v="2.6248709219999999"/>
    <n v="26637.910776000001"/>
    <x v="0"/>
  </r>
  <r>
    <n v="19836.345875999999"/>
    <n v="19340.753062"/>
    <x v="0"/>
    <x v="23"/>
    <x v="19"/>
    <x v="19"/>
    <s v="MD Resident"/>
    <x v="0"/>
    <s v="MD"/>
    <n v="2"/>
    <n v="6.1227978179999996"/>
    <n v="7"/>
    <n v="109720.2"/>
    <n v="7.3814327820000001"/>
    <n v="11"/>
    <n v="151682.87"/>
    <n v="4"/>
    <n v="1.2586349640000001"/>
    <n v="41962.67"/>
    <x v="20"/>
    <s v="21117,Owings Mills"/>
    <x v="0"/>
    <x v="0"/>
    <n v="60.638130193999999"/>
    <n v="0"/>
    <n v="0"/>
    <n v="0"/>
    <n v="0"/>
    <n v="0"/>
    <n v="0"/>
    <n v="0"/>
    <n v="1.2586349640000001"/>
    <n v="12772.973173"/>
    <x v="0"/>
  </r>
  <r>
    <n v="19836.345875999999"/>
    <n v="19340.753062"/>
    <x v="0"/>
    <x v="135"/>
    <x v="19"/>
    <x v="19"/>
    <s v="MD Resident"/>
    <x v="7"/>
    <s v="MD"/>
    <n v="1"/>
    <n v="0"/>
    <n v="0"/>
    <n v="0"/>
    <n v="1.0324729699999999"/>
    <n v="2"/>
    <n v="29209.37"/>
    <n v="2"/>
    <n v="1.0324729699999999"/>
    <n v="29209.37"/>
    <x v="94"/>
    <s v="21114,Crofton"/>
    <x v="0"/>
    <x v="0"/>
    <n v="52.929094431999999"/>
    <n v="-0.92701997199999997"/>
    <n v="0.92701997199999997"/>
    <n v="-0.92701997199999997"/>
    <n v="1.80831181E-2"/>
    <n v="1.80831181E-2"/>
    <n v="0"/>
    <n v="183.51244686000001"/>
    <n v="1.0143898519000001"/>
    <n v="10294.306719"/>
    <x v="0"/>
  </r>
  <r>
    <n v="19836.345875999999"/>
    <n v="19340.753062"/>
    <x v="0"/>
    <x v="117"/>
    <x v="19"/>
    <x v="19"/>
    <s v="MD Resident"/>
    <x v="8"/>
    <s v="MD"/>
    <n v="1"/>
    <n v="0.35034799"/>
    <n v="1"/>
    <n v="19402.990000000002"/>
    <n v="2.3100329319999999"/>
    <n v="2"/>
    <n v="38373.1"/>
    <n v="1"/>
    <n v="1.959684942"/>
    <n v="18970.11"/>
    <x v="36"/>
    <s v="20723,Laurel"/>
    <x v="0"/>
    <x v="0"/>
    <n v="111.81412468000001"/>
    <n v="-21.82886835"/>
    <n v="21.828868353000001"/>
    <n v="-21.82886835"/>
    <n v="0.38257871919999997"/>
    <n v="0.38257871919999997"/>
    <n v="0"/>
    <n v="3882.5138799000001"/>
    <n v="1.5771062227999999"/>
    <n v="16004.906944"/>
    <x v="0"/>
  </r>
  <r>
    <n v="19836.345875999999"/>
    <n v="19340.753062"/>
    <x v="0"/>
    <x v="87"/>
    <x v="19"/>
    <x v="19"/>
    <s v="MD Resident"/>
    <x v="7"/>
    <s v="MD"/>
    <n v="1"/>
    <n v="0"/>
    <n v="0"/>
    <n v="0"/>
    <n v="2.6720579209999999"/>
    <n v="2"/>
    <n v="41044.910000000003"/>
    <n v="2"/>
    <n v="2.6720579209999999"/>
    <n v="41044.910000000003"/>
    <x v="66"/>
    <s v="21108,Millersville"/>
    <x v="0"/>
    <x v="0"/>
    <n v="14.370112578000001"/>
    <n v="0"/>
    <n v="0"/>
    <n v="0"/>
    <n v="0"/>
    <n v="0"/>
    <n v="0"/>
    <n v="0"/>
    <n v="2.6720579209999999"/>
    <n v="27116.777397000002"/>
    <x v="0"/>
  </r>
  <r>
    <n v="19836.345875999999"/>
    <n v="19340.753062"/>
    <x v="0"/>
    <x v="46"/>
    <x v="19"/>
    <x v="19"/>
    <s v="MD Resident"/>
    <x v="7"/>
    <s v="MD"/>
    <n v="1"/>
    <n v="0"/>
    <n v="0"/>
    <n v="0"/>
    <n v="0.82473597600000004"/>
    <n v="1"/>
    <n v="11055.9"/>
    <n v="1"/>
    <n v="0.82473597600000004"/>
    <n v="11055.9"/>
    <x v="37"/>
    <s v="20711,Lothian"/>
    <x v="0"/>
    <x v="0"/>
    <n v="37.829274878"/>
    <n v="0"/>
    <n v="0"/>
    <n v="0"/>
    <n v="0"/>
    <n v="0"/>
    <n v="0"/>
    <n v="0"/>
    <n v="0.82473597600000004"/>
    <n v="8369.6471160000001"/>
    <x v="0"/>
  </r>
  <r>
    <n v="19836.345875999999"/>
    <n v="19340.753062"/>
    <x v="0"/>
    <x v="107"/>
    <x v="19"/>
    <x v="19"/>
    <s v="MD Resident"/>
    <x v="0"/>
    <s v="MD"/>
    <n v="2"/>
    <n v="44.60871968"/>
    <n v="47"/>
    <n v="821516.28"/>
    <n v="70.985836894000002"/>
    <n v="64"/>
    <n v="1719604.94"/>
    <n v="17"/>
    <n v="26.377117213999998"/>
    <n v="898088.66"/>
    <x v="79"/>
    <s v="21234,Parkville"/>
    <x v="0"/>
    <x v="0"/>
    <n v="124.48361029"/>
    <n v="0"/>
    <n v="0"/>
    <n v="0"/>
    <n v="0"/>
    <n v="0"/>
    <n v="0"/>
    <n v="0"/>
    <n v="26.377117213999998"/>
    <n v="267682.22733999998"/>
    <x v="0"/>
  </r>
  <r>
    <n v="19836.345875999999"/>
    <n v="19340.753062"/>
    <x v="0"/>
    <x v="207"/>
    <x v="19"/>
    <x v="19"/>
    <s v="MD Resident"/>
    <x v="10"/>
    <s v="MD"/>
    <n v="1"/>
    <n v="0.42078298800000002"/>
    <n v="1"/>
    <n v="6695.19"/>
    <n v="1.990970941"/>
    <n v="1"/>
    <n v="26074.61"/>
    <n v="0"/>
    <n v="1.570187953"/>
    <n v="19379.419999999998"/>
    <x v="139"/>
    <s v="21784,Sykesville"/>
    <x v="0"/>
    <x v="0"/>
    <n v="42.057279747999999"/>
    <n v="0"/>
    <n v="0"/>
    <n v="0"/>
    <n v="0"/>
    <n v="0"/>
    <n v="0"/>
    <n v="0"/>
    <n v="1.570187953"/>
    <n v="15934.698442999999"/>
    <x v="0"/>
  </r>
  <r>
    <n v="19836.345875999999"/>
    <n v="19340.753062"/>
    <x v="0"/>
    <x v="211"/>
    <x v="19"/>
    <x v="19"/>
    <s v="MD Resident"/>
    <x v="11"/>
    <s v="MD"/>
    <n v="1"/>
    <n v="2.7208159190000001"/>
    <n v="2"/>
    <n v="66031.06"/>
    <n v="6.2504318139999997"/>
    <n v="3"/>
    <n v="72906.11"/>
    <n v="1"/>
    <n v="3.5296158950000001"/>
    <n v="6875.05"/>
    <x v="143"/>
    <s v="21085,Joppa"/>
    <x v="0"/>
    <x v="0"/>
    <n v="25.745593227000001"/>
    <n v="0"/>
    <n v="0"/>
    <n v="0"/>
    <n v="0"/>
    <n v="0"/>
    <n v="0"/>
    <n v="0"/>
    <n v="3.5296158950000001"/>
    <n v="35819.511160000002"/>
    <x v="0"/>
  </r>
  <r>
    <n v="19836.345875999999"/>
    <n v="19340.753062"/>
    <x v="0"/>
    <x v="116"/>
    <x v="19"/>
    <x v="19"/>
    <s v="MD Resident"/>
    <x v="11"/>
    <s v="MD"/>
    <n v="1"/>
    <n v="0"/>
    <n v="0"/>
    <n v="0"/>
    <n v="0.58304598299999999"/>
    <n v="1"/>
    <n v="7621.85"/>
    <n v="1"/>
    <n v="0.58304598299999999"/>
    <n v="7621.85"/>
    <x v="85"/>
    <s v="21084,Jarrettsville"/>
    <x v="0"/>
    <x v="0"/>
    <n v="10.79660168"/>
    <n v="0"/>
    <n v="0"/>
    <n v="0"/>
    <n v="0"/>
    <n v="0"/>
    <n v="0"/>
    <n v="0"/>
    <n v="0.58304598299999999"/>
    <n v="5916.9107110000004"/>
    <x v="0"/>
  </r>
  <r>
    <n v="19836.345875999999"/>
    <n v="19340.753062"/>
    <x v="0"/>
    <x v="202"/>
    <x v="19"/>
    <x v="19"/>
    <s v="MD Resident"/>
    <x v="22"/>
    <s v="MD"/>
    <n v="1"/>
    <n v="0.71198697899999996"/>
    <n v="2"/>
    <n v="12928.79"/>
    <n v="1.7764099470000001"/>
    <n v="1"/>
    <n v="35759.82"/>
    <n v="-1"/>
    <n v="1.0644229679999999"/>
    <n v="22831.03"/>
    <x v="2"/>
    <s v="Worcester,"/>
    <x v="0"/>
    <x v="0"/>
    <n v="127.77544118"/>
    <n v="0"/>
    <n v="0"/>
    <n v="0"/>
    <n v="0"/>
    <n v="0"/>
    <n v="0"/>
    <n v="0"/>
    <n v="1.0644229679999999"/>
    <n v="10802.056517000001"/>
    <x v="0"/>
  </r>
  <r>
    <n v="19836.345875999999"/>
    <n v="19340.753062"/>
    <x v="0"/>
    <x v="130"/>
    <x v="19"/>
    <x v="19"/>
    <s v="MD Resident"/>
    <x v="9"/>
    <s v="MD"/>
    <n v="2"/>
    <n v="165.46730209"/>
    <n v="189"/>
    <n v="3354106.15"/>
    <n v="167.46592303"/>
    <n v="197"/>
    <n v="3159859.26"/>
    <n v="8"/>
    <n v="1.998620939"/>
    <n v="-194246.89"/>
    <x v="19"/>
    <s v="21215,Baltimore"/>
    <x v="0"/>
    <x v="0"/>
    <n v="67.616079995000007"/>
    <n v="-0.64820198100000004"/>
    <n v="0.64820198100000004"/>
    <n v="-0.64820198100000004"/>
    <n v="1.9159792299999999E-2"/>
    <n v="1.9159792299999999E-2"/>
    <n v="0"/>
    <n v="194.43883305"/>
    <n v="1.9794611467000001"/>
    <n v="20088.115178"/>
    <x v="0"/>
  </r>
  <r>
    <n v="19836.345875999999"/>
    <n v="19340.753062"/>
    <x v="0"/>
    <x v="36"/>
    <x v="19"/>
    <x v="19"/>
    <s v="MD Resident"/>
    <x v="1"/>
    <s v="MD"/>
    <n v="1"/>
    <n v="0"/>
    <n v="0"/>
    <n v="0"/>
    <n v="0.92701997199999997"/>
    <n v="1"/>
    <n v="16213.82"/>
    <n v="1"/>
    <n v="0.92701997199999997"/>
    <n v="16213.82"/>
    <x v="2"/>
    <s v="Prince Georges,"/>
    <x v="0"/>
    <x v="0"/>
    <n v="35.717816939999999"/>
    <n v="-2.0343319399999999"/>
    <n v="2.0343319399999999"/>
    <n v="-2.0343319399999999"/>
    <n v="5.2799037E-2"/>
    <n v="5.2799037E-2"/>
    <n v="0"/>
    <n v="535.81912344"/>
    <n v="0.87422093499999998"/>
    <n v="8871.8340661000002"/>
    <x v="0"/>
  </r>
  <r>
    <n v="19836.345875999999"/>
    <n v="19340.753062"/>
    <x v="0"/>
    <x v="250"/>
    <x v="19"/>
    <x v="19"/>
    <s v="MD Resident"/>
    <x v="0"/>
    <s v="MD"/>
    <n v="1"/>
    <n v="0"/>
    <n v="0"/>
    <n v="0"/>
    <n v="0.51374798499999996"/>
    <n v="1"/>
    <n v="10681.31"/>
    <n v="1"/>
    <n v="0.51374798499999996"/>
    <n v="10681.31"/>
    <x v="168"/>
    <s v="21082,Hydes"/>
    <x v="0"/>
    <x v="0"/>
    <n v="0.51374798499999996"/>
    <n v="0"/>
    <n v="0"/>
    <n v="0"/>
    <n v="0"/>
    <n v="0"/>
    <n v="0"/>
    <n v="0"/>
    <n v="0.51374798499999996"/>
    <n v="5213.6556014999996"/>
    <x v="0"/>
  </r>
  <r>
    <n v="19836.345875999999"/>
    <n v="19340.753062"/>
    <x v="0"/>
    <x v="82"/>
    <x v="19"/>
    <x v="19"/>
    <s v="MD Resident"/>
    <x v="10"/>
    <s v="MD"/>
    <n v="1"/>
    <n v="0.66104598000000003"/>
    <n v="1"/>
    <n v="5910.93"/>
    <n v="1.985583941"/>
    <n v="1"/>
    <n v="43288.44"/>
    <n v="0"/>
    <n v="1.3245379610000001"/>
    <n v="37377.51"/>
    <x v="65"/>
    <s v="21074,Hampstead"/>
    <x v="0"/>
    <x v="0"/>
    <n v="25.075629255999999"/>
    <n v="0"/>
    <n v="0"/>
    <n v="0"/>
    <n v="0"/>
    <n v="0"/>
    <n v="0"/>
    <n v="0"/>
    <n v="1.3245379610000001"/>
    <n v="13441.774880999999"/>
    <x v="0"/>
  </r>
  <r>
    <n v="19836.345875999999"/>
    <n v="19340.753062"/>
    <x v="0"/>
    <x v="213"/>
    <x v="19"/>
    <x v="19"/>
    <s v="MD Resident"/>
    <x v="7"/>
    <s v="MD"/>
    <n v="2"/>
    <n v="6.5083758070000002"/>
    <n v="7"/>
    <n v="140576.72"/>
    <n v="12.078199640999999"/>
    <n v="8"/>
    <n v="304495.24"/>
    <n v="1"/>
    <n v="5.5698238340000001"/>
    <n v="163918.51999999999"/>
    <x v="51"/>
    <s v="21061,Glen Burnie"/>
    <x v="0"/>
    <x v="0"/>
    <n v="121.47440439"/>
    <n v="-2.2170409339999999"/>
    <n v="2.2170409339999999"/>
    <n v="-2.2170409339999999"/>
    <n v="0.1016553857"/>
    <n v="0.1016553857"/>
    <n v="0"/>
    <n v="1031.6267640000001"/>
    <n v="5.4681684483000002"/>
    <n v="55492.474700999999"/>
    <x v="0"/>
  </r>
  <r>
    <n v="19836.345875999999"/>
    <n v="19340.753062"/>
    <x v="0"/>
    <x v="64"/>
    <x v="19"/>
    <x v="19"/>
    <s v="MD Resident"/>
    <x v="7"/>
    <s v="MD"/>
    <n v="2"/>
    <n v="1.7932519469999999"/>
    <n v="1"/>
    <n v="53989.27"/>
    <n v="3.3089679009999999"/>
    <n v="3"/>
    <n v="63341.99"/>
    <n v="2"/>
    <n v="1.515715954"/>
    <n v="9352.7199999999993"/>
    <x v="51"/>
    <s v="21060,Glen Burnie"/>
    <x v="0"/>
    <x v="0"/>
    <n v="34.865030947000001"/>
    <n v="-0.45127198699999999"/>
    <n v="0.45127198699999999"/>
    <n v="-0.45127198699999999"/>
    <n v="1.9618515499999999E-2"/>
    <n v="1.9618515499999999E-2"/>
    <n v="0"/>
    <n v="199.09408164000001"/>
    <n v="1.4960974385000001"/>
    <n v="15182.807559999999"/>
    <x v="0"/>
  </r>
  <r>
    <n v="19836.345875999999"/>
    <n v="19340.753062"/>
    <x v="0"/>
    <x v="58"/>
    <x v="19"/>
    <x v="19"/>
    <s v="MD Resident"/>
    <x v="0"/>
    <s v="MD"/>
    <n v="2"/>
    <n v="3.794390887"/>
    <n v="7"/>
    <n v="72276.06"/>
    <n v="9.7993907100000008"/>
    <n v="9"/>
    <n v="187246.96"/>
    <n v="2"/>
    <n v="6.0049998230000003"/>
    <n v="114970.9"/>
    <x v="46"/>
    <s v="21244,Windsor Mill"/>
    <x v="0"/>
    <x v="0"/>
    <n v="128.80505017999999"/>
    <n v="-0.77333497699999998"/>
    <n v="0.77333497699999998"/>
    <n v="-0.77333497699999998"/>
    <n v="3.60535274E-2"/>
    <n v="3.60535274E-2"/>
    <n v="0"/>
    <n v="365.88109410999999"/>
    <n v="5.9689462956000003"/>
    <n v="60574.505785000001"/>
    <x v="0"/>
  </r>
  <r>
    <n v="19836.345875999999"/>
    <n v="19340.753062"/>
    <x v="0"/>
    <x v="136"/>
    <x v="19"/>
    <x v="19"/>
    <s v="MD Resident"/>
    <x v="17"/>
    <s v="MD"/>
    <n v="2"/>
    <n v="1.3632179600000001"/>
    <n v="1"/>
    <n v="16499.759999999998"/>
    <n v="2.854071915"/>
    <n v="2"/>
    <n v="79510.240000000005"/>
    <n v="1"/>
    <n v="1.490853955"/>
    <n v="63010.48"/>
    <x v="2"/>
    <s v="Calvert,"/>
    <x v="0"/>
    <x v="0"/>
    <n v="198.49333811"/>
    <n v="0"/>
    <n v="0"/>
    <n v="0"/>
    <n v="0"/>
    <n v="0"/>
    <n v="0"/>
    <n v="0"/>
    <n v="1.490853955"/>
    <n v="15129.59525"/>
    <x v="0"/>
  </r>
  <r>
    <n v="19836.345875999999"/>
    <n v="19340.753062"/>
    <x v="0"/>
    <x v="48"/>
    <x v="19"/>
    <x v="19"/>
    <s v="MD Resident"/>
    <x v="11"/>
    <s v="MD"/>
    <n v="1"/>
    <n v="0.84587697500000003"/>
    <n v="1"/>
    <n v="12548.55"/>
    <n v="8.4550237490000004"/>
    <n v="2"/>
    <n v="92707.93"/>
    <n v="1"/>
    <n v="7.6091467740000001"/>
    <n v="80159.38"/>
    <x v="39"/>
    <s v="21050,Forest Hill"/>
    <x v="0"/>
    <x v="0"/>
    <n v="13.782169594000001"/>
    <n v="0"/>
    <n v="0"/>
    <n v="0"/>
    <n v="0"/>
    <n v="0"/>
    <n v="0"/>
    <n v="0"/>
    <n v="7.6091467740000001"/>
    <n v="77219.710556999999"/>
    <x v="0"/>
  </r>
  <r>
    <n v="19836.345875999999"/>
    <n v="19340.753062"/>
    <x v="0"/>
    <x v="172"/>
    <x v="19"/>
    <x v="19"/>
    <s v="MD Resident"/>
    <x v="10"/>
    <s v="MD"/>
    <n v="1"/>
    <n v="0"/>
    <n v="0"/>
    <n v="0"/>
    <n v="1.0683369680000001"/>
    <n v="1"/>
    <n v="24311.42"/>
    <n v="1"/>
    <n v="1.0683369680000001"/>
    <n v="24311.42"/>
    <x v="116"/>
    <s v="21791,Union Bridge"/>
    <x v="0"/>
    <x v="0"/>
    <n v="10.496671685000001"/>
    <n v="0"/>
    <n v="0"/>
    <n v="0"/>
    <n v="0"/>
    <n v="0"/>
    <n v="0"/>
    <n v="0"/>
    <n v="1.0683369680000001"/>
    <n v="10841.776863999999"/>
    <x v="0"/>
  </r>
  <r>
    <n v="19836.345875999999"/>
    <n v="19340.753062"/>
    <x v="0"/>
    <x v="109"/>
    <x v="19"/>
    <x v="19"/>
    <s v="MD Resident"/>
    <x v="11"/>
    <s v="MD"/>
    <n v="1"/>
    <n v="1.375398959"/>
    <n v="2"/>
    <n v="22119.29"/>
    <n v="1.790845947"/>
    <n v="2"/>
    <n v="55533.91"/>
    <n v="0"/>
    <n v="0.41544698800000002"/>
    <n v="33414.620000000003"/>
    <x v="81"/>
    <s v="21040,Edgewood"/>
    <x v="0"/>
    <x v="0"/>
    <n v="35.146409966"/>
    <n v="0"/>
    <n v="0"/>
    <n v="0"/>
    <n v="0"/>
    <n v="0"/>
    <n v="0"/>
    <n v="0"/>
    <n v="0.41544698800000002"/>
    <n v="4216.0700954000004"/>
    <x v="0"/>
  </r>
  <r>
    <n v="19836.345875999999"/>
    <n v="19340.753062"/>
    <x v="0"/>
    <x v="110"/>
    <x v="19"/>
    <x v="19"/>
    <s v="MD Resident"/>
    <x v="8"/>
    <s v="MD"/>
    <n v="2"/>
    <n v="0"/>
    <n v="0"/>
    <n v="0"/>
    <n v="1.7918869470000001"/>
    <n v="3"/>
    <n v="37265.01"/>
    <n v="3"/>
    <n v="1.7918869470000001"/>
    <n v="37265.01"/>
    <x v="16"/>
    <s v="21045,Columbia"/>
    <x v="0"/>
    <x v="0"/>
    <n v="78.241843665999994"/>
    <n v="-7.9040637660000002"/>
    <n v="7.9040637660000002"/>
    <n v="-7.9040637660000002"/>
    <n v="0.18101808480000001"/>
    <n v="0.18101808480000001"/>
    <n v="0"/>
    <n v="1837.021223"/>
    <n v="1.6108688622"/>
    <n v="16347.539478000001"/>
    <x v="0"/>
  </r>
  <r>
    <n v="19836.345875999999"/>
    <n v="19340.753062"/>
    <x v="0"/>
    <x v="19"/>
    <x v="19"/>
    <x v="19"/>
    <s v="MD Resident"/>
    <x v="8"/>
    <s v="MD"/>
    <n v="1"/>
    <n v="0"/>
    <n v="0"/>
    <n v="0"/>
    <n v="0.534376984"/>
    <n v="1"/>
    <n v="2179.64"/>
    <n v="1"/>
    <n v="0.534376984"/>
    <n v="2179.64"/>
    <x v="16"/>
    <s v="21044,Columbia"/>
    <x v="0"/>
    <x v="0"/>
    <n v="69.840390935000002"/>
    <n v="-1.0225469700000001"/>
    <n v="1.0225469700000001"/>
    <n v="-1.0225469700000001"/>
    <n v="7.8239191E-3"/>
    <n v="7.8239191E-3"/>
    <n v="0"/>
    <n v="79.399278686000002"/>
    <n v="0.52655306489999998"/>
    <n v="5343.6050684000002"/>
    <x v="0"/>
  </r>
  <r>
    <n v="19836.345875999999"/>
    <n v="19340.753062"/>
    <x v="0"/>
    <x v="197"/>
    <x v="19"/>
    <x v="19"/>
    <s v="MD Resident"/>
    <x v="8"/>
    <s v="MD"/>
    <n v="1"/>
    <n v="0"/>
    <n v="0"/>
    <n v="0"/>
    <n v="2.1138829380000002"/>
    <n v="3"/>
    <n v="27168.39"/>
    <n v="3"/>
    <n v="2.1138829380000002"/>
    <n v="27168.39"/>
    <x v="123"/>
    <s v="21043,Ellicott City"/>
    <x v="0"/>
    <x v="0"/>
    <n v="59.304537232999998"/>
    <n v="0"/>
    <n v="0"/>
    <n v="0"/>
    <n v="0"/>
    <n v="0"/>
    <n v="0"/>
    <n v="0"/>
    <n v="2.1138829380000002"/>
    <n v="21452.264422"/>
    <x v="0"/>
  </r>
  <r>
    <n v="19836.345875999999"/>
    <n v="19340.753062"/>
    <x v="0"/>
    <x v="195"/>
    <x v="19"/>
    <x v="19"/>
    <s v="MD Resident"/>
    <x v="0"/>
    <s v="MD"/>
    <n v="2"/>
    <n v="37.059339901000001"/>
    <n v="29"/>
    <n v="583995.24"/>
    <n v="41.401808772000003"/>
    <n v="32"/>
    <n v="640775.72"/>
    <n v="3"/>
    <n v="4.3424688710000003"/>
    <n v="56780.480000000003"/>
    <x v="132"/>
    <s v="21221,Essex"/>
    <x v="0"/>
    <x v="0"/>
    <n v="45.604401649000003"/>
    <n v="0"/>
    <n v="0"/>
    <n v="0"/>
    <n v="0"/>
    <n v="0"/>
    <n v="0"/>
    <n v="0"/>
    <n v="4.3424688710000003"/>
    <n v="44068.566329000001"/>
    <x v="0"/>
  </r>
  <r>
    <n v="19836.345875999999"/>
    <n v="19340.753062"/>
    <x v="0"/>
    <x v="45"/>
    <x v="19"/>
    <x v="19"/>
    <s v="MD Resident"/>
    <x v="7"/>
    <s v="MD"/>
    <n v="1"/>
    <n v="0"/>
    <n v="0"/>
    <n v="0"/>
    <n v="0.98936497099999998"/>
    <n v="1"/>
    <n v="33266.300000000003"/>
    <n v="1"/>
    <n v="0.98936497099999998"/>
    <n v="33266.300000000003"/>
    <x v="36"/>
    <s v="20724,Laurel"/>
    <x v="0"/>
    <x v="0"/>
    <n v="65.307156057"/>
    <n v="-51.13715148"/>
    <n v="51.137151484"/>
    <n v="-51.13715148"/>
    <n v="0.77469774290000004"/>
    <n v="0.77469774290000004"/>
    <n v="0"/>
    <n v="7861.8453889000002"/>
    <n v="0.2146672281"/>
    <n v="2178.5019674"/>
    <x v="0"/>
  </r>
  <r>
    <n v="19836.345875999999"/>
    <n v="19340.753062"/>
    <x v="0"/>
    <x v="25"/>
    <x v="19"/>
    <x v="19"/>
    <s v="MD Resident"/>
    <x v="5"/>
    <s v="MD"/>
    <n v="1"/>
    <n v="0"/>
    <n v="0"/>
    <n v="0"/>
    <n v="0.602789982"/>
    <n v="1"/>
    <n v="22029.360000000001"/>
    <n v="1"/>
    <n v="0.602789982"/>
    <n v="22029.360000000001"/>
    <x v="14"/>
    <s v="21702,Frederick"/>
    <x v="0"/>
    <x v="0"/>
    <n v="33.656547998000001"/>
    <n v="0"/>
    <n v="0"/>
    <n v="0"/>
    <n v="0"/>
    <n v="0"/>
    <n v="0"/>
    <n v="0"/>
    <n v="0.602789982"/>
    <n v="6117.2782336"/>
    <x v="0"/>
  </r>
  <r>
    <n v="14738.592107"/>
    <n v="14811.085870999999"/>
    <x v="0"/>
    <x v="117"/>
    <x v="20"/>
    <x v="20"/>
    <s v="MD Resident"/>
    <x v="8"/>
    <s v="MD"/>
    <n v="1"/>
    <n v="0"/>
    <n v="0"/>
    <n v="0"/>
    <n v="0.45127198699999999"/>
    <n v="1"/>
    <n v="3717.49"/>
    <n v="1"/>
    <n v="0.45127198699999999"/>
    <n v="3717.49"/>
    <x v="36"/>
    <s v="20723,Laurel"/>
    <x v="0"/>
    <x v="0"/>
    <n v="111.81412468000001"/>
    <n v="-21.82886835"/>
    <n v="21.828868353000001"/>
    <n v="-21.82886835"/>
    <n v="8.8099395499999997E-2"/>
    <n v="8.8099395499999997E-2"/>
    <n v="0"/>
    <n v="664.29267602000004"/>
    <n v="0.36317259149999997"/>
    <n v="2738.4171163000001"/>
    <x v="0"/>
  </r>
  <r>
    <n v="14738.592107"/>
    <n v="14811.085870999999"/>
    <x v="0"/>
    <x v="149"/>
    <x v="20"/>
    <x v="20"/>
    <s v="MD Resident"/>
    <x v="9"/>
    <s v="MD"/>
    <n v="1"/>
    <n v="0"/>
    <n v="0"/>
    <n v="0"/>
    <n v="0.92701997199999997"/>
    <n v="1"/>
    <n v="13244.12"/>
    <n v="1"/>
    <n v="0.92701997199999997"/>
    <n v="13244.12"/>
    <x v="19"/>
    <s v="21223,Baltimore"/>
    <x v="0"/>
    <x v="0"/>
    <n v="32.501234044"/>
    <n v="0"/>
    <n v="0"/>
    <n v="0"/>
    <n v="0"/>
    <n v="0"/>
    <n v="0"/>
    <n v="0"/>
    <n v="0.92701997199999997"/>
    <n v="6989.9750645000004"/>
    <x v="0"/>
  </r>
  <r>
    <n v="14738.592107"/>
    <n v="14811.085870999999"/>
    <x v="0"/>
    <x v="85"/>
    <x v="20"/>
    <x v="20"/>
    <s v="MD Resident"/>
    <x v="9"/>
    <s v="MD"/>
    <n v="1"/>
    <n v="0"/>
    <n v="0"/>
    <n v="0"/>
    <n v="0.49757698500000003"/>
    <n v="1"/>
    <n v="5884.09"/>
    <n v="1"/>
    <n v="0.49757698500000003"/>
    <n v="5884.09"/>
    <x v="19"/>
    <s v="21230,Baltimore"/>
    <x v="0"/>
    <x v="0"/>
    <n v="91.026667282999995"/>
    <n v="0"/>
    <n v="0"/>
    <n v="0"/>
    <n v="0"/>
    <n v="0"/>
    <n v="0"/>
    <n v="0"/>
    <n v="0.49757698500000003"/>
    <n v="3751.8616889"/>
    <x v="0"/>
  </r>
  <r>
    <n v="14738.592107"/>
    <n v="14811.085870999999"/>
    <x v="0"/>
    <x v="195"/>
    <x v="20"/>
    <x v="20"/>
    <s v="MD Resident"/>
    <x v="0"/>
    <s v="MD"/>
    <n v="1"/>
    <n v="0"/>
    <n v="0"/>
    <n v="0"/>
    <n v="1.6081459520000001"/>
    <n v="2"/>
    <n v="23446.51"/>
    <n v="2"/>
    <n v="1.6081459520000001"/>
    <n v="23446.51"/>
    <x v="132"/>
    <s v="21221,Essex"/>
    <x v="0"/>
    <x v="0"/>
    <n v="45.604401649000003"/>
    <n v="0"/>
    <n v="0"/>
    <n v="0"/>
    <n v="0"/>
    <n v="0"/>
    <n v="0"/>
    <n v="0"/>
    <n v="1.6081459520000001"/>
    <n v="12125.844582"/>
    <x v="0"/>
  </r>
  <r>
    <n v="14738.592107"/>
    <n v="14811.085870999999"/>
    <x v="0"/>
    <x v="130"/>
    <x v="20"/>
    <x v="20"/>
    <s v="MD Resident"/>
    <x v="9"/>
    <s v="MD"/>
    <n v="1"/>
    <n v="0"/>
    <n v="0"/>
    <n v="0"/>
    <n v="0.51374798499999996"/>
    <n v="1"/>
    <n v="4924.34"/>
    <n v="1"/>
    <n v="0.51374798499999996"/>
    <n v="4924.34"/>
    <x v="19"/>
    <s v="21215,Baltimore"/>
    <x v="0"/>
    <x v="0"/>
    <n v="67.616079995000007"/>
    <n v="-0.64820198100000004"/>
    <n v="0.64820198100000004"/>
    <n v="-0.64820198100000004"/>
    <n v="4.9250483000000001E-3"/>
    <n v="4.9250483000000001E-3"/>
    <n v="0"/>
    <n v="37.136163224000001"/>
    <n v="0.50882293670000001"/>
    <n v="3836.6591303999999"/>
    <x v="0"/>
  </r>
  <r>
    <n v="14738.592107"/>
    <n v="14811.085870999999"/>
    <x v="0"/>
    <x v="26"/>
    <x v="20"/>
    <x v="20"/>
    <s v="MD Resident"/>
    <x v="3"/>
    <s v="MD"/>
    <n v="1"/>
    <n v="0"/>
    <n v="0"/>
    <n v="0"/>
    <n v="0.75515097799999997"/>
    <n v="1"/>
    <n v="9387.0400000000009"/>
    <n v="1"/>
    <n v="0.75515097799999997"/>
    <n v="9387.0400000000009"/>
    <x v="22"/>
    <s v="20886,Montgomery Village"/>
    <x v="0"/>
    <x v="0"/>
    <n v="32.268526053000002"/>
    <n v="-0.61168998200000002"/>
    <n v="0.61168998200000002"/>
    <n v="-0.61168998200000002"/>
    <n v="1.43148245E-2"/>
    <n v="1.43148245E-2"/>
    <n v="0"/>
    <n v="107.93755206"/>
    <n v="0.74083615349999998"/>
    <n v="5586.0999720999998"/>
    <x v="0"/>
  </r>
  <r>
    <n v="14738.592107"/>
    <n v="14811.085870999999"/>
    <x v="0"/>
    <x v="61"/>
    <x v="20"/>
    <x v="20"/>
    <s v="MD Resident"/>
    <x v="8"/>
    <s v="MD"/>
    <n v="1"/>
    <n v="0"/>
    <n v="0"/>
    <n v="0"/>
    <n v="0.41525098799999999"/>
    <n v="1"/>
    <n v="7850.22"/>
    <n v="1"/>
    <n v="0.41525098799999999"/>
    <n v="7850.22"/>
    <x v="48"/>
    <s v="21075,Elkridge"/>
    <x v="0"/>
    <x v="0"/>
    <n v="74.389385790999995"/>
    <n v="-3.5079528959999999"/>
    <n v="3.5079528959999999"/>
    <n v="-3.5079528959999999"/>
    <n v="1.9581838099999999E-2"/>
    <n v="1.9581838099999999E-2"/>
    <n v="0"/>
    <n v="147.65222313000001"/>
    <n v="0.39566914990000002"/>
    <n v="2983.4497372000001"/>
    <x v="0"/>
  </r>
  <r>
    <n v="14738.592107"/>
    <n v="14811.085870999999"/>
    <x v="0"/>
    <x v="193"/>
    <x v="20"/>
    <x v="20"/>
    <s v="MD Resident"/>
    <x v="11"/>
    <s v="MD"/>
    <n v="1"/>
    <n v="0"/>
    <n v="0"/>
    <n v="0"/>
    <n v="0.49757698500000003"/>
    <n v="1"/>
    <n v="5744.15"/>
    <n v="1"/>
    <n v="0.49757698500000003"/>
    <n v="5744.15"/>
    <x v="130"/>
    <s v="21161,White Hall"/>
    <x v="0"/>
    <x v="0"/>
    <n v="15.021503556000001"/>
    <n v="0"/>
    <n v="0"/>
    <n v="0"/>
    <n v="0"/>
    <n v="0"/>
    <n v="0"/>
    <n v="0"/>
    <n v="0.49757698500000003"/>
    <n v="3751.8616889"/>
    <x v="0"/>
  </r>
  <r>
    <n v="14738.592107"/>
    <n v="14811.085870999999"/>
    <x v="0"/>
    <x v="174"/>
    <x v="20"/>
    <x v="20"/>
    <s v="MD Resident"/>
    <x v="3"/>
    <s v="MD"/>
    <n v="1"/>
    <n v="0"/>
    <n v="0"/>
    <n v="0"/>
    <n v="0.57127498300000001"/>
    <n v="1"/>
    <n v="6116.97"/>
    <n v="1"/>
    <n v="0.57127498300000001"/>
    <n v="6116.97"/>
    <x v="117"/>
    <s v="20841,Boyds"/>
    <x v="0"/>
    <x v="0"/>
    <n v="3.7948148860000002"/>
    <n v="0"/>
    <n v="0"/>
    <n v="0"/>
    <n v="0"/>
    <n v="0"/>
    <n v="0"/>
    <n v="0"/>
    <n v="0.57127498300000001"/>
    <n v="4307.5640296000001"/>
    <x v="0"/>
  </r>
  <r>
    <n v="14738.592107"/>
    <n v="14811.085870999999"/>
    <x v="0"/>
    <x v="242"/>
    <x v="20"/>
    <x v="20"/>
    <s v="MD Resident"/>
    <x v="1"/>
    <s v="MD"/>
    <n v="1"/>
    <n v="0"/>
    <n v="0"/>
    <n v="0"/>
    <n v="0.58304598299999999"/>
    <n v="1"/>
    <n v="11677.15"/>
    <n v="1"/>
    <n v="0.58304598299999999"/>
    <n v="11677.15"/>
    <x v="161"/>
    <s v="20746,Suitland"/>
    <x v="0"/>
    <x v="0"/>
    <n v="38.336858863000003"/>
    <n v="-7.4017377800000004"/>
    <n v="7.4017377800000004"/>
    <n v="-7.4017377800000004"/>
    <n v="0.112569303"/>
    <n v="0.112569303"/>
    <n v="0"/>
    <n v="848.80223132000003"/>
    <n v="0.47047667999999998"/>
    <n v="3547.5182426000001"/>
    <x v="0"/>
  </r>
  <r>
    <n v="14738.592107"/>
    <n v="14811.085870999999"/>
    <x v="0"/>
    <x v="12"/>
    <x v="20"/>
    <x v="20"/>
    <s v="MD Resident"/>
    <x v="0"/>
    <s v="MD"/>
    <n v="1"/>
    <n v="0"/>
    <n v="0"/>
    <n v="0"/>
    <n v="0.49757698500000003"/>
    <n v="1"/>
    <n v="5353.25"/>
    <n v="1"/>
    <n v="0.49757698500000003"/>
    <n v="5353.25"/>
    <x v="10"/>
    <s v="21133,Randallstown"/>
    <x v="0"/>
    <x v="0"/>
    <n v="65.825927037"/>
    <n v="0"/>
    <n v="0"/>
    <n v="0"/>
    <n v="0"/>
    <n v="0"/>
    <n v="0"/>
    <n v="0"/>
    <n v="0.49757698500000003"/>
    <n v="3751.8616889"/>
    <x v="0"/>
  </r>
  <r>
    <n v="14738.592107"/>
    <n v="14811.085870999999"/>
    <x v="0"/>
    <x v="152"/>
    <x v="20"/>
    <x v="20"/>
    <s v="MD Resident"/>
    <x v="3"/>
    <s v="MD"/>
    <n v="1"/>
    <n v="0"/>
    <n v="0"/>
    <n v="0"/>
    <n v="0.73492597800000004"/>
    <n v="1"/>
    <n v="13103.96"/>
    <n v="1"/>
    <n v="0.73492597800000004"/>
    <n v="13103.96"/>
    <x v="103"/>
    <s v="20852,Rockville"/>
    <x v="0"/>
    <x v="0"/>
    <n v="45.448545643000003"/>
    <n v="-0.73492597800000004"/>
    <n v="0.73492597800000004"/>
    <n v="-0.73492597800000004"/>
    <n v="1.1884124899999999E-2"/>
    <n v="1.1884124899999999E-2"/>
    <n v="0"/>
    <n v="89.609435884000007"/>
    <n v="0.72304185310000002"/>
    <n v="5451.9262544000003"/>
    <x v="0"/>
  </r>
  <r>
    <n v="14738.592107"/>
    <n v="14811.085870999999"/>
    <x v="0"/>
    <x v="2"/>
    <x v="20"/>
    <x v="20"/>
    <s v="MD Resident"/>
    <x v="2"/>
    <s v="MD"/>
    <n v="1"/>
    <n v="0"/>
    <n v="0"/>
    <n v="0"/>
    <n v="1.5103019559999999"/>
    <n v="2"/>
    <n v="10386.219999999999"/>
    <n v="2"/>
    <n v="1.5103019559999999"/>
    <n v="10386.219999999999"/>
    <x v="2"/>
    <s v="Cecil,"/>
    <x v="0"/>
    <x v="0"/>
    <n v="53.578863411999997"/>
    <n v="0"/>
    <n v="0"/>
    <n v="0"/>
    <n v="0"/>
    <n v="0"/>
    <n v="0"/>
    <n v="0"/>
    <n v="1.5103019559999999"/>
    <n v="11388.075048000001"/>
    <x v="0"/>
  </r>
  <r>
    <n v="14738.592107"/>
    <n v="14811.085870999999"/>
    <x v="0"/>
    <x v="222"/>
    <x v="20"/>
    <x v="20"/>
    <s v="MD Resident"/>
    <x v="1"/>
    <s v="MD"/>
    <n v="1"/>
    <n v="0"/>
    <n v="0"/>
    <n v="0"/>
    <n v="0.49757698500000003"/>
    <n v="1"/>
    <n v="9770.57"/>
    <n v="1"/>
    <n v="0.49757698500000003"/>
    <n v="9770.57"/>
    <x v="148"/>
    <s v="20770,Greenbelt"/>
    <x v="0"/>
    <x v="0"/>
    <n v="43.179993729000003"/>
    <n v="-8.4850117489999999"/>
    <n v="8.4850117489999999"/>
    <n v="-8.4850117489999999"/>
    <n v="9.7775525200000005E-2"/>
    <n v="9.7775525200000005E-2"/>
    <n v="0"/>
    <n v="737.25324536000005"/>
    <n v="0.39980145979999998"/>
    <n v="3014.6084436000001"/>
    <x v="0"/>
  </r>
  <r>
    <n v="14738.592107"/>
    <n v="14811.085870999999"/>
    <x v="0"/>
    <x v="228"/>
    <x v="20"/>
    <x v="20"/>
    <s v="MD Resident"/>
    <x v="23"/>
    <s v="MD"/>
    <n v="32"/>
    <n v="1676.3464163000001"/>
    <n v="1940"/>
    <n v="24706986.059999999"/>
    <n v="1759.7861598"/>
    <n v="2005"/>
    <n v="26089891.98"/>
    <n v="65"/>
    <n v="83.439743555000007"/>
    <n v="1382905.92"/>
    <x v="2"/>
    <s v="Allegany,"/>
    <x v="0"/>
    <x v="0"/>
    <n v="88.230441411000001"/>
    <n v="-0.92701997199999997"/>
    <n v="0.92701997199999997"/>
    <n v="-0.92701997199999997"/>
    <n v="0.8766850477"/>
    <n v="0.8766850477"/>
    <n v="0"/>
    <n v="6610.4364605999999"/>
    <n v="82.563058506999994"/>
    <n v="622547.23485000001"/>
    <x v="0"/>
  </r>
  <r>
    <n v="14738.592107"/>
    <n v="14811.085870999999"/>
    <x v="0"/>
    <x v="102"/>
    <x v="20"/>
    <x v="20"/>
    <s v="MD Resident"/>
    <x v="5"/>
    <s v="MD"/>
    <n v="1"/>
    <n v="0"/>
    <n v="0"/>
    <n v="0"/>
    <n v="0.73492597800000004"/>
    <n v="1"/>
    <n v="3737.03"/>
    <n v="1"/>
    <n v="0.73492597800000004"/>
    <n v="3737.03"/>
    <x v="77"/>
    <s v="21770,Monrovia"/>
    <x v="0"/>
    <x v="0"/>
    <n v="41.396002774000003"/>
    <n v="0"/>
    <n v="0"/>
    <n v="0"/>
    <n v="0"/>
    <n v="0"/>
    <n v="0"/>
    <n v="0"/>
    <n v="0.73492597800000004"/>
    <n v="5541.5356903000002"/>
    <x v="0"/>
  </r>
  <r>
    <n v="16078.283074999999"/>
    <n v="14517.628183000001"/>
    <x v="0"/>
    <x v="17"/>
    <x v="21"/>
    <x v="21"/>
    <s v="MD Resident"/>
    <x v="5"/>
    <s v="MD"/>
    <n v="1"/>
    <n v="0.45046898699999999"/>
    <n v="1"/>
    <n v="9907.5300000000007"/>
    <n v="0.52814298400000004"/>
    <n v="1"/>
    <n v="4568.6400000000003"/>
    <n v="0"/>
    <n v="7.7673996999999995E-2"/>
    <n v="-5338.89"/>
    <x v="14"/>
    <s v="21701,Frederick"/>
    <x v="0"/>
    <x v="0"/>
    <n v="32.620666036000003"/>
    <n v="0"/>
    <n v="0"/>
    <n v="0"/>
    <n v="0"/>
    <n v="0"/>
    <n v="0"/>
    <n v="0"/>
    <n v="7.7673996999999995E-2"/>
    <n v="638.91908398999999"/>
    <x v="0"/>
  </r>
  <r>
    <n v="16078.283074999999"/>
    <n v="14517.628183000001"/>
    <x v="0"/>
    <x v="160"/>
    <x v="21"/>
    <x v="21"/>
    <s v="MD Resident"/>
    <x v="7"/>
    <s v="MD"/>
    <n v="1"/>
    <n v="0"/>
    <n v="0"/>
    <n v="0"/>
    <n v="0.58304598299999999"/>
    <n v="1"/>
    <n v="6454.01"/>
    <n v="1"/>
    <n v="0.58304598299999999"/>
    <n v="6454.01"/>
    <x v="27"/>
    <s v="21401,Annapolis"/>
    <x v="0"/>
    <x v="0"/>
    <n v="81.173615592999994"/>
    <n v="-1.1152699669999999"/>
    <n v="1.1152699669999999"/>
    <n v="-1.1152699669999999"/>
    <n v="8.0106531000000009E-3"/>
    <n v="8.0106531000000009E-3"/>
    <n v="0"/>
    <n v="65.892825517999995"/>
    <n v="0.57503532989999995"/>
    <n v="4730.0391436"/>
    <x v="0"/>
  </r>
  <r>
    <n v="16078.283074999999"/>
    <n v="14517.628183000001"/>
    <x v="0"/>
    <x v="86"/>
    <x v="21"/>
    <x v="21"/>
    <s v="MD Resident"/>
    <x v="1"/>
    <s v="MD"/>
    <n v="2"/>
    <n v="1.0163059699999999"/>
    <n v="1"/>
    <n v="11791.07"/>
    <n v="2.111298938"/>
    <n v="3"/>
    <n v="28129.01"/>
    <n v="2"/>
    <n v="1.0949929679999999"/>
    <n v="16337.94"/>
    <x v="50"/>
    <s v="20774,Upper Marlboro"/>
    <x v="0"/>
    <x v="0"/>
    <n v="108.96683977000001"/>
    <n v="-10.96837268"/>
    <n v="10.968372676"/>
    <n v="-10.96837268"/>
    <n v="0.11021968679999999"/>
    <n v="0.11021968679999999"/>
    <n v="0"/>
    <n v="906.62852488999999"/>
    <n v="0.98477328119999996"/>
    <n v="8100.3999673999997"/>
    <x v="0"/>
  </r>
  <r>
    <n v="16078.283074999999"/>
    <n v="14517.628183000001"/>
    <x v="0"/>
    <x v="63"/>
    <x v="21"/>
    <x v="21"/>
    <s v="MD Resident"/>
    <x v="1"/>
    <s v="MD"/>
    <n v="1"/>
    <n v="0"/>
    <n v="0"/>
    <n v="0"/>
    <n v="1.456255957"/>
    <n v="1"/>
    <n v="18717.75"/>
    <n v="1"/>
    <n v="1.456255957"/>
    <n v="18717.75"/>
    <x v="50"/>
    <s v="20772,Upper Marlboro"/>
    <x v="0"/>
    <x v="0"/>
    <n v="53.818906400000003"/>
    <n v="-4.8192558569999999"/>
    <n v="4.8192558569999999"/>
    <n v="-4.8192558569999999"/>
    <n v="0.13040157299999999"/>
    <n v="0.13040157299999999"/>
    <n v="0"/>
    <n v="1072.6376493"/>
    <n v="1.3258543840000001"/>
    <n v="10906.013612000001"/>
    <x v="0"/>
  </r>
  <r>
    <n v="16078.283074999999"/>
    <n v="14517.628183000001"/>
    <x v="0"/>
    <x v="234"/>
    <x v="21"/>
    <x v="21"/>
    <s v="MD Resident"/>
    <x v="0"/>
    <s v="MD"/>
    <n v="1"/>
    <n v="0"/>
    <n v="0"/>
    <n v="0"/>
    <n v="0.378932989"/>
    <n v="1"/>
    <n v="12081.85"/>
    <n v="1"/>
    <n v="0.378932989"/>
    <n v="12081.85"/>
    <x v="155"/>
    <s v="21227,Halethorpe"/>
    <x v="0"/>
    <x v="0"/>
    <n v="38.351487861000003"/>
    <n v="-0.598206982"/>
    <n v="0.598206982"/>
    <n v="-0.598206982"/>
    <n v="5.9106013999999998E-3"/>
    <n v="5.9106013999999998E-3"/>
    <n v="0"/>
    <n v="48.618536571"/>
    <n v="0.3730223876"/>
    <n v="3068.3514608"/>
    <x v="0"/>
  </r>
  <r>
    <n v="16078.283074999999"/>
    <n v="14517.628183000001"/>
    <x v="0"/>
    <x v="146"/>
    <x v="21"/>
    <x v="21"/>
    <s v="MD Resident"/>
    <x v="3"/>
    <s v="MD"/>
    <n v="1"/>
    <n v="0"/>
    <n v="0"/>
    <n v="0"/>
    <n v="0.47289798599999999"/>
    <n v="1"/>
    <n v="3005.34"/>
    <n v="1"/>
    <n v="0.47289798599999999"/>
    <n v="3005.34"/>
    <x v="101"/>
    <s v="20912,Takoma Park"/>
    <x v="0"/>
    <x v="0"/>
    <n v="9.2743827250000006"/>
    <n v="-1.66194595"/>
    <n v="1.66194595"/>
    <n v="-1.66194595"/>
    <n v="8.4742124200000005E-2"/>
    <n v="8.4742124200000005E-2"/>
    <n v="0"/>
    <n v="697.05902165999998"/>
    <n v="0.3881558618"/>
    <n v="3192.8341177000002"/>
    <x v="0"/>
  </r>
  <r>
    <n v="16078.283074999999"/>
    <n v="14517.628183000001"/>
    <x v="0"/>
    <x v="103"/>
    <x v="21"/>
    <x v="21"/>
    <s v="MD Resident"/>
    <x v="3"/>
    <s v="MD"/>
    <n v="1"/>
    <n v="0"/>
    <n v="0"/>
    <n v="0"/>
    <n v="0.94474897199999996"/>
    <n v="1"/>
    <n v="23094.69"/>
    <n v="1"/>
    <n v="0.94474897199999996"/>
    <n v="23094.69"/>
    <x v="24"/>
    <s v="20910,Silver Spring"/>
    <x v="0"/>
    <x v="0"/>
    <n v="79.478649641000004"/>
    <n v="-2.182473935"/>
    <n v="2.182473935"/>
    <n v="-2.182473935"/>
    <n v="2.5942690500000001E-2"/>
    <n v="2.5942690500000001E-2"/>
    <n v="0"/>
    <n v="213.39548202"/>
    <n v="0.91880628149999999"/>
    <n v="7557.7785414999998"/>
    <x v="0"/>
  </r>
  <r>
    <n v="16078.283074999999"/>
    <n v="14517.628183000001"/>
    <x v="0"/>
    <x v="112"/>
    <x v="21"/>
    <x v="21"/>
    <s v="MD Resident"/>
    <x v="14"/>
    <s v="MD"/>
    <n v="1"/>
    <n v="0"/>
    <n v="0"/>
    <n v="0"/>
    <n v="0.64739998099999996"/>
    <n v="1"/>
    <n v="2706.08"/>
    <n v="1"/>
    <n v="0.64739998099999996"/>
    <n v="2706.08"/>
    <x v="2"/>
    <s v="Talbot,"/>
    <x v="0"/>
    <x v="0"/>
    <n v="60.533128191000003"/>
    <n v="0"/>
    <n v="0"/>
    <n v="0"/>
    <n v="0"/>
    <n v="0"/>
    <n v="0"/>
    <n v="0"/>
    <n v="0.64739998099999996"/>
    <n v="5325.2854084000001"/>
    <x v="0"/>
  </r>
  <r>
    <n v="16078.283074999999"/>
    <n v="14517.628183000001"/>
    <x v="0"/>
    <x v="175"/>
    <x v="21"/>
    <x v="21"/>
    <s v="MD Resident"/>
    <x v="1"/>
    <s v="MD"/>
    <n v="1"/>
    <n v="0"/>
    <n v="0"/>
    <n v="0"/>
    <n v="2.669751921"/>
    <n v="3"/>
    <n v="37325.199999999997"/>
    <n v="3"/>
    <n v="2.669751921"/>
    <n v="37325.199999999997"/>
    <x v="118"/>
    <s v="20607,Accokeek"/>
    <x v="0"/>
    <x v="0"/>
    <n v="32.126005048000003"/>
    <n v="0"/>
    <n v="0"/>
    <n v="0"/>
    <n v="0"/>
    <n v="0"/>
    <n v="0"/>
    <n v="0"/>
    <n v="2.669751921"/>
    <n v="21960.443877000002"/>
    <x v="0"/>
  </r>
  <r>
    <n v="16078.283074999999"/>
    <n v="14517.628183000001"/>
    <x v="0"/>
    <x v="83"/>
    <x v="21"/>
    <x v="21"/>
    <s v="MD Resident"/>
    <x v="1"/>
    <s v="MD"/>
    <n v="1"/>
    <n v="0"/>
    <n v="0"/>
    <n v="0"/>
    <n v="1.9452059420000001"/>
    <n v="2"/>
    <n v="21138.55"/>
    <n v="2"/>
    <n v="1.9452059420000001"/>
    <n v="21138.55"/>
    <x v="41"/>
    <s v="20720,Bowie"/>
    <x v="0"/>
    <x v="0"/>
    <n v="67.503236000000001"/>
    <n v="-3.745538888"/>
    <n v="3.745538888"/>
    <n v="-3.745538888"/>
    <n v="0.1079332627"/>
    <n v="0.1079332627"/>
    <n v="0"/>
    <n v="887.82120100999998"/>
    <n v="1.8372726793"/>
    <n v="15112.761318999999"/>
    <x v="0"/>
  </r>
  <r>
    <n v="16078.283074999999"/>
    <n v="14517.628183000001"/>
    <x v="0"/>
    <x v="157"/>
    <x v="21"/>
    <x v="21"/>
    <s v="MD Resident"/>
    <x v="3"/>
    <s v="MD"/>
    <n v="1"/>
    <n v="0"/>
    <n v="0"/>
    <n v="0"/>
    <n v="0.94474897199999996"/>
    <n v="1"/>
    <n v="7975.1"/>
    <n v="1"/>
    <n v="0.94474897199999996"/>
    <n v="7975.1"/>
    <x v="24"/>
    <s v="20902,Silver Spring"/>
    <x v="0"/>
    <x v="0"/>
    <n v="117.92911949000001"/>
    <n v="-0.92701997199999997"/>
    <n v="0.92701997199999997"/>
    <n v="-0.92701997199999997"/>
    <n v="7.4265047000000002E-3"/>
    <n v="7.4265047000000002E-3"/>
    <n v="0"/>
    <n v="61.087825946999999"/>
    <n v="0.93732246730000002"/>
    <n v="7710.0861974999998"/>
    <x v="0"/>
  </r>
  <r>
    <n v="16078.283074999999"/>
    <n v="14517.628183000001"/>
    <x v="0"/>
    <x v="119"/>
    <x v="21"/>
    <x v="21"/>
    <s v="MD Resident"/>
    <x v="9"/>
    <s v="MD"/>
    <n v="1"/>
    <n v="0"/>
    <n v="0"/>
    <n v="0"/>
    <n v="0.598206982"/>
    <n v="1"/>
    <n v="5144.04"/>
    <n v="1"/>
    <n v="0.598206982"/>
    <n v="5144.04"/>
    <x v="19"/>
    <s v="21218,Baltimore"/>
    <x v="0"/>
    <x v="0"/>
    <n v="93.296299219000005"/>
    <n v="0"/>
    <n v="0"/>
    <n v="0"/>
    <n v="0"/>
    <n v="0"/>
    <n v="0"/>
    <n v="0"/>
    <n v="0.598206982"/>
    <n v="4920.6410347999999"/>
    <x v="0"/>
  </r>
  <r>
    <n v="16078.283074999999"/>
    <n v="14517.628183000001"/>
    <x v="0"/>
    <x v="33"/>
    <x v="21"/>
    <x v="21"/>
    <s v="MD Resident"/>
    <x v="9"/>
    <s v="MD"/>
    <n v="1"/>
    <n v="0"/>
    <n v="0"/>
    <n v="0"/>
    <n v="0.43226198700000001"/>
    <n v="1"/>
    <n v="5559.19"/>
    <n v="1"/>
    <n v="0.43226198700000001"/>
    <n v="5559.19"/>
    <x v="19"/>
    <s v="21206,Baltimore"/>
    <x v="0"/>
    <x v="0"/>
    <n v="198.44760808000001"/>
    <n v="0"/>
    <n v="0"/>
    <n v="0"/>
    <n v="0"/>
    <n v="0"/>
    <n v="0"/>
    <n v="0"/>
    <n v="0.43226198700000001"/>
    <n v="3555.6356495"/>
    <x v="0"/>
  </r>
  <r>
    <n v="16078.283074999999"/>
    <n v="14517.628183000001"/>
    <x v="0"/>
    <x v="249"/>
    <x v="21"/>
    <x v="21"/>
    <s v="MD Resident"/>
    <x v="7"/>
    <s v="MD"/>
    <n v="1"/>
    <n v="0"/>
    <n v="0"/>
    <n v="0"/>
    <n v="0.41525098799999999"/>
    <n v="1"/>
    <n v="8720.24"/>
    <n v="1"/>
    <n v="0.41525098799999999"/>
    <n v="8720.24"/>
    <x v="167"/>
    <s v="20779,Tracys Landing"/>
    <x v="0"/>
    <x v="0"/>
    <n v="8.8570187390000008"/>
    <n v="0"/>
    <n v="0"/>
    <n v="0"/>
    <n v="0"/>
    <n v="0"/>
    <n v="0"/>
    <n v="0"/>
    <n v="0.41525098799999999"/>
    <n v="3415.7091320999998"/>
    <x v="0"/>
  </r>
  <r>
    <n v="16078.283074999999"/>
    <n v="14517.628183000001"/>
    <x v="0"/>
    <x v="16"/>
    <x v="21"/>
    <x v="21"/>
    <s v="MD Resident"/>
    <x v="3"/>
    <s v="MD"/>
    <n v="1"/>
    <n v="0"/>
    <n v="0"/>
    <n v="0"/>
    <n v="0.732951978"/>
    <n v="1"/>
    <n v="5856.15"/>
    <n v="1"/>
    <n v="0.732951978"/>
    <n v="5856.15"/>
    <x v="13"/>
    <s v="20876,Germantown"/>
    <x v="0"/>
    <x v="0"/>
    <n v="56.860298307000001"/>
    <n v="0"/>
    <n v="0"/>
    <n v="0"/>
    <n v="0"/>
    <n v="0"/>
    <n v="0"/>
    <n v="0"/>
    <n v="0.732951978"/>
    <n v="6029.0061600999998"/>
    <x v="0"/>
  </r>
  <r>
    <n v="16078.283074999999"/>
    <n v="14517.628183000001"/>
    <x v="0"/>
    <x v="242"/>
    <x v="21"/>
    <x v="21"/>
    <s v="MD Resident"/>
    <x v="1"/>
    <s v="MD"/>
    <n v="1"/>
    <n v="0"/>
    <n v="0"/>
    <n v="0"/>
    <n v="2.2811079329999999"/>
    <n v="2"/>
    <n v="30903.66"/>
    <n v="2"/>
    <n v="2.2811079329999999"/>
    <n v="30903.66"/>
    <x v="161"/>
    <s v="20746,Suitland"/>
    <x v="0"/>
    <x v="0"/>
    <n v="38.336858863000003"/>
    <n v="-7.4017377800000004"/>
    <n v="7.4017377800000004"/>
    <n v="-7.4017377800000004"/>
    <n v="0.44041591479999997"/>
    <n v="0.44041591479999997"/>
    <n v="0"/>
    <n v="3622.7070029000001"/>
    <n v="1.8406920181999999"/>
    <n v="15140.887602000001"/>
    <x v="0"/>
  </r>
  <r>
    <n v="16078.283074999999"/>
    <n v="14517.628183000001"/>
    <x v="0"/>
    <x v="1"/>
    <x v="21"/>
    <x v="21"/>
    <s v="MD Resident"/>
    <x v="1"/>
    <s v="MD"/>
    <n v="2"/>
    <n v="0"/>
    <n v="0"/>
    <n v="0"/>
    <n v="4.2247308749999997"/>
    <n v="4"/>
    <n v="53968.55"/>
    <n v="4"/>
    <n v="4.2247308749999997"/>
    <n v="53968.55"/>
    <x v="1"/>
    <s v="20744,Fort Washington"/>
    <x v="0"/>
    <x v="0"/>
    <n v="69.501414928000003"/>
    <n v="-9.1640427280000001"/>
    <n v="9.1640427280000001"/>
    <n v="-9.1640427280000001"/>
    <n v="0.55704785710000004"/>
    <n v="0.55704785710000004"/>
    <n v="0"/>
    <n v="4582.0804948000005"/>
    <n v="3.6676830179"/>
    <n v="30169.075425999999"/>
    <x v="0"/>
  </r>
  <r>
    <n v="16078.283074999999"/>
    <n v="14517.628183000001"/>
    <x v="0"/>
    <x v="152"/>
    <x v="21"/>
    <x v="21"/>
    <s v="MD Resident"/>
    <x v="3"/>
    <s v="MD"/>
    <n v="1"/>
    <n v="0"/>
    <n v="0"/>
    <n v="0"/>
    <n v="0.47289798599999999"/>
    <n v="1"/>
    <n v="2941.63"/>
    <n v="1"/>
    <n v="0.47289798599999999"/>
    <n v="2941.63"/>
    <x v="103"/>
    <s v="20852,Rockville"/>
    <x v="0"/>
    <x v="0"/>
    <n v="45.448545643000003"/>
    <n v="-0.73492597800000004"/>
    <n v="0.73492597800000004"/>
    <n v="-0.73492597800000004"/>
    <n v="7.6469996999999996E-3"/>
    <n v="7.6469996999999996E-3"/>
    <n v="0"/>
    <n v="62.901540177000001"/>
    <n v="0.4652509863"/>
    <n v="3826.9915990999998"/>
    <x v="0"/>
  </r>
  <r>
    <n v="16078.283074999999"/>
    <n v="14517.628183000001"/>
    <x v="0"/>
    <x v="6"/>
    <x v="21"/>
    <x v="21"/>
    <s v="MD Resident"/>
    <x v="4"/>
    <s v="MD"/>
    <n v="53"/>
    <n v="1234.6877614"/>
    <n v="1808"/>
    <n v="19900395.91"/>
    <n v="1252.5546898"/>
    <n v="1670"/>
    <n v="18257203.649999999"/>
    <n v="-138"/>
    <n v="17.866928430000002"/>
    <n v="-1643192.26"/>
    <x v="2"/>
    <s v="Saint Marys,"/>
    <x v="0"/>
    <x v="0"/>
    <n v="136.66112992000001"/>
    <n v="0"/>
    <n v="0"/>
    <n v="0"/>
    <n v="0"/>
    <n v="0"/>
    <n v="0"/>
    <n v="0"/>
    <n v="17.866928430000002"/>
    <n v="146967.09307"/>
    <x v="0"/>
  </r>
  <r>
    <n v="16078.283074999999"/>
    <n v="14517.628183000001"/>
    <x v="0"/>
    <x v="188"/>
    <x v="21"/>
    <x v="21"/>
    <s v="MD Resident"/>
    <x v="19"/>
    <s v="MD"/>
    <n v="1"/>
    <n v="0"/>
    <n v="0"/>
    <n v="0"/>
    <n v="0.732951978"/>
    <n v="1"/>
    <n v="7728.1"/>
    <n v="1"/>
    <n v="0.732951978"/>
    <n v="7728.1"/>
    <x v="2"/>
    <s v="Wicomico,"/>
    <x v="0"/>
    <x v="0"/>
    <n v="18.061258459000001"/>
    <n v="-1.486203956"/>
    <n v="1.486203956"/>
    <n v="-1.486203956"/>
    <n v="6.0312304999999997E-2"/>
    <n v="6.0312304999999997E-2"/>
    <n v="0"/>
    <n v="496.10788895000002"/>
    <n v="0.67263967300000005"/>
    <n v="5532.8982710999999"/>
    <x v="0"/>
  </r>
  <r>
    <n v="16078.283074999999"/>
    <n v="14517.628183000001"/>
    <x v="0"/>
    <x v="36"/>
    <x v="21"/>
    <x v="21"/>
    <s v="MD Resident"/>
    <x v="1"/>
    <s v="MD"/>
    <n v="2"/>
    <n v="1.905148944"/>
    <n v="2"/>
    <n v="12987.1"/>
    <n v="2.5335209249999999"/>
    <n v="2"/>
    <n v="8492.89"/>
    <n v="0"/>
    <n v="0.62837198100000002"/>
    <n v="-4494.21"/>
    <x v="2"/>
    <s v="Prince Georges,"/>
    <x v="0"/>
    <x v="0"/>
    <n v="35.717816939999999"/>
    <n v="-2.0343319399999999"/>
    <n v="2.0343319399999999"/>
    <n v="-2.0343319399999999"/>
    <n v="3.5789342699999997E-2"/>
    <n v="3.5789342699999997E-2"/>
    <n v="0"/>
    <n v="294.39059326"/>
    <n v="0.59258263830000002"/>
    <n v="4874.3771540999996"/>
    <x v="0"/>
  </r>
  <r>
    <n v="16078.283074999999"/>
    <n v="14517.628183000001"/>
    <x v="0"/>
    <x v="92"/>
    <x v="21"/>
    <x v="21"/>
    <s v="MD Resident"/>
    <x v="7"/>
    <s v="MD"/>
    <n v="1"/>
    <n v="0"/>
    <n v="0"/>
    <n v="0"/>
    <n v="0.58304598299999999"/>
    <n v="1"/>
    <n v="5983.51"/>
    <n v="1"/>
    <n v="0.58304598299999999"/>
    <n v="5983.51"/>
    <x v="69"/>
    <s v="20764,Shady Side"/>
    <x v="0"/>
    <x v="0"/>
    <n v="12.565676627"/>
    <n v="0"/>
    <n v="0"/>
    <n v="0"/>
    <n v="0"/>
    <n v="0"/>
    <n v="0"/>
    <n v="0"/>
    <n v="0.58304598299999999"/>
    <n v="4795.9319691000001"/>
    <x v="0"/>
  </r>
  <r>
    <n v="16078.283074999999"/>
    <n v="14517.628183000001"/>
    <x v="0"/>
    <x v="227"/>
    <x v="21"/>
    <x v="21"/>
    <s v="MD Resident"/>
    <x v="0"/>
    <s v="MD"/>
    <n v="1"/>
    <n v="0"/>
    <n v="0"/>
    <n v="0"/>
    <n v="0.88103097399999997"/>
    <n v="1"/>
    <n v="18266.37"/>
    <n v="1"/>
    <n v="0.88103097399999997"/>
    <n v="18266.37"/>
    <x v="152"/>
    <s v="21208,Pikesville"/>
    <x v="0"/>
    <x v="0"/>
    <n v="103.93195891000001"/>
    <n v="0"/>
    <n v="0"/>
    <n v="0"/>
    <n v="0"/>
    <n v="0"/>
    <n v="0"/>
    <n v="0"/>
    <n v="0.88103097399999997"/>
    <n v="7247.0520974000001"/>
    <x v="0"/>
  </r>
  <r>
    <n v="16078.283074999999"/>
    <n v="14517.628183000001"/>
    <x v="0"/>
    <x v="136"/>
    <x v="21"/>
    <x v="21"/>
    <s v="MD Resident"/>
    <x v="17"/>
    <s v="MD"/>
    <n v="14"/>
    <n v="57.690194288999997"/>
    <n v="83"/>
    <n v="914146.17"/>
    <n v="74.956263774999996"/>
    <n v="85"/>
    <n v="1104040.6200000001"/>
    <n v="2"/>
    <n v="17.266069485999999"/>
    <n v="189894.45"/>
    <x v="2"/>
    <s v="Calvert,"/>
    <x v="0"/>
    <x v="0"/>
    <n v="198.49333811"/>
    <n v="0"/>
    <n v="0"/>
    <n v="0"/>
    <n v="0"/>
    <n v="0"/>
    <n v="0"/>
    <n v="0"/>
    <n v="17.266069485999999"/>
    <n v="142024.63792000001"/>
    <x v="0"/>
  </r>
  <r>
    <n v="16078.283074999999"/>
    <n v="14517.628183000001"/>
    <x v="0"/>
    <x v="128"/>
    <x v="21"/>
    <x v="21"/>
    <s v="MD Resident"/>
    <x v="1"/>
    <s v="MD"/>
    <n v="2"/>
    <n v="1.9195029429999999"/>
    <n v="2"/>
    <n v="15067.89"/>
    <n v="3.7432978879999999"/>
    <n v="4"/>
    <n v="40761.22"/>
    <n v="2"/>
    <n v="1.8237949449999999"/>
    <n v="25693.33"/>
    <x v="91"/>
    <s v="20735,Clinton"/>
    <x v="0"/>
    <x v="0"/>
    <n v="53.338752419000002"/>
    <n v="-1.0590439679999999"/>
    <n v="1.0590439679999999"/>
    <n v="-1.0590439679999999"/>
    <n v="3.6211552500000001E-2"/>
    <n v="3.6211552500000001E-2"/>
    <n v="0"/>
    <n v="297.86354339000002"/>
    <n v="1.7875833925"/>
    <n v="14704.034654999999"/>
    <x v="0"/>
  </r>
  <r>
    <n v="16078.283074999999"/>
    <n v="14517.628183000001"/>
    <x v="0"/>
    <x v="21"/>
    <x v="21"/>
    <x v="21"/>
    <s v="MD Resident"/>
    <x v="5"/>
    <s v="MD"/>
    <n v="1"/>
    <n v="0"/>
    <n v="0"/>
    <n v="0"/>
    <n v="0.54660698399999996"/>
    <n v="1"/>
    <n v="4401.71"/>
    <n v="1"/>
    <n v="0.54660698399999996"/>
    <n v="4401.71"/>
    <x v="18"/>
    <s v="21716,Brunswick"/>
    <x v="0"/>
    <x v="0"/>
    <n v="5.9205998260000001"/>
    <n v="0"/>
    <n v="0"/>
    <n v="0"/>
    <n v="0"/>
    <n v="0"/>
    <n v="0"/>
    <n v="0"/>
    <n v="0.54660698399999996"/>
    <n v="4496.1975308000001"/>
    <x v="0"/>
  </r>
  <r>
    <n v="16078.283074999999"/>
    <n v="14517.628183000001"/>
    <x v="0"/>
    <x v="4"/>
    <x v="21"/>
    <x v="21"/>
    <s v="MD Resident"/>
    <x v="1"/>
    <s v="MD"/>
    <n v="1"/>
    <n v="0"/>
    <n v="0"/>
    <n v="0"/>
    <n v="0.60089098200000002"/>
    <n v="1"/>
    <n v="3884.47"/>
    <n v="1"/>
    <n v="0.60089098200000002"/>
    <n v="3884.47"/>
    <x v="4"/>
    <s v="20783,Hyattsville"/>
    <x v="0"/>
    <x v="0"/>
    <n v="68.266653980000001"/>
    <n v="-6.2719928149999999"/>
    <n v="6.2719928149999999"/>
    <n v="-6.2719928149999999"/>
    <n v="5.5206805999999997E-2"/>
    <n v="5.5206805999999997E-2"/>
    <n v="0"/>
    <n v="454.11184274999999"/>
    <n v="0.54568417599999997"/>
    <n v="4488.6068355999996"/>
    <x v="0"/>
  </r>
  <r>
    <n v="0"/>
    <n v="22898.208814000001"/>
    <x v="0"/>
    <x v="2"/>
    <x v="22"/>
    <x v="22"/>
    <s v="MD Resident"/>
    <x v="2"/>
    <s v="MD"/>
    <n v="1"/>
    <n v="0"/>
    <n v="0"/>
    <n v="0"/>
    <n v="2.385338929"/>
    <n v="1"/>
    <n v="41856.74"/>
    <n v="1"/>
    <n v="2.385338929"/>
    <n v="41856.74"/>
    <x v="2"/>
    <s v="Cecil,"/>
    <x v="0"/>
    <x v="0"/>
    <n v="2.385338929"/>
    <n v="0"/>
    <n v="0"/>
    <n v="0"/>
    <n v="0"/>
    <n v="0"/>
    <n v="0"/>
    <n v="0"/>
    <n v="2.385338929"/>
    <n v="0"/>
    <x v="1"/>
  </r>
  <r>
    <n v="0"/>
    <n v="22898.208814000001"/>
    <x v="0"/>
    <x v="68"/>
    <x v="22"/>
    <x v="22"/>
    <s v="MD Resident"/>
    <x v="3"/>
    <s v="MD"/>
    <n v="1"/>
    <n v="0"/>
    <n v="0"/>
    <n v="0"/>
    <n v="0.72688397800000004"/>
    <n v="1"/>
    <n v="29407.59"/>
    <n v="1"/>
    <n v="0.72688397800000004"/>
    <n v="29407.59"/>
    <x v="24"/>
    <s v="20901,Silver Spring"/>
    <x v="0"/>
    <x v="0"/>
    <n v="0.72688397800000004"/>
    <n v="0"/>
    <n v="0"/>
    <n v="0"/>
    <n v="0"/>
    <n v="0"/>
    <n v="0"/>
    <n v="0"/>
    <n v="0.72688397800000004"/>
    <n v="0"/>
    <x v="1"/>
  </r>
  <r>
    <n v="17827.483692999998"/>
    <n v="19598.103510000001"/>
    <x v="0"/>
    <x v="233"/>
    <x v="22"/>
    <x v="22"/>
    <s v="MD Resident"/>
    <x v="7"/>
    <s v="MD"/>
    <n v="1"/>
    <n v="0.45127198699999999"/>
    <n v="1"/>
    <n v="4022.77"/>
    <n v="0.60669198199999996"/>
    <n v="1"/>
    <n v="44686.42"/>
    <n v="0"/>
    <n v="0.15541999500000001"/>
    <n v="40663.65"/>
    <x v="27"/>
    <s v="21403,Annapolis"/>
    <x v="0"/>
    <x v="0"/>
    <n v="30.136504110000001"/>
    <n v="0"/>
    <n v="0"/>
    <n v="0"/>
    <n v="0"/>
    <n v="0"/>
    <n v="0"/>
    <n v="0"/>
    <n v="0.15541999500000001"/>
    <n v="1417.5143833"/>
    <x v="0"/>
  </r>
  <r>
    <n v="17827.483692999998"/>
    <n v="19598.103510000001"/>
    <x v="0"/>
    <x v="44"/>
    <x v="22"/>
    <x v="22"/>
    <s v="MD Resident"/>
    <x v="11"/>
    <s v="MD"/>
    <n v="1"/>
    <n v="0"/>
    <n v="0"/>
    <n v="0"/>
    <n v="5.0302488500000004"/>
    <n v="3"/>
    <n v="69284.84"/>
    <n v="3"/>
    <n v="5.0302488500000004"/>
    <n v="69284.84"/>
    <x v="35"/>
    <s v="21034,Darlington"/>
    <x v="0"/>
    <x v="0"/>
    <n v="57.051830313000004"/>
    <n v="0"/>
    <n v="0"/>
    <n v="0"/>
    <n v="0"/>
    <n v="0"/>
    <n v="0"/>
    <n v="0"/>
    <n v="5.0302488500000004"/>
    <n v="45878.589152"/>
    <x v="0"/>
  </r>
  <r>
    <n v="17827.483692999998"/>
    <n v="19598.103510000001"/>
    <x v="0"/>
    <x v="85"/>
    <x v="22"/>
    <x v="22"/>
    <s v="MD Resident"/>
    <x v="9"/>
    <s v="MD"/>
    <n v="2"/>
    <n v="5.5335128359999999"/>
    <n v="7"/>
    <n v="174357.71"/>
    <n v="6.9213527939999997"/>
    <n v="10"/>
    <n v="263266.31"/>
    <n v="3"/>
    <n v="1.387839958"/>
    <n v="88908.6"/>
    <x v="19"/>
    <s v="21230,Baltimore"/>
    <x v="0"/>
    <x v="0"/>
    <n v="91.026667282999995"/>
    <n v="0"/>
    <n v="0"/>
    <n v="0"/>
    <n v="0"/>
    <n v="0"/>
    <n v="0"/>
    <n v="0"/>
    <n v="1.387839958"/>
    <n v="12657.850762"/>
    <x v="0"/>
  </r>
  <r>
    <n v="17827.483692999998"/>
    <n v="19598.103510000001"/>
    <x v="0"/>
    <x v="58"/>
    <x v="22"/>
    <x v="22"/>
    <s v="MD Resident"/>
    <x v="0"/>
    <s v="MD"/>
    <n v="2"/>
    <n v="3.1463249059999998"/>
    <n v="2"/>
    <n v="79848.990000000005"/>
    <n v="3.9890878829999998"/>
    <n v="6"/>
    <n v="60281.2"/>
    <n v="4"/>
    <n v="0.84276297700000002"/>
    <n v="-19567.79"/>
    <x v="46"/>
    <s v="21244,Windsor Mill"/>
    <x v="0"/>
    <x v="0"/>
    <n v="128.80505017999999"/>
    <n v="-0.77333497699999998"/>
    <n v="0.77333497699999998"/>
    <n v="-0.77333497699999998"/>
    <n v="5.0598798999999996E-3"/>
    <n v="5.0598798999999996E-3"/>
    <n v="0"/>
    <n v="46.148840563"/>
    <n v="0.83770309710000002"/>
    <n v="7640.3051555000002"/>
    <x v="0"/>
  </r>
  <r>
    <n v="17827.483692999998"/>
    <n v="19598.103510000001"/>
    <x v="0"/>
    <x v="0"/>
    <x v="22"/>
    <x v="22"/>
    <s v="MD Resident"/>
    <x v="0"/>
    <s v="MD"/>
    <n v="2"/>
    <n v="2.7618169190000001"/>
    <n v="4"/>
    <n v="65925.149999999994"/>
    <n v="4.7839748579999997"/>
    <n v="6"/>
    <n v="97006.92"/>
    <n v="2"/>
    <n v="2.022157939"/>
    <n v="31081.77"/>
    <x v="0"/>
    <s v="21030,Cockeysville"/>
    <x v="0"/>
    <x v="0"/>
    <n v="40.373505799"/>
    <n v="-0.92701997199999997"/>
    <n v="0.92701997199999997"/>
    <n v="-0.92701997199999997"/>
    <n v="4.6430963999999998E-2"/>
    <n v="4.6430963999999998E-2"/>
    <n v="0"/>
    <n v="423.47549529000003"/>
    <n v="1.9757269749999999"/>
    <n v="18019.698202"/>
    <x v="0"/>
  </r>
  <r>
    <n v="17827.483692999998"/>
    <n v="19598.103510000001"/>
    <x v="0"/>
    <x v="127"/>
    <x v="22"/>
    <x v="22"/>
    <s v="MD Resident"/>
    <x v="8"/>
    <s v="MD"/>
    <n v="1"/>
    <n v="0"/>
    <n v="0"/>
    <n v="0"/>
    <n v="0.44518998700000001"/>
    <n v="1"/>
    <n v="6677.64"/>
    <n v="1"/>
    <n v="0.44518998700000001"/>
    <n v="6677.64"/>
    <x v="90"/>
    <s v="20777,Highland"/>
    <x v="0"/>
    <x v="0"/>
    <n v="5.583584836"/>
    <n v="0"/>
    <n v="0"/>
    <n v="0"/>
    <n v="0"/>
    <n v="0"/>
    <n v="0"/>
    <n v="0"/>
    <n v="0.44518998700000001"/>
    <n v="4060.3733766"/>
    <x v="0"/>
  </r>
  <r>
    <n v="17827.483692999998"/>
    <n v="19598.103510000001"/>
    <x v="0"/>
    <x v="185"/>
    <x v="22"/>
    <x v="22"/>
    <s v="MD Resident"/>
    <x v="0"/>
    <s v="MD"/>
    <n v="2"/>
    <n v="39.911556816999997"/>
    <n v="53"/>
    <n v="930106.39"/>
    <n v="40.963295788000003"/>
    <n v="47"/>
    <n v="819022.44"/>
    <n v="-6"/>
    <n v="1.051738971"/>
    <n v="-111083.95"/>
    <x v="124"/>
    <s v="21236,Nottingham"/>
    <x v="0"/>
    <x v="0"/>
    <n v="54.704096397999997"/>
    <n v="0"/>
    <n v="0"/>
    <n v="0"/>
    <n v="0"/>
    <n v="0"/>
    <n v="0"/>
    <n v="0"/>
    <n v="1.051738971"/>
    <n v="9592.4280457000004"/>
    <x v="0"/>
  </r>
  <r>
    <n v="17827.483692999998"/>
    <n v="19598.103510000001"/>
    <x v="0"/>
    <x v="107"/>
    <x v="22"/>
    <x v="22"/>
    <s v="MD Resident"/>
    <x v="0"/>
    <s v="MD"/>
    <n v="3"/>
    <n v="49.960735518"/>
    <n v="51"/>
    <n v="883112.82"/>
    <n v="55.292709361999997"/>
    <n v="60"/>
    <n v="988390.53"/>
    <n v="9"/>
    <n v="5.3319738440000002"/>
    <n v="105277.71"/>
    <x v="79"/>
    <s v="21234,Parkville"/>
    <x v="0"/>
    <x v="0"/>
    <n v="124.48361029"/>
    <n v="0"/>
    <n v="0"/>
    <n v="0"/>
    <n v="0"/>
    <n v="0"/>
    <n v="0"/>
    <n v="0"/>
    <n v="5.3319738440000002"/>
    <n v="48630.484227000001"/>
    <x v="0"/>
  </r>
  <r>
    <n v="17827.483692999998"/>
    <n v="19598.103510000001"/>
    <x v="0"/>
    <x v="170"/>
    <x v="22"/>
    <x v="22"/>
    <s v="MD Resident"/>
    <x v="7"/>
    <s v="MD"/>
    <n v="2"/>
    <n v="1.3332019610000001"/>
    <n v="2"/>
    <n v="16735.830000000002"/>
    <n v="2.37135293"/>
    <n v="4"/>
    <n v="48061.3"/>
    <n v="2"/>
    <n v="1.0381509689999999"/>
    <n v="31325.47"/>
    <x v="114"/>
    <s v="21012,Arnold"/>
    <x v="0"/>
    <x v="0"/>
    <n v="80.251827634999998"/>
    <n v="0"/>
    <n v="0"/>
    <n v="0"/>
    <n v="0"/>
    <n v="0"/>
    <n v="0"/>
    <n v="0"/>
    <n v="1.0381509689999999"/>
    <n v="9468.4981210000005"/>
    <x v="0"/>
  </r>
  <r>
    <n v="17827.483692999998"/>
    <n v="19598.103510000001"/>
    <x v="0"/>
    <x v="234"/>
    <x v="22"/>
    <x v="22"/>
    <s v="MD Resident"/>
    <x v="0"/>
    <s v="MD"/>
    <n v="2"/>
    <n v="4.5558638670000002"/>
    <n v="9"/>
    <n v="91914.4"/>
    <n v="10.047909702"/>
    <n v="14"/>
    <n v="291851.33"/>
    <n v="5"/>
    <n v="5.4920458349999999"/>
    <n v="199936.93"/>
    <x v="155"/>
    <s v="21227,Halethorpe"/>
    <x v="0"/>
    <x v="0"/>
    <n v="38.351487861000003"/>
    <n v="-0.598206982"/>
    <n v="0.598206982"/>
    <n v="-0.598206982"/>
    <n v="8.5664998899999997E-2"/>
    <n v="8.5664998899999997E-2"/>
    <n v="0"/>
    <n v="781.31110501000001"/>
    <n v="5.4063808361000003"/>
    <n v="49309.116223999998"/>
    <x v="0"/>
  </r>
  <r>
    <n v="17827.483692999998"/>
    <n v="19598.103510000001"/>
    <x v="0"/>
    <x v="181"/>
    <x v="22"/>
    <x v="22"/>
    <s v="MD Resident"/>
    <x v="7"/>
    <s v="MD"/>
    <n v="2"/>
    <n v="3.7771178879999998"/>
    <n v="6"/>
    <n v="70996.37"/>
    <n v="4.6580478620000001"/>
    <n v="7"/>
    <n v="63900.14"/>
    <n v="1"/>
    <n v="0.88092997399999995"/>
    <n v="-7096.23"/>
    <x v="121"/>
    <s v="21226,Curtis Bay"/>
    <x v="0"/>
    <x v="0"/>
    <n v="41.493077776"/>
    <n v="0"/>
    <n v="0"/>
    <n v="0"/>
    <n v="0"/>
    <n v="0"/>
    <n v="0"/>
    <n v="0"/>
    <n v="0.88092997399999995"/>
    <n v="8034.5576438999997"/>
    <x v="0"/>
  </r>
  <r>
    <n v="17827.483692999998"/>
    <n v="19598.103510000001"/>
    <x v="0"/>
    <x v="201"/>
    <x v="22"/>
    <x v="22"/>
    <s v="MD Resident"/>
    <x v="9"/>
    <s v="MD"/>
    <n v="3"/>
    <n v="566.36568120000004"/>
    <n v="714"/>
    <n v="9527726.5099999998"/>
    <n v="598.00990027"/>
    <n v="697"/>
    <n v="11260468.82"/>
    <n v="-17"/>
    <n v="31.644219068000002"/>
    <n v="1732742.31"/>
    <x v="19"/>
    <s v="21224,Baltimore"/>
    <x v="0"/>
    <x v="0"/>
    <n v="65.434303064000005"/>
    <n v="-0.73492597800000004"/>
    <n v="0.73492597800000004"/>
    <n v="-0.73492597800000004"/>
    <n v="0.3554123381"/>
    <n v="0.3554123381"/>
    <n v="0"/>
    <n v="3241.5526801000001"/>
    <n v="31.288806730000001"/>
    <n v="285370.83389000001"/>
    <x v="0"/>
  </r>
  <r>
    <n v="17827.483692999998"/>
    <n v="19598.103510000001"/>
    <x v="0"/>
    <x v="56"/>
    <x v="22"/>
    <x v="22"/>
    <s v="MD Resident"/>
    <x v="1"/>
    <s v="MD"/>
    <n v="1"/>
    <n v="0.84505197499999996"/>
    <n v="2"/>
    <n v="18449.25"/>
    <n v="4.3512648709999997"/>
    <n v="3"/>
    <n v="75699.8"/>
    <n v="1"/>
    <n v="3.5062128960000001"/>
    <n v="57250.55"/>
    <x v="4"/>
    <s v="20785,Hyattsville"/>
    <x v="0"/>
    <x v="0"/>
    <n v="200.05824806000001"/>
    <n v="-3.5376048949999999"/>
    <n v="3.5376048949999999"/>
    <n v="-3.5376048949999999"/>
    <n v="6.19999226E-2"/>
    <n v="6.19999226E-2"/>
    <n v="0"/>
    <n v="565.47281519000001"/>
    <n v="3.4442129734"/>
    <n v="31413.084455"/>
    <x v="0"/>
  </r>
  <r>
    <n v="17827.483692999998"/>
    <n v="19598.103510000001"/>
    <x v="0"/>
    <x v="119"/>
    <x v="22"/>
    <x v="22"/>
    <s v="MD Resident"/>
    <x v="9"/>
    <s v="MD"/>
    <n v="2"/>
    <n v="38.294949865"/>
    <n v="50"/>
    <n v="720305.38"/>
    <n v="49.770651520000001"/>
    <n v="71"/>
    <n v="974242.58"/>
    <n v="21"/>
    <n v="11.475701655"/>
    <n v="253937.2"/>
    <x v="19"/>
    <s v="21218,Baltimore"/>
    <x v="0"/>
    <x v="0"/>
    <n v="93.296299219000005"/>
    <n v="0"/>
    <n v="0"/>
    <n v="0"/>
    <n v="0"/>
    <n v="0"/>
    <n v="0"/>
    <n v="0"/>
    <n v="11.475701655"/>
    <n v="104664.60351"/>
    <x v="0"/>
  </r>
  <r>
    <n v="17827.483692999998"/>
    <n v="19598.103510000001"/>
    <x v="0"/>
    <x v="175"/>
    <x v="22"/>
    <x v="22"/>
    <s v="MD Resident"/>
    <x v="1"/>
    <s v="MD"/>
    <n v="1"/>
    <n v="0"/>
    <n v="0"/>
    <n v="0"/>
    <n v="0.55610698400000003"/>
    <n v="1"/>
    <n v="4930.72"/>
    <n v="1"/>
    <n v="0.55610698400000003"/>
    <n v="4930.72"/>
    <x v="118"/>
    <s v="20607,Accokeek"/>
    <x v="0"/>
    <x v="0"/>
    <n v="32.126005048000003"/>
    <n v="0"/>
    <n v="0"/>
    <n v="0"/>
    <n v="0"/>
    <n v="0"/>
    <n v="0"/>
    <n v="0"/>
    <n v="0.55610698400000003"/>
    <n v="5071.9963573000005"/>
    <x v="0"/>
  </r>
  <r>
    <n v="17827.483692999998"/>
    <n v="19598.103510000001"/>
    <x v="0"/>
    <x v="183"/>
    <x v="22"/>
    <x v="22"/>
    <s v="MD Resident"/>
    <x v="9"/>
    <s v="MD"/>
    <n v="2"/>
    <n v="14.922394559000001"/>
    <n v="18"/>
    <n v="197161.88"/>
    <n v="19.791262411000002"/>
    <n v="23"/>
    <n v="252462.53"/>
    <n v="5"/>
    <n v="4.8688678520000002"/>
    <n v="55300.65"/>
    <x v="19"/>
    <s v="21217,Baltimore"/>
    <x v="0"/>
    <x v="0"/>
    <n v="63.406089125999998"/>
    <n v="0"/>
    <n v="0"/>
    <n v="0"/>
    <n v="0"/>
    <n v="0"/>
    <n v="0"/>
    <n v="0"/>
    <n v="4.8688678520000002"/>
    <n v="44406.707197999996"/>
    <x v="0"/>
  </r>
  <r>
    <n v="17827.483692999998"/>
    <n v="19598.103510000001"/>
    <x v="0"/>
    <x v="160"/>
    <x v="22"/>
    <x v="22"/>
    <s v="MD Resident"/>
    <x v="7"/>
    <s v="MD"/>
    <n v="2"/>
    <n v="1.860459944"/>
    <n v="3"/>
    <n v="19583.650000000001"/>
    <n v="8.0954877609999993"/>
    <n v="8"/>
    <n v="141442.9"/>
    <n v="5"/>
    <n v="6.2350278169999998"/>
    <n v="121859.25"/>
    <x v="27"/>
    <s v="21401,Annapolis"/>
    <x v="0"/>
    <x v="0"/>
    <n v="81.173615592999994"/>
    <n v="-1.1152699669999999"/>
    <n v="1.1152699669999999"/>
    <n v="-1.1152699669999999"/>
    <n v="8.5665018300000007E-2"/>
    <n v="8.5665018300000007E-2"/>
    <n v="0"/>
    <n v="781.31128257"/>
    <n v="6.1493627987000004"/>
    <n v="56085.513421000003"/>
    <x v="0"/>
  </r>
  <r>
    <n v="17827.483692999998"/>
    <n v="19598.103510000001"/>
    <x v="0"/>
    <x v="92"/>
    <x v="22"/>
    <x v="22"/>
    <s v="MD Resident"/>
    <x v="7"/>
    <s v="MD"/>
    <n v="1"/>
    <n v="1.5156949550000001"/>
    <n v="1"/>
    <n v="9657.0300000000007"/>
    <n v="2.2697879329999999"/>
    <n v="1"/>
    <n v="12929.55"/>
    <n v="0"/>
    <n v="0.75409297799999997"/>
    <n v="3272.52"/>
    <x v="69"/>
    <s v="20764,Shady Side"/>
    <x v="0"/>
    <x v="0"/>
    <n v="12.565676627"/>
    <n v="0"/>
    <n v="0"/>
    <n v="0"/>
    <n v="0"/>
    <n v="0"/>
    <n v="0"/>
    <n v="0"/>
    <n v="0.75409297799999997"/>
    <n v="6877.7356651"/>
    <x v="0"/>
  </r>
  <r>
    <n v="17827.483692999998"/>
    <n v="19598.103510000001"/>
    <x v="0"/>
    <x v="130"/>
    <x v="22"/>
    <x v="22"/>
    <s v="MD Resident"/>
    <x v="9"/>
    <s v="MD"/>
    <n v="2"/>
    <n v="26.028305230000001"/>
    <n v="40"/>
    <n v="461284.87"/>
    <n v="31.514226061999999"/>
    <n v="43"/>
    <n v="832309.33"/>
    <n v="3"/>
    <n v="5.4859208319999997"/>
    <n v="371024.46"/>
    <x v="19"/>
    <s v="21215,Baltimore"/>
    <x v="0"/>
    <x v="0"/>
    <n v="67.616079995000007"/>
    <n v="-0.64820198100000004"/>
    <n v="0.64820198100000004"/>
    <n v="-0.64820198100000004"/>
    <n v="5.2590814999999999E-2"/>
    <n v="5.2590814999999999E-2"/>
    <n v="0"/>
    <n v="479.65666598000001"/>
    <n v="5.4333300170000003"/>
    <n v="49554.907324"/>
    <x v="0"/>
  </r>
  <r>
    <n v="17827.483692999998"/>
    <n v="19598.103510000001"/>
    <x v="0"/>
    <x v="145"/>
    <x v="22"/>
    <x v="22"/>
    <s v="MD Resident"/>
    <x v="9"/>
    <s v="MD"/>
    <n v="2"/>
    <n v="31.682992061"/>
    <n v="45"/>
    <n v="685867.67"/>
    <n v="51.488877471999999"/>
    <n v="58"/>
    <n v="861475.2"/>
    <n v="13"/>
    <n v="19.805885410999998"/>
    <n v="175607.53"/>
    <x v="19"/>
    <s v="21214,Baltimore"/>
    <x v="0"/>
    <x v="0"/>
    <n v="122.01511635999999"/>
    <n v="0"/>
    <n v="0"/>
    <n v="0"/>
    <n v="0"/>
    <n v="0"/>
    <n v="0"/>
    <n v="0"/>
    <n v="19.805885410999998"/>
    <n v="180640.38313999999"/>
    <x v="0"/>
  </r>
  <r>
    <n v="17827.483692999998"/>
    <n v="19598.103510000001"/>
    <x v="0"/>
    <x v="76"/>
    <x v="22"/>
    <x v="22"/>
    <s v="MD Resident"/>
    <x v="9"/>
    <s v="MD"/>
    <n v="2"/>
    <n v="17.669034476"/>
    <n v="18"/>
    <n v="292165.28000000003"/>
    <n v="18.527969449"/>
    <n v="22"/>
    <n v="375291.74"/>
    <n v="4"/>
    <n v="0.85893497299999999"/>
    <n v="83126.460000000006"/>
    <x v="19"/>
    <s v="21212,Baltimore"/>
    <x v="0"/>
    <x v="0"/>
    <n v="53.002016415999996"/>
    <n v="0"/>
    <n v="0"/>
    <n v="0"/>
    <n v="0"/>
    <n v="0"/>
    <n v="0"/>
    <n v="0"/>
    <n v="0.85893497299999999"/>
    <n v="7833.9513430999996"/>
    <x v="0"/>
  </r>
  <r>
    <n v="17827.483692999998"/>
    <n v="19598.103510000001"/>
    <x v="0"/>
    <x v="238"/>
    <x v="22"/>
    <x v="22"/>
    <s v="MD Resident"/>
    <x v="11"/>
    <s v="MD"/>
    <n v="1"/>
    <n v="2.061169939"/>
    <n v="2"/>
    <n v="47325.77"/>
    <n v="3.1811239059999998"/>
    <n v="2"/>
    <n v="67062.080000000002"/>
    <n v="0"/>
    <n v="1.1199539670000001"/>
    <n v="19736.310000000001"/>
    <x v="2"/>
    <s v="Harford,"/>
    <x v="0"/>
    <x v="0"/>
    <n v="9.6967337110000003"/>
    <n v="0"/>
    <n v="0"/>
    <n v="0"/>
    <n v="0"/>
    <n v="0"/>
    <n v="0"/>
    <n v="0"/>
    <n v="1.1199539670000001"/>
    <n v="10214.58569"/>
    <x v="0"/>
  </r>
  <r>
    <n v="17827.483692999998"/>
    <n v="19598.103510000001"/>
    <x v="0"/>
    <x v="91"/>
    <x v="22"/>
    <x v="22"/>
    <s v="MD Resident"/>
    <x v="9"/>
    <s v="MD"/>
    <n v="1"/>
    <n v="1.0270989690000001"/>
    <n v="2"/>
    <n v="22952.03"/>
    <n v="2.00393394"/>
    <n v="3"/>
    <n v="15426.61"/>
    <n v="1"/>
    <n v="0.97683497100000005"/>
    <n v="-7525.42"/>
    <x v="19"/>
    <s v="21211,Baltimore"/>
    <x v="0"/>
    <x v="0"/>
    <n v="53.067125419"/>
    <n v="-0.598206982"/>
    <n v="0.598206982"/>
    <n v="-0.598206982"/>
    <n v="1.1011516000000001E-2"/>
    <n v="1.1011516000000001E-2"/>
    <n v="0"/>
    <n v="100.43097924999999"/>
    <n v="0.965823455"/>
    <n v="8808.8320889999995"/>
    <x v="0"/>
  </r>
  <r>
    <n v="17827.483692999998"/>
    <n v="19598.103510000001"/>
    <x v="0"/>
    <x v="206"/>
    <x v="22"/>
    <x v="22"/>
    <s v="MD Resident"/>
    <x v="9"/>
    <s v="MD"/>
    <n v="2"/>
    <n v="1.896379944"/>
    <n v="3"/>
    <n v="22321.42"/>
    <n v="3.5746148940000002"/>
    <n v="4"/>
    <n v="79984.87"/>
    <n v="1"/>
    <n v="1.67823495"/>
    <n v="57663.45"/>
    <x v="19"/>
    <s v="21210,Baltimore"/>
    <x v="0"/>
    <x v="0"/>
    <n v="21.737539356999999"/>
    <n v="0"/>
    <n v="0"/>
    <n v="0"/>
    <n v="0"/>
    <n v="0"/>
    <n v="0"/>
    <n v="0"/>
    <n v="1.67823495"/>
    <n v="15306.410094000001"/>
    <x v="0"/>
  </r>
  <r>
    <n v="17827.483692999998"/>
    <n v="19598.103510000001"/>
    <x v="0"/>
    <x v="40"/>
    <x v="22"/>
    <x v="22"/>
    <s v="MD Resident"/>
    <x v="5"/>
    <s v="MD"/>
    <n v="1"/>
    <n v="0.35536598899999999"/>
    <n v="1"/>
    <n v="3513.6"/>
    <n v="0.58304598299999999"/>
    <n v="1"/>
    <n v="8528.02"/>
    <n v="0"/>
    <n v="0.227679994"/>
    <n v="5014.42"/>
    <x v="32"/>
    <s v="21774,New Market"/>
    <x v="0"/>
    <x v="0"/>
    <n v="27.160838197"/>
    <n v="0"/>
    <n v="0"/>
    <n v="0"/>
    <n v="0"/>
    <n v="0"/>
    <n v="0"/>
    <n v="0"/>
    <n v="0.227679994"/>
    <n v="2076.5646421000001"/>
    <x v="0"/>
  </r>
  <r>
    <n v="17827.483692999998"/>
    <n v="19598.103510000001"/>
    <x v="0"/>
    <x v="227"/>
    <x v="22"/>
    <x v="22"/>
    <s v="MD Resident"/>
    <x v="0"/>
    <s v="MD"/>
    <n v="2"/>
    <n v="4.4435828690000001"/>
    <n v="4"/>
    <n v="63803.26"/>
    <n v="15.519226538"/>
    <n v="21"/>
    <n v="378097.57"/>
    <n v="17"/>
    <n v="11.075643669"/>
    <n v="314294.31"/>
    <x v="152"/>
    <s v="21208,Pikesville"/>
    <x v="0"/>
    <x v="0"/>
    <n v="103.93195891000001"/>
    <n v="0"/>
    <n v="0"/>
    <n v="0"/>
    <n v="0"/>
    <n v="0"/>
    <n v="0"/>
    <n v="0"/>
    <n v="11.075643669"/>
    <n v="101015.85838999999"/>
    <x v="0"/>
  </r>
  <r>
    <n v="17827.483692999998"/>
    <n v="19598.103510000001"/>
    <x v="0"/>
    <x v="29"/>
    <x v="22"/>
    <x v="22"/>
    <s v="MD Resident"/>
    <x v="7"/>
    <s v="MD"/>
    <n v="1"/>
    <n v="0"/>
    <n v="0"/>
    <n v="0"/>
    <n v="0.58304598299999999"/>
    <n v="1"/>
    <n v="23435.759999999998"/>
    <n v="1"/>
    <n v="0.58304598299999999"/>
    <n v="23435.759999999998"/>
    <x v="25"/>
    <s v="20755,Fort George G Meade"/>
    <x v="0"/>
    <x v="0"/>
    <n v="7.3537457829999999"/>
    <n v="0"/>
    <n v="0"/>
    <n v="0"/>
    <n v="0"/>
    <n v="0"/>
    <n v="0"/>
    <n v="0"/>
    <n v="0.58304598299999999"/>
    <n v="5317.6945929000003"/>
    <x v="0"/>
  </r>
  <r>
    <n v="17827.483692999998"/>
    <n v="19598.103510000001"/>
    <x v="0"/>
    <x v="61"/>
    <x v="22"/>
    <x v="22"/>
    <s v="MD Resident"/>
    <x v="8"/>
    <s v="MD"/>
    <n v="2"/>
    <n v="3.9664948830000002"/>
    <n v="4"/>
    <n v="78390.28"/>
    <n v="5.3991748409999998"/>
    <n v="7"/>
    <n v="83164.800000000003"/>
    <n v="3"/>
    <n v="1.432679958"/>
    <n v="4774.5200000000004"/>
    <x v="48"/>
    <s v="21075,Elkridge"/>
    <x v="0"/>
    <x v="0"/>
    <n v="74.389385790999995"/>
    <n v="-3.5079528959999999"/>
    <n v="3.5079528959999999"/>
    <n v="-3.5079528959999999"/>
    <n v="6.7560361700000002E-2"/>
    <n v="6.7560361700000002E-2"/>
    <n v="0"/>
    <n v="616.18702532999998"/>
    <n v="1.3651195963"/>
    <n v="12450.628779999999"/>
    <x v="0"/>
  </r>
  <r>
    <n v="17827.483692999998"/>
    <n v="19598.103510000001"/>
    <x v="0"/>
    <x v="41"/>
    <x v="22"/>
    <x v="22"/>
    <s v="MD Resident"/>
    <x v="3"/>
    <s v="MD"/>
    <n v="1"/>
    <n v="0"/>
    <n v="0"/>
    <n v="0"/>
    <n v="1.849969945"/>
    <n v="1"/>
    <n v="28177.93"/>
    <n v="1"/>
    <n v="1.849969945"/>
    <n v="28177.93"/>
    <x v="3"/>
    <s v="20882,Gaithersburg"/>
    <x v="0"/>
    <x v="0"/>
    <n v="33.022101024999998"/>
    <n v="-0.57127498300000001"/>
    <n v="0.57127498300000001"/>
    <n v="-0.57127498300000001"/>
    <n v="3.2004067499999997E-2"/>
    <n v="3.2004067499999997E-2"/>
    <n v="0"/>
    <n v="291.89439845999999"/>
    <n v="1.8179658775"/>
    <n v="16580.831698999998"/>
    <x v="0"/>
  </r>
  <r>
    <n v="17827.483692999998"/>
    <n v="19598.103510000001"/>
    <x v="0"/>
    <x v="220"/>
    <x v="22"/>
    <x v="22"/>
    <s v="MD Resident"/>
    <x v="0"/>
    <s v="MD"/>
    <n v="2"/>
    <n v="3.6433938920000002"/>
    <n v="6"/>
    <n v="90280.83"/>
    <n v="6.9654797930000001"/>
    <n v="7"/>
    <n v="180467.69"/>
    <n v="1"/>
    <n v="3.3220859009999999"/>
    <n v="90186.86"/>
    <x v="47"/>
    <s v="21204,Towson"/>
    <x v="0"/>
    <x v="0"/>
    <n v="132.48252106000001"/>
    <n v="0"/>
    <n v="0"/>
    <n v="0"/>
    <n v="0"/>
    <n v="0"/>
    <n v="0"/>
    <n v="0"/>
    <n v="3.3220859009999999"/>
    <n v="30299.219526000001"/>
    <x v="0"/>
  </r>
  <r>
    <n v="17827.483692999998"/>
    <n v="19598.103510000001"/>
    <x v="0"/>
    <x v="3"/>
    <x v="22"/>
    <x v="22"/>
    <s v="MD Resident"/>
    <x v="3"/>
    <s v="MD"/>
    <n v="1"/>
    <n v="0"/>
    <n v="0"/>
    <n v="0"/>
    <n v="1.03249097"/>
    <n v="2"/>
    <n v="28402.799999999999"/>
    <n v="2"/>
    <n v="1.03249097"/>
    <n v="28402.799999999999"/>
    <x v="3"/>
    <s v="20878,Gaithersburg"/>
    <x v="0"/>
    <x v="0"/>
    <n v="25.688626236000001"/>
    <n v="0"/>
    <n v="0"/>
    <n v="0"/>
    <n v="0"/>
    <n v="0"/>
    <n v="0"/>
    <n v="0"/>
    <n v="1.03249097"/>
    <n v="9416.8758699999998"/>
    <x v="0"/>
  </r>
  <r>
    <n v="17827.483692999998"/>
    <n v="19598.103510000001"/>
    <x v="0"/>
    <x v="53"/>
    <x v="22"/>
    <x v="22"/>
    <s v="MD Resident"/>
    <x v="10"/>
    <s v="MD"/>
    <n v="1"/>
    <n v="1.68861795"/>
    <n v="2"/>
    <n v="35016.04"/>
    <n v="2.662558921"/>
    <n v="3"/>
    <n v="55406.66"/>
    <n v="1"/>
    <n v="0.97394097099999999"/>
    <n v="20390.62"/>
    <x v="43"/>
    <s v="21157,Westminster"/>
    <x v="0"/>
    <x v="0"/>
    <n v="54.699697379"/>
    <n v="0"/>
    <n v="0"/>
    <n v="0"/>
    <n v="0"/>
    <n v="0"/>
    <n v="0"/>
    <n v="0"/>
    <n v="0.97394097099999999"/>
    <n v="8882.8682236000004"/>
    <x v="0"/>
  </r>
  <r>
    <n v="17827.483692999998"/>
    <n v="19598.103510000001"/>
    <x v="0"/>
    <x v="52"/>
    <x v="22"/>
    <x v="22"/>
    <s v="MD Resident"/>
    <x v="0"/>
    <s v="MD"/>
    <n v="1"/>
    <n v="0"/>
    <n v="0"/>
    <n v="0"/>
    <n v="0.92701997199999997"/>
    <n v="1"/>
    <n v="16337.73"/>
    <n v="1"/>
    <n v="0.92701997199999997"/>
    <n v="16337.73"/>
    <x v="42"/>
    <s v="21155,Upperco"/>
    <x v="0"/>
    <x v="0"/>
    <n v="16.53367751"/>
    <n v="-0.51374798499999996"/>
    <n v="0.51374798499999996"/>
    <n v="-0.51374798499999996"/>
    <n v="2.88051247E-2"/>
    <n v="2.88051247E-2"/>
    <n v="0"/>
    <n v="262.71831108999999"/>
    <n v="0.89821484730000001"/>
    <n v="8192.2050335000004"/>
    <x v="0"/>
  </r>
  <r>
    <n v="17827.483692999998"/>
    <n v="19598.103510000001"/>
    <x v="0"/>
    <x v="189"/>
    <x v="22"/>
    <x v="22"/>
    <s v="MD Resident"/>
    <x v="20"/>
    <s v="MD"/>
    <n v="1"/>
    <n v="1.1395299670000001"/>
    <n v="2"/>
    <n v="13874.04"/>
    <n v="1.1469189660000001"/>
    <n v="1"/>
    <n v="55283.61"/>
    <n v="-1"/>
    <n v="7.3889990000000003E-3"/>
    <n v="41409.57"/>
    <x v="2"/>
    <s v="Kent,"/>
    <x v="0"/>
    <x v="0"/>
    <n v="42.342709741999997"/>
    <n v="0"/>
    <n v="0"/>
    <n v="0"/>
    <n v="0"/>
    <n v="0"/>
    <n v="0"/>
    <n v="0"/>
    <n v="7.3889990000000003E-3"/>
    <n v="67.391665794999994"/>
    <x v="0"/>
  </r>
  <r>
    <n v="17827.483692999998"/>
    <n v="19598.103510000001"/>
    <x v="0"/>
    <x v="106"/>
    <x v="22"/>
    <x v="22"/>
    <s v="MD Resident"/>
    <x v="7"/>
    <s v="MD"/>
    <n v="2"/>
    <n v="1.3163899610000001"/>
    <n v="2"/>
    <n v="36565.21"/>
    <n v="6.2982478129999997"/>
    <n v="4"/>
    <n v="112684.52"/>
    <n v="2"/>
    <n v="4.9818578520000001"/>
    <n v="76119.31"/>
    <x v="78"/>
    <s v="21146,Severna Park"/>
    <x v="0"/>
    <x v="0"/>
    <n v="43.645633695999997"/>
    <n v="0"/>
    <n v="0"/>
    <n v="0"/>
    <n v="0"/>
    <n v="0"/>
    <n v="0"/>
    <n v="0"/>
    <n v="4.9818578520000001"/>
    <n v="45437.237087000001"/>
    <x v="0"/>
  </r>
  <r>
    <n v="17827.483692999998"/>
    <n v="19598.103510000001"/>
    <x v="0"/>
    <x v="251"/>
    <x v="22"/>
    <x v="22"/>
    <s v="MD Resident"/>
    <x v="7"/>
    <s v="MD"/>
    <n v="1"/>
    <n v="0"/>
    <n v="0"/>
    <n v="0"/>
    <n v="0.91153697300000003"/>
    <n v="1"/>
    <n v="9934.02"/>
    <n v="1"/>
    <n v="0.91153697300000003"/>
    <n v="9934.02"/>
    <x v="169"/>
    <s v="21140,Riva"/>
    <x v="0"/>
    <x v="0"/>
    <n v="4.232503876"/>
    <n v="0"/>
    <n v="0"/>
    <n v="0"/>
    <n v="0"/>
    <n v="0"/>
    <n v="0"/>
    <n v="0"/>
    <n v="0.91153697300000003"/>
    <n v="8313.7100226999992"/>
    <x v="0"/>
  </r>
  <r>
    <n v="17827.483692999998"/>
    <n v="19598.103510000001"/>
    <x v="0"/>
    <x v="200"/>
    <x v="22"/>
    <x v="22"/>
    <s v="MD Resident"/>
    <x v="0"/>
    <s v="MD"/>
    <n v="2"/>
    <n v="6.0762658189999996"/>
    <n v="7"/>
    <n v="140161.60999999999"/>
    <n v="10.301778692999999"/>
    <n v="6"/>
    <n v="114575.52"/>
    <n v="-1"/>
    <n v="4.2255128739999996"/>
    <n v="-25586.09"/>
    <x v="135"/>
    <s v="21136,Reisterstown"/>
    <x v="0"/>
    <x v="0"/>
    <n v="56.052853335000002"/>
    <n v="-0.96866297199999996"/>
    <n v="0.96866297199999996"/>
    <n v="-0.96866297199999996"/>
    <n v="7.3022114200000002E-2"/>
    <n v="7.3022114200000002E-2"/>
    <n v="0"/>
    <n v="666.00116163999996"/>
    <n v="4.1524907598"/>
    <n v="37872.960803000002"/>
    <x v="0"/>
  </r>
  <r>
    <n v="17827.483692999998"/>
    <n v="19598.103510000001"/>
    <x v="0"/>
    <x v="12"/>
    <x v="22"/>
    <x v="22"/>
    <s v="MD Resident"/>
    <x v="0"/>
    <s v="MD"/>
    <n v="2"/>
    <n v="5.4112638400000002"/>
    <n v="7"/>
    <n v="99140.7"/>
    <n v="7.2980397840000002"/>
    <n v="9"/>
    <n v="279103.05"/>
    <n v="2"/>
    <n v="1.886775944"/>
    <n v="179962.35"/>
    <x v="10"/>
    <s v="21133,Randallstown"/>
    <x v="0"/>
    <x v="0"/>
    <n v="65.825927037"/>
    <n v="0"/>
    <n v="0"/>
    <n v="0"/>
    <n v="0"/>
    <n v="0"/>
    <n v="0"/>
    <n v="0"/>
    <n v="1.886775944"/>
    <n v="17208.416708000001"/>
    <x v="0"/>
  </r>
  <r>
    <n v="17827.483692999998"/>
    <n v="19598.103510000001"/>
    <x v="0"/>
    <x v="89"/>
    <x v="22"/>
    <x v="22"/>
    <s v="MD Resident"/>
    <x v="13"/>
    <s v="MD"/>
    <n v="1"/>
    <n v="0"/>
    <n v="0"/>
    <n v="0"/>
    <n v="3.7768248880000002"/>
    <n v="2"/>
    <n v="30218.85"/>
    <n v="2"/>
    <n v="3.7768248880000002"/>
    <n v="30218.85"/>
    <x v="2"/>
    <s v="Somerset,"/>
    <x v="0"/>
    <x v="0"/>
    <n v="23.983850288999999"/>
    <n v="0"/>
    <n v="0"/>
    <n v="0"/>
    <n v="0"/>
    <n v="0"/>
    <n v="0"/>
    <n v="0"/>
    <n v="3.7768248880000002"/>
    <n v="34446.684946000001"/>
    <x v="0"/>
  </r>
  <r>
    <n v="17827.483692999998"/>
    <n v="19598.103510000001"/>
    <x v="0"/>
    <x v="11"/>
    <x v="22"/>
    <x v="22"/>
    <s v="MD Resident"/>
    <x v="7"/>
    <s v="MD"/>
    <n v="2"/>
    <n v="5.1029718500000003"/>
    <n v="8"/>
    <n v="64044.3"/>
    <n v="9.7781087109999998"/>
    <n v="10"/>
    <n v="179537.48"/>
    <n v="2"/>
    <n v="4.6751368610000004"/>
    <n v="115493.18"/>
    <x v="9"/>
    <s v="21122,Pasadena"/>
    <x v="0"/>
    <x v="0"/>
    <n v="126.90784524"/>
    <n v="0"/>
    <n v="0"/>
    <n v="0"/>
    <n v="0"/>
    <n v="0"/>
    <n v="0"/>
    <n v="0"/>
    <n v="4.6751368610000004"/>
    <n v="42639.775818000002"/>
    <x v="0"/>
  </r>
  <r>
    <n v="17827.483692999998"/>
    <n v="19598.103510000001"/>
    <x v="0"/>
    <x v="14"/>
    <x v="22"/>
    <x v="22"/>
    <s v="MD Resident"/>
    <x v="0"/>
    <s v="MD"/>
    <n v="4"/>
    <n v="3.1614419069999999"/>
    <n v="5"/>
    <n v="74645.41"/>
    <n v="8.8541557379999993"/>
    <n v="11"/>
    <n v="134210.85"/>
    <n v="6"/>
    <n v="5.6927138309999998"/>
    <n v="59565.440000000002"/>
    <x v="2"/>
    <s v="Baltimore,"/>
    <x v="0"/>
    <x v="0"/>
    <n v="20.733157383000002"/>
    <n v="-0.732951978"/>
    <n v="0.732951978"/>
    <n v="-0.732951978"/>
    <n v="0.20124700670000001"/>
    <n v="0.20124700670000001"/>
    <n v="0"/>
    <n v="1835.4815067"/>
    <n v="5.4914668242999998"/>
    <n v="50085.146438000003"/>
    <x v="0"/>
  </r>
  <r>
    <n v="17827.483692999998"/>
    <n v="19598.103510000001"/>
    <x v="0"/>
    <x v="142"/>
    <x v="22"/>
    <x v="22"/>
    <s v="MD Resident"/>
    <x v="7"/>
    <s v="MD"/>
    <n v="1"/>
    <n v="1.087029968"/>
    <n v="2"/>
    <n v="17547.8"/>
    <n v="7.9776837629999999"/>
    <n v="6"/>
    <n v="139380.04999999999"/>
    <n v="4"/>
    <n v="6.8906537950000004"/>
    <n v="121832.25"/>
    <x v="98"/>
    <s v="21113,Odenton"/>
    <x v="0"/>
    <x v="0"/>
    <n v="72.867943832999998"/>
    <n v="-3.5327478960000001"/>
    <n v="3.5327478960000001"/>
    <n v="-3.5327478960000001"/>
    <n v="0.33406929600000002"/>
    <n v="0.33406929600000002"/>
    <n v="0"/>
    <n v="3046.8925963000002"/>
    <n v="6.5565844990000004"/>
    <n v="59799.595495000001"/>
    <x v="0"/>
  </r>
  <r>
    <n v="17827.483692999998"/>
    <n v="19598.103510000001"/>
    <x v="0"/>
    <x v="1"/>
    <x v="22"/>
    <x v="22"/>
    <s v="MD Resident"/>
    <x v="1"/>
    <s v="MD"/>
    <n v="2"/>
    <n v="0"/>
    <n v="0"/>
    <n v="0"/>
    <n v="2.2902379320000001"/>
    <n v="2"/>
    <n v="69472.41"/>
    <n v="2"/>
    <n v="2.2902379320000001"/>
    <n v="69472.41"/>
    <x v="1"/>
    <s v="20744,Fort Washington"/>
    <x v="0"/>
    <x v="0"/>
    <n v="69.501414928000003"/>
    <n v="-9.1640427280000001"/>
    <n v="9.1640427280000001"/>
    <n v="-9.1640427280000001"/>
    <n v="0.30197713659999997"/>
    <n v="0.30197713659999997"/>
    <n v="0"/>
    <n v="2754.1947513999999"/>
    <n v="1.9882607954"/>
    <n v="18134.013422"/>
    <x v="0"/>
  </r>
  <r>
    <n v="17827.483692999998"/>
    <n v="19598.103510000001"/>
    <x v="0"/>
    <x v="31"/>
    <x v="22"/>
    <x v="22"/>
    <s v="MD Resident"/>
    <x v="7"/>
    <s v="MD"/>
    <n v="2"/>
    <n v="0"/>
    <n v="0"/>
    <n v="0"/>
    <n v="1.595048953"/>
    <n v="3"/>
    <n v="19158.75"/>
    <n v="3"/>
    <n v="1.595048953"/>
    <n v="19158.75"/>
    <x v="27"/>
    <s v="21409,Annapolis"/>
    <x v="0"/>
    <x v="0"/>
    <n v="23.385939306000001"/>
    <n v="0"/>
    <n v="0"/>
    <n v="0"/>
    <n v="0"/>
    <n v="0"/>
    <n v="0"/>
    <n v="0"/>
    <n v="1.595048953"/>
    <n v="14547.708826"/>
    <x v="0"/>
  </r>
  <r>
    <n v="17827.483692999998"/>
    <n v="19598.103510000001"/>
    <x v="0"/>
    <x v="2"/>
    <x v="22"/>
    <x v="22"/>
    <s v="MD Resident"/>
    <x v="2"/>
    <s v="MD"/>
    <n v="11"/>
    <n v="7.6832597720000004"/>
    <n v="12"/>
    <n v="109021.67"/>
    <n v="16.8490915"/>
    <n v="19"/>
    <n v="542446.22"/>
    <n v="7"/>
    <n v="9.1658317280000006"/>
    <n v="433424.55"/>
    <x v="2"/>
    <s v="Cecil,"/>
    <x v="0"/>
    <x v="0"/>
    <n v="53.578863411999997"/>
    <n v="0"/>
    <n v="0"/>
    <n v="0"/>
    <n v="0"/>
    <n v="0"/>
    <n v="0"/>
    <n v="0"/>
    <n v="9.1658317280000006"/>
    <n v="83597.340930999999"/>
    <x v="0"/>
  </r>
  <r>
    <n v="17827.483692999998"/>
    <n v="19598.103510000001"/>
    <x v="0"/>
    <x v="152"/>
    <x v="22"/>
    <x v="22"/>
    <s v="MD Resident"/>
    <x v="3"/>
    <s v="MD"/>
    <n v="1"/>
    <n v="0"/>
    <n v="0"/>
    <n v="0"/>
    <n v="0.51374798499999996"/>
    <n v="1"/>
    <n v="7387.57"/>
    <n v="1"/>
    <n v="0.51374798499999996"/>
    <n v="7387.57"/>
    <x v="103"/>
    <s v="20852,Rockville"/>
    <x v="0"/>
    <x v="0"/>
    <n v="45.448545643000003"/>
    <n v="-0.73492597800000004"/>
    <n v="0.73492597800000004"/>
    <n v="-0.73492597800000004"/>
    <n v="8.3075648999999998E-3"/>
    <n v="8.3075648999999998E-3"/>
    <n v="0"/>
    <n v="75.769482987000004"/>
    <n v="0.50544042010000001"/>
    <n v="4609.8899017000003"/>
    <x v="0"/>
  </r>
  <r>
    <n v="17827.483692999998"/>
    <n v="19598.103510000001"/>
    <x v="0"/>
    <x v="252"/>
    <x v="22"/>
    <x v="22"/>
    <s v="MD Resident"/>
    <x v="10"/>
    <s v="MD"/>
    <n v="1"/>
    <n v="0"/>
    <n v="0"/>
    <n v="0"/>
    <n v="1.283756962"/>
    <n v="1"/>
    <n v="16740.43"/>
    <n v="1"/>
    <n v="1.283756962"/>
    <n v="16740.43"/>
    <x v="170"/>
    <s v="21104,Marriottsville"/>
    <x v="0"/>
    <x v="0"/>
    <n v="3.9827118819999998"/>
    <n v="0"/>
    <n v="0"/>
    <n v="0"/>
    <n v="0"/>
    <n v="0"/>
    <n v="0"/>
    <n v="0"/>
    <n v="1.283756962"/>
    <n v="11708.557565999999"/>
    <x v="0"/>
  </r>
  <r>
    <n v="17827.483692999998"/>
    <n v="19598.103510000001"/>
    <x v="0"/>
    <x v="67"/>
    <x v="22"/>
    <x v="22"/>
    <s v="MD Resident"/>
    <x v="7"/>
    <s v="MD"/>
    <n v="2"/>
    <n v="2.4921119260000002"/>
    <n v="2"/>
    <n v="35909.99"/>
    <n v="4.9857668520000002"/>
    <n v="5"/>
    <n v="123742.62"/>
    <n v="3"/>
    <n v="2.493654926"/>
    <n v="87832.63"/>
    <x v="53"/>
    <s v="21090,Linthicum Heights"/>
    <x v="0"/>
    <x v="0"/>
    <n v="21.190433375000001"/>
    <n v="0"/>
    <n v="0"/>
    <n v="0"/>
    <n v="0"/>
    <n v="0"/>
    <n v="0"/>
    <n v="0"/>
    <n v="2.493654926"/>
    <n v="22743.481136999999"/>
    <x v="0"/>
  </r>
  <r>
    <n v="17827.483692999998"/>
    <n v="19598.103510000001"/>
    <x v="0"/>
    <x v="186"/>
    <x v="22"/>
    <x v="22"/>
    <s v="MD Resident"/>
    <x v="0"/>
    <s v="MD"/>
    <n v="2"/>
    <n v="2.6136639220000002"/>
    <n v="5"/>
    <n v="38538.730000000003"/>
    <n v="3.7549598890000002"/>
    <n v="5"/>
    <n v="51192.18"/>
    <n v="0"/>
    <n v="1.141295967"/>
    <n v="12653.45"/>
    <x v="125"/>
    <s v="21087,Kingsville"/>
    <x v="0"/>
    <x v="0"/>
    <n v="15.546877539"/>
    <n v="0"/>
    <n v="0"/>
    <n v="0"/>
    <n v="0"/>
    <n v="0"/>
    <n v="0"/>
    <n v="0"/>
    <n v="1.141295967"/>
    <n v="10409.236269000001"/>
    <x v="0"/>
  </r>
  <r>
    <n v="17827.483692999998"/>
    <n v="19598.103510000001"/>
    <x v="0"/>
    <x v="211"/>
    <x v="22"/>
    <x v="22"/>
    <s v="MD Resident"/>
    <x v="11"/>
    <s v="MD"/>
    <n v="3"/>
    <n v="10.067043699999999"/>
    <n v="13"/>
    <n v="223474.34"/>
    <n v="18.891393439000002"/>
    <n v="18"/>
    <n v="458199.76"/>
    <n v="5"/>
    <n v="8.8243497390000005"/>
    <n v="234725.42"/>
    <x v="143"/>
    <s v="21085,Joppa"/>
    <x v="0"/>
    <x v="0"/>
    <n v="25.745593227000001"/>
    <n v="0"/>
    <n v="0"/>
    <n v="0"/>
    <n v="0"/>
    <n v="0"/>
    <n v="0"/>
    <n v="0"/>
    <n v="8.8243497390000005"/>
    <n v="80482.840567000007"/>
    <x v="0"/>
  </r>
  <r>
    <n v="17827.483692999998"/>
    <n v="19598.103510000001"/>
    <x v="0"/>
    <x v="88"/>
    <x v="22"/>
    <x v="22"/>
    <s v="MD Resident"/>
    <x v="7"/>
    <s v="MD"/>
    <n v="1"/>
    <n v="2.5360049249999999"/>
    <n v="4"/>
    <n v="79104.100000000006"/>
    <n v="2.849712915"/>
    <n v="2"/>
    <n v="9203.77"/>
    <n v="-2"/>
    <n v="0.31370798999999999"/>
    <n v="-69900.33"/>
    <x v="67"/>
    <s v="21076,Hanover"/>
    <x v="0"/>
    <x v="0"/>
    <n v="57.705128287000001"/>
    <n v="-0.52161998499999995"/>
    <n v="0.52161998499999995"/>
    <n v="-0.52161998499999995"/>
    <n v="2.8357334000000001E-3"/>
    <n v="2.8357334000000001E-3"/>
    <n v="0"/>
    <n v="25.863421357"/>
    <n v="0.31087225660000001"/>
    <n v="2835.3230558999999"/>
    <x v="0"/>
  </r>
  <r>
    <n v="17827.483692999998"/>
    <n v="19598.103510000001"/>
    <x v="0"/>
    <x v="236"/>
    <x v="22"/>
    <x v="22"/>
    <s v="MD Resident"/>
    <x v="0"/>
    <s v="MD"/>
    <n v="2"/>
    <n v="5.7971018279999997"/>
    <n v="5"/>
    <n v="67232.990000000005"/>
    <n v="11.78519565"/>
    <n v="11"/>
    <n v="274763.2"/>
    <n v="6"/>
    <n v="5.9880938219999997"/>
    <n v="207530.21"/>
    <x v="157"/>
    <s v="21228,Catonsville"/>
    <x v="0"/>
    <x v="0"/>
    <n v="33.186515018000001"/>
    <n v="0"/>
    <n v="0"/>
    <n v="0"/>
    <n v="0"/>
    <n v="0"/>
    <n v="0"/>
    <n v="0"/>
    <n v="5.9880938219999997"/>
    <n v="54614.653162000002"/>
    <x v="0"/>
  </r>
  <r>
    <n v="17827.483692999998"/>
    <n v="19598.103510000001"/>
    <x v="0"/>
    <x v="228"/>
    <x v="22"/>
    <x v="22"/>
    <s v="MD Resident"/>
    <x v="23"/>
    <s v="MD"/>
    <n v="5"/>
    <n v="25.269591250000001"/>
    <n v="17"/>
    <n v="349672.79"/>
    <n v="28.721962145999999"/>
    <n v="18"/>
    <n v="301159.27"/>
    <n v="1"/>
    <n v="3.4523708960000001"/>
    <n v="-48513.52"/>
    <x v="2"/>
    <s v="Allegany,"/>
    <x v="0"/>
    <x v="0"/>
    <n v="88.230441411000001"/>
    <n v="-0.92701997199999997"/>
    <n v="0.92701997199999997"/>
    <n v="-0.92701997199999997"/>
    <n v="3.6273384999999998E-2"/>
    <n v="3.6273384999999998E-2"/>
    <n v="0"/>
    <n v="330.83288279999999"/>
    <n v="3.4160975109999998"/>
    <n v="31156.656238"/>
    <x v="0"/>
  </r>
  <r>
    <n v="17827.483692999998"/>
    <n v="19598.103510000001"/>
    <x v="0"/>
    <x v="82"/>
    <x v="22"/>
    <x v="22"/>
    <s v="MD Resident"/>
    <x v="10"/>
    <s v="MD"/>
    <n v="2"/>
    <n v="2.4094579280000001"/>
    <n v="3"/>
    <n v="46452.73"/>
    <n v="3.0986639079999998"/>
    <n v="4"/>
    <n v="56523.9"/>
    <n v="1"/>
    <n v="0.68920598"/>
    <n v="10071.17"/>
    <x v="65"/>
    <s v="21074,Hampstead"/>
    <x v="0"/>
    <x v="0"/>
    <n v="25.075629255999999"/>
    <n v="0"/>
    <n v="0"/>
    <n v="0"/>
    <n v="0"/>
    <n v="0"/>
    <n v="0"/>
    <n v="0"/>
    <n v="0.68920598"/>
    <n v="6285.9311617000003"/>
    <x v="0"/>
  </r>
  <r>
    <n v="17827.483692999998"/>
    <n v="19598.103510000001"/>
    <x v="0"/>
    <x v="213"/>
    <x v="22"/>
    <x v="22"/>
    <s v="MD Resident"/>
    <x v="7"/>
    <s v="MD"/>
    <n v="2"/>
    <n v="9.6544867159999992"/>
    <n v="17"/>
    <n v="164268.89000000001"/>
    <n v="16.889868497999998"/>
    <n v="20"/>
    <n v="275734.88"/>
    <n v="3"/>
    <n v="7.2353817820000002"/>
    <n v="111465.99"/>
    <x v="51"/>
    <s v="21061,Glen Burnie"/>
    <x v="0"/>
    <x v="0"/>
    <n v="121.47440439"/>
    <n v="-2.2170409339999999"/>
    <n v="2.2170409339999999"/>
    <n v="-2.2170409339999999"/>
    <n v="0.13205364259999999"/>
    <n v="0.13205364259999999"/>
    <n v="0"/>
    <n v="1204.4006164"/>
    <n v="7.1033281394000003"/>
    <n v="64786.193096000003"/>
    <x v="0"/>
  </r>
  <r>
    <n v="17827.483692999998"/>
    <n v="19598.103510000001"/>
    <x v="0"/>
    <x v="196"/>
    <x v="22"/>
    <x v="22"/>
    <s v="MD Resident"/>
    <x v="21"/>
    <s v="MD"/>
    <n v="2"/>
    <n v="2.0085569410000002"/>
    <n v="2"/>
    <n v="21253.71"/>
    <n v="3.308662902"/>
    <n v="3"/>
    <n v="63327.199999999997"/>
    <n v="1"/>
    <n v="1.3001059610000001"/>
    <n v="42073.49"/>
    <x v="2"/>
    <s v="Caroline,"/>
    <x v="0"/>
    <x v="0"/>
    <n v="11.846682640999999"/>
    <n v="0"/>
    <n v="0"/>
    <n v="0"/>
    <n v="0"/>
    <n v="0"/>
    <n v="0"/>
    <n v="0"/>
    <n v="1.3001059610000001"/>
    <n v="11857.669276000001"/>
    <x v="0"/>
  </r>
  <r>
    <n v="17827.483692999998"/>
    <n v="19598.103510000001"/>
    <x v="0"/>
    <x v="105"/>
    <x v="22"/>
    <x v="22"/>
    <s v="MD Resident"/>
    <x v="3"/>
    <s v="MD"/>
    <n v="2"/>
    <n v="6.1649328160000003"/>
    <n v="4"/>
    <n v="118075.97"/>
    <n v="7.8221627690000002"/>
    <n v="5"/>
    <n v="175857.93"/>
    <n v="1"/>
    <n v="1.6572299530000001"/>
    <n v="57781.96"/>
    <x v="24"/>
    <s v="20904,Silver Spring"/>
    <x v="0"/>
    <x v="0"/>
    <n v="108.74863876000001"/>
    <n v="-38.57340086"/>
    <n v="38.57340086"/>
    <n v="-38.57340086"/>
    <n v="0.58782340649999998"/>
    <n v="0.58782340649999998"/>
    <n v="0"/>
    <n v="5361.2672785000004"/>
    <n v="1.0694065465"/>
    <n v="9753.5658860000003"/>
    <x v="0"/>
  </r>
  <r>
    <n v="17827.483692999998"/>
    <n v="19598.103510000001"/>
    <x v="0"/>
    <x v="136"/>
    <x v="22"/>
    <x v="22"/>
    <s v="MD Resident"/>
    <x v="17"/>
    <s v="MD"/>
    <n v="4"/>
    <n v="2.3128139330000002"/>
    <n v="5"/>
    <n v="28839.41"/>
    <n v="2.7534899190000002"/>
    <n v="4"/>
    <n v="42446.05"/>
    <n v="-1"/>
    <n v="0.44067598600000002"/>
    <n v="13606.64"/>
    <x v="2"/>
    <s v="Calvert,"/>
    <x v="0"/>
    <x v="0"/>
    <n v="198.49333811"/>
    <n v="0"/>
    <n v="0"/>
    <n v="0"/>
    <n v="0"/>
    <n v="0"/>
    <n v="0"/>
    <n v="0"/>
    <n v="0.44067598600000002"/>
    <n v="4019.2032469000001"/>
    <x v="0"/>
  </r>
  <r>
    <n v="17827.483692999998"/>
    <n v="19598.103510000001"/>
    <x v="0"/>
    <x v="216"/>
    <x v="22"/>
    <x v="22"/>
    <s v="MD Resident"/>
    <x v="3"/>
    <s v="MD"/>
    <n v="2"/>
    <n v="0"/>
    <n v="0"/>
    <n v="0"/>
    <n v="2.2424119340000002"/>
    <n v="3"/>
    <n v="45045.79"/>
    <n v="3"/>
    <n v="2.2424119340000002"/>
    <n v="45045.79"/>
    <x v="49"/>
    <s v="20814,Bethesda"/>
    <x v="0"/>
    <x v="0"/>
    <n v="28.932738140000001"/>
    <n v="0"/>
    <n v="0"/>
    <n v="0"/>
    <n v="0"/>
    <n v="0"/>
    <n v="0"/>
    <n v="0"/>
    <n v="2.2424119340000002"/>
    <n v="20452.009214000002"/>
    <x v="0"/>
  </r>
  <r>
    <n v="17827.483692999998"/>
    <n v="19598.103510000001"/>
    <x v="0"/>
    <x v="230"/>
    <x v="22"/>
    <x v="22"/>
    <s v="MD Resident"/>
    <x v="9"/>
    <s v="MD"/>
    <n v="2"/>
    <n v="1.166091966"/>
    <n v="2"/>
    <n v="28449.97"/>
    <n v="7.236560785"/>
    <n v="2"/>
    <n v="153255.57999999999"/>
    <n v="0"/>
    <n v="6.0704688190000002"/>
    <n v="124805.61"/>
    <x v="2"/>
    <s v="Baltimore City,"/>
    <x v="0"/>
    <x v="0"/>
    <n v="17.612441476000001"/>
    <n v="0"/>
    <n v="0"/>
    <n v="0"/>
    <n v="0"/>
    <n v="0"/>
    <n v="0"/>
    <n v="0"/>
    <n v="6.0704688190000002"/>
    <n v="55365.957670999996"/>
    <x v="0"/>
  </r>
  <r>
    <n v="17827.483692999998"/>
    <n v="19598.103510000001"/>
    <x v="0"/>
    <x v="47"/>
    <x v="22"/>
    <x v="22"/>
    <s v="MD Resident"/>
    <x v="5"/>
    <s v="MD"/>
    <n v="1"/>
    <n v="0"/>
    <n v="0"/>
    <n v="0"/>
    <n v="1.327097961"/>
    <n v="1"/>
    <n v="15299.9"/>
    <n v="1"/>
    <n v="1.327097961"/>
    <n v="15299.9"/>
    <x v="38"/>
    <s v="21769,Middletown"/>
    <x v="0"/>
    <x v="0"/>
    <n v="15.85309453"/>
    <n v="0"/>
    <n v="0"/>
    <n v="0"/>
    <n v="0"/>
    <n v="0"/>
    <n v="0"/>
    <n v="0"/>
    <n v="1.327097961"/>
    <n v="12103.850909000001"/>
    <x v="0"/>
  </r>
  <r>
    <n v="17827.483692999998"/>
    <n v="19598.103510000001"/>
    <x v="0"/>
    <x v="138"/>
    <x v="22"/>
    <x v="22"/>
    <s v="MD Resident"/>
    <x v="8"/>
    <s v="MD"/>
    <n v="1"/>
    <n v="0"/>
    <n v="0"/>
    <n v="0"/>
    <n v="1.083069968"/>
    <n v="2"/>
    <n v="15343.35"/>
    <n v="2"/>
    <n v="1.083069968"/>
    <n v="15343.35"/>
    <x v="16"/>
    <s v="21046,Columbia"/>
    <x v="0"/>
    <x v="0"/>
    <n v="34.217549980999998"/>
    <n v="-3.7040278899999999"/>
    <n v="3.7040278899999999"/>
    <n v="-3.7040278899999999"/>
    <n v="0.117241631"/>
    <n v="0.117241631"/>
    <n v="0"/>
    <n v="1069.3070622"/>
    <n v="0.96582833700000004"/>
    <n v="8808.8766154999994"/>
    <x v="0"/>
  </r>
  <r>
    <n v="17827.483692999998"/>
    <n v="19598.103510000001"/>
    <x v="0"/>
    <x v="90"/>
    <x v="22"/>
    <x v="22"/>
    <s v="MD Resident"/>
    <x v="8"/>
    <s v="MD"/>
    <n v="1"/>
    <n v="2.8843889140000001"/>
    <n v="3"/>
    <n v="64774.720000000001"/>
    <n v="4.8041298570000004"/>
    <n v="2"/>
    <n v="57656.68"/>
    <n v="-1"/>
    <n v="1.9197409430000001"/>
    <n v="-7118.04"/>
    <x v="68"/>
    <s v="20794,Jessup"/>
    <x v="0"/>
    <x v="0"/>
    <n v="40.043864829999997"/>
    <n v="-4.7681088579999997"/>
    <n v="4.7681088579999997"/>
    <n v="-4.7681088579999997"/>
    <n v="0.22858767090000001"/>
    <n v="0.22858767090000001"/>
    <n v="0"/>
    <n v="2084.8431461999999"/>
    <n v="1.6911532721"/>
    <n v="15424.232176"/>
    <x v="0"/>
  </r>
  <r>
    <n v="17827.483692999998"/>
    <n v="19598.103510000001"/>
    <x v="0"/>
    <x v="128"/>
    <x v="22"/>
    <x v="22"/>
    <s v="MD Resident"/>
    <x v="1"/>
    <s v="MD"/>
    <n v="1"/>
    <n v="0"/>
    <n v="0"/>
    <n v="0"/>
    <n v="3.0349019099999999"/>
    <n v="2"/>
    <n v="160283.09"/>
    <n v="2"/>
    <n v="3.0349019099999999"/>
    <n v="160283.09"/>
    <x v="91"/>
    <s v="20735,Clinton"/>
    <x v="0"/>
    <x v="0"/>
    <n v="53.338752419000002"/>
    <n v="-1.0590439679999999"/>
    <n v="1.0590439679999999"/>
    <n v="-1.0590439679999999"/>
    <n v="6.02581503E-2"/>
    <n v="6.02581503E-2"/>
    <n v="0"/>
    <n v="549.58690993000005"/>
    <n v="2.9746437597000002"/>
    <n v="27130.359350999999"/>
    <x v="0"/>
  </r>
  <r>
    <n v="17827.483692999998"/>
    <n v="19598.103510000001"/>
    <x v="0"/>
    <x v="60"/>
    <x v="22"/>
    <x v="22"/>
    <s v="MD Resident"/>
    <x v="1"/>
    <s v="MD"/>
    <n v="1"/>
    <n v="0"/>
    <n v="0"/>
    <n v="0"/>
    <n v="0.802908976"/>
    <n v="1"/>
    <n v="13965.1"/>
    <n v="1"/>
    <n v="0.802908976"/>
    <n v="13965.1"/>
    <x v="41"/>
    <s v="20721,Bowie"/>
    <x v="0"/>
    <x v="0"/>
    <n v="63.788020107000001"/>
    <n v="-1.1063639679999999"/>
    <n v="1.1063639679999999"/>
    <n v="-1.1063639679999999"/>
    <n v="1.3925962300000001E-2"/>
    <n v="1.3925962300000001E-2"/>
    <n v="0"/>
    <n v="127.01230498"/>
    <n v="0.78898301370000001"/>
    <n v="7195.9516546000004"/>
    <x v="0"/>
  </r>
  <r>
    <n v="17827.483692999998"/>
    <n v="19598.103510000001"/>
    <x v="0"/>
    <x v="202"/>
    <x v="22"/>
    <x v="22"/>
    <s v="MD Resident"/>
    <x v="22"/>
    <s v="MD"/>
    <n v="3"/>
    <n v="1.8989749440000001"/>
    <n v="3"/>
    <n v="42238.09"/>
    <n v="3.3165229009999999"/>
    <n v="5"/>
    <n v="67750.55"/>
    <n v="2"/>
    <n v="1.417547957"/>
    <n v="25512.46"/>
    <x v="2"/>
    <s v="Worcester,"/>
    <x v="0"/>
    <x v="0"/>
    <n v="127.77544118"/>
    <n v="0"/>
    <n v="0"/>
    <n v="0"/>
    <n v="0"/>
    <n v="0"/>
    <n v="0"/>
    <n v="0"/>
    <n v="1.417547957"/>
    <n v="12928.803775"/>
    <x v="0"/>
  </r>
  <r>
    <n v="17827.483692999998"/>
    <n v="19598.103510000001"/>
    <x v="0"/>
    <x v="172"/>
    <x v="22"/>
    <x v="22"/>
    <s v="MD Resident"/>
    <x v="10"/>
    <s v="MD"/>
    <n v="1"/>
    <n v="0"/>
    <n v="0"/>
    <n v="0"/>
    <n v="1.4672339560000001"/>
    <n v="3"/>
    <n v="41452.629999999997"/>
    <n v="3"/>
    <n v="1.4672339560000001"/>
    <n v="41452.629999999997"/>
    <x v="116"/>
    <s v="21791,Union Bridge"/>
    <x v="0"/>
    <x v="0"/>
    <n v="10.496671685000001"/>
    <n v="0"/>
    <n v="0"/>
    <n v="0"/>
    <n v="0"/>
    <n v="0"/>
    <n v="0"/>
    <n v="0"/>
    <n v="1.4672339560000001"/>
    <n v="13381.966949"/>
    <x v="0"/>
  </r>
  <r>
    <n v="17827.483692999998"/>
    <n v="19598.103510000001"/>
    <x v="0"/>
    <x v="141"/>
    <x v="22"/>
    <x v="22"/>
    <s v="MD Resident"/>
    <x v="0"/>
    <s v="MD"/>
    <n v="2"/>
    <n v="67.965842984000005"/>
    <n v="87"/>
    <n v="1500332.28"/>
    <n v="71.127396888000007"/>
    <n v="77"/>
    <n v="1594518.38"/>
    <n v="-10"/>
    <n v="3.1615539039999998"/>
    <n v="94186.1"/>
    <x v="97"/>
    <s v="21237,Rosedale"/>
    <x v="0"/>
    <x v="0"/>
    <n v="67.447334992999998"/>
    <n v="0"/>
    <n v="0"/>
    <n v="0"/>
    <n v="0"/>
    <n v="0"/>
    <n v="0"/>
    <n v="0"/>
    <n v="3.1615539039999998"/>
    <n v="28835.080921000001"/>
    <x v="0"/>
  </r>
  <r>
    <n v="17827.483692999998"/>
    <n v="19598.103510000001"/>
    <x v="0"/>
    <x v="100"/>
    <x v="22"/>
    <x v="22"/>
    <s v="MD Resident"/>
    <x v="10"/>
    <s v="MD"/>
    <n v="1"/>
    <n v="0"/>
    <n v="0"/>
    <n v="0"/>
    <n v="2.0359439400000001"/>
    <n v="1"/>
    <n v="42009.87"/>
    <n v="1"/>
    <n v="2.0359439400000001"/>
    <n v="42009.87"/>
    <x v="75"/>
    <s v="21776,New Windsor"/>
    <x v="0"/>
    <x v="0"/>
    <n v="6.8351777970000001"/>
    <n v="0"/>
    <n v="0"/>
    <n v="0"/>
    <n v="0"/>
    <n v="0"/>
    <n v="0"/>
    <n v="0"/>
    <n v="2.0359439400000001"/>
    <n v="18568.909479999998"/>
    <x v="0"/>
  </r>
  <r>
    <n v="17827.483692999998"/>
    <n v="19598.103510000001"/>
    <x v="0"/>
    <x v="18"/>
    <x v="22"/>
    <x v="22"/>
    <s v="MD Resident"/>
    <x v="5"/>
    <s v="MD"/>
    <n v="1"/>
    <n v="2.3668179299999998"/>
    <n v="3"/>
    <n v="19470.68"/>
    <n v="4.2383608739999996"/>
    <n v="4"/>
    <n v="64245.49"/>
    <n v="1"/>
    <n v="1.871542944"/>
    <n v="44774.81"/>
    <x v="15"/>
    <s v="21771,Mount Airy"/>
    <x v="0"/>
    <x v="0"/>
    <n v="50.771912489999998"/>
    <n v="0"/>
    <n v="0"/>
    <n v="0"/>
    <n v="0"/>
    <n v="0"/>
    <n v="0"/>
    <n v="0"/>
    <n v="1.871542944"/>
    <n v="17069.483511999999"/>
    <x v="0"/>
  </r>
  <r>
    <n v="17827.483692999998"/>
    <n v="19598.103510000001"/>
    <x v="0"/>
    <x v="132"/>
    <x v="22"/>
    <x v="22"/>
    <s v="MD Resident"/>
    <x v="1"/>
    <s v="MD"/>
    <n v="2"/>
    <n v="0"/>
    <n v="0"/>
    <n v="0"/>
    <n v="2.4452629269999999"/>
    <n v="3"/>
    <n v="22310.12"/>
    <n v="3"/>
    <n v="2.4452629269999999"/>
    <n v="22310.12"/>
    <x v="36"/>
    <s v="20708,Laurel"/>
    <x v="0"/>
    <x v="0"/>
    <n v="171.31853193000001"/>
    <n v="-106.8178618"/>
    <n v="106.81786183"/>
    <n v="-106.8178618"/>
    <n v="1.5246322423000001"/>
    <n v="1.5246322423000001"/>
    <n v="0"/>
    <n v="13905.470353000001"/>
    <n v="0.92063068469999998"/>
    <n v="8396.6495904000003"/>
    <x v="0"/>
  </r>
  <r>
    <n v="17827.483692999998"/>
    <n v="19598.103510000001"/>
    <x v="0"/>
    <x v="102"/>
    <x v="22"/>
    <x v="22"/>
    <s v="MD Resident"/>
    <x v="5"/>
    <s v="MD"/>
    <n v="1"/>
    <n v="0"/>
    <n v="0"/>
    <n v="0"/>
    <n v="3.3477569009999999"/>
    <n v="3"/>
    <n v="32178.49"/>
    <n v="3"/>
    <n v="3.3477569009999999"/>
    <n v="32178.49"/>
    <x v="77"/>
    <s v="21770,Monrovia"/>
    <x v="0"/>
    <x v="0"/>
    <n v="41.396002774000003"/>
    <n v="0"/>
    <n v="0"/>
    <n v="0"/>
    <n v="0"/>
    <n v="0"/>
    <n v="0"/>
    <n v="0"/>
    <n v="3.3477569009999999"/>
    <n v="30533.352926"/>
    <x v="0"/>
  </r>
  <r>
    <n v="17827.483692999998"/>
    <n v="19598.103510000001"/>
    <x v="0"/>
    <x v="161"/>
    <x v="22"/>
    <x v="22"/>
    <s v="MD Resident"/>
    <x v="8"/>
    <s v="MD"/>
    <n v="1"/>
    <n v="0"/>
    <n v="0"/>
    <n v="0"/>
    <n v="0.52952198399999995"/>
    <n v="1"/>
    <n v="3124.18"/>
    <n v="1"/>
    <n v="0.52952198399999995"/>
    <n v="3124.18"/>
    <x v="108"/>
    <s v="21797,Woodbine"/>
    <x v="0"/>
    <x v="0"/>
    <n v="15.290254544"/>
    <n v="0"/>
    <n v="0"/>
    <n v="0"/>
    <n v="0"/>
    <n v="0"/>
    <n v="0"/>
    <n v="0"/>
    <n v="0.52952198399999995"/>
    <n v="4829.5267838999998"/>
    <x v="0"/>
  </r>
  <r>
    <n v="17827.483692999998"/>
    <n v="19598.103510000001"/>
    <x v="0"/>
    <x v="13"/>
    <x v="22"/>
    <x v="22"/>
    <s v="MD Resident"/>
    <x v="5"/>
    <s v="MD"/>
    <n v="1"/>
    <n v="0"/>
    <n v="0"/>
    <n v="0"/>
    <n v="3.5130278960000001"/>
    <n v="2"/>
    <n v="44235.14"/>
    <n v="2"/>
    <n v="3.5130278960000001"/>
    <n v="44235.14"/>
    <x v="11"/>
    <s v="21758,Knoxville"/>
    <x v="0"/>
    <x v="0"/>
    <n v="7.552172777"/>
    <n v="0"/>
    <n v="0"/>
    <n v="0"/>
    <n v="0"/>
    <n v="0"/>
    <n v="0"/>
    <n v="0"/>
    <n v="3.5130278960000001"/>
    <n v="32040.713755000001"/>
    <x v="0"/>
  </r>
  <r>
    <n v="17827.483692999998"/>
    <n v="19598.103510000001"/>
    <x v="0"/>
    <x v="197"/>
    <x v="22"/>
    <x v="22"/>
    <s v="MD Resident"/>
    <x v="8"/>
    <s v="MD"/>
    <n v="1"/>
    <n v="3.0039779100000001"/>
    <n v="3"/>
    <n v="27182.78"/>
    <n v="4.3219788709999998"/>
    <n v="4"/>
    <n v="109532.79"/>
    <n v="1"/>
    <n v="1.3180009610000001"/>
    <n v="82350.009999999995"/>
    <x v="123"/>
    <s v="21043,Ellicott City"/>
    <x v="0"/>
    <x v="0"/>
    <n v="59.304537232999998"/>
    <n v="0"/>
    <n v="0"/>
    <n v="0"/>
    <n v="0"/>
    <n v="0"/>
    <n v="0"/>
    <n v="0"/>
    <n v="1.3180009610000001"/>
    <n v="12020.881351"/>
    <x v="0"/>
  </r>
  <r>
    <n v="17827.483692999998"/>
    <n v="19598.103510000001"/>
    <x v="0"/>
    <x v="159"/>
    <x v="22"/>
    <x v="22"/>
    <s v="MD Resident"/>
    <x v="5"/>
    <s v="MD"/>
    <n v="1"/>
    <n v="0"/>
    <n v="0"/>
    <n v="0"/>
    <n v="0.652269981"/>
    <n v="1"/>
    <n v="9736.1200000000008"/>
    <n v="1"/>
    <n v="0.652269981"/>
    <n v="9736.1200000000008"/>
    <x v="14"/>
    <s v="21704,Frederick"/>
    <x v="0"/>
    <x v="0"/>
    <n v="21.652685352999999"/>
    <n v="0"/>
    <n v="0"/>
    <n v="0"/>
    <n v="0"/>
    <n v="0"/>
    <n v="0"/>
    <n v="0"/>
    <n v="0.652269981"/>
    <n v="5949.0548810999999"/>
    <x v="0"/>
  </r>
  <r>
    <n v="17827.483692999998"/>
    <n v="19598.103510000001"/>
    <x v="0"/>
    <x v="34"/>
    <x v="22"/>
    <x v="22"/>
    <s v="MD Resident"/>
    <x v="9"/>
    <s v="MD"/>
    <n v="2"/>
    <n v="15.566506540000001"/>
    <n v="20"/>
    <n v="314026.53999999998"/>
    <n v="27.465826184000001"/>
    <n v="26"/>
    <n v="795801.99"/>
    <n v="6"/>
    <n v="11.899319644"/>
    <n v="481775.45"/>
    <x v="19"/>
    <s v="21239,Baltimore"/>
    <x v="0"/>
    <x v="0"/>
    <n v="164.27218110999999"/>
    <n v="0"/>
    <n v="0"/>
    <n v="0"/>
    <n v="0"/>
    <n v="0"/>
    <n v="0"/>
    <n v="0"/>
    <n v="11.899319644"/>
    <n v="108528.2286"/>
    <x v="0"/>
  </r>
  <r>
    <n v="17827.483692999998"/>
    <n v="19598.103510000001"/>
    <x v="0"/>
    <x v="65"/>
    <x v="22"/>
    <x v="22"/>
    <s v="MD Resident"/>
    <x v="5"/>
    <s v="MD"/>
    <n v="1"/>
    <n v="0"/>
    <n v="0"/>
    <n v="0"/>
    <n v="1.3625609599999999"/>
    <n v="2"/>
    <n v="35184.57"/>
    <n v="2"/>
    <n v="1.3625609599999999"/>
    <n v="35184.57"/>
    <x v="14"/>
    <s v="21703,Frederick"/>
    <x v="0"/>
    <x v="0"/>
    <n v="20.142659399999999"/>
    <n v="-0.52161998499999995"/>
    <n v="0.52161998499999995"/>
    <n v="-0.52161998499999995"/>
    <n v="3.52852627E-2"/>
    <n v="3.52852627E-2"/>
    <n v="0"/>
    <n v="321.82067265000001"/>
    <n v="1.3272756972999999"/>
    <n v="12105.471960999999"/>
    <x v="0"/>
  </r>
  <r>
    <n v="17827.483692999998"/>
    <n v="19598.103510000001"/>
    <x v="0"/>
    <x v="109"/>
    <x v="22"/>
    <x v="22"/>
    <s v="MD Resident"/>
    <x v="11"/>
    <s v="MD"/>
    <n v="2"/>
    <n v="8.5094507480000008"/>
    <n v="10"/>
    <n v="120810.95"/>
    <n v="13.623970598"/>
    <n v="17"/>
    <n v="250794.91"/>
    <n v="7"/>
    <n v="5.1145198499999998"/>
    <n v="129983.96"/>
    <x v="81"/>
    <s v="21040,Edgewood"/>
    <x v="0"/>
    <x v="0"/>
    <n v="35.146409966"/>
    <n v="0"/>
    <n v="0"/>
    <n v="0"/>
    <n v="0"/>
    <n v="0"/>
    <n v="0"/>
    <n v="0"/>
    <n v="5.1145198499999998"/>
    <n v="46647.186233"/>
    <x v="0"/>
  </r>
  <r>
    <n v="19092.053208000001"/>
    <n v="17971.168753000002"/>
    <x v="0"/>
    <x v="196"/>
    <x v="23"/>
    <x v="23"/>
    <s v="MD Resident"/>
    <x v="21"/>
    <s v="MD"/>
    <n v="5"/>
    <n v="2.0370539409999999"/>
    <n v="4"/>
    <n v="33828.639999999999"/>
    <n v="4.5301518659999997"/>
    <n v="8"/>
    <n v="76912"/>
    <n v="4"/>
    <n v="2.4930979249999998"/>
    <n v="43083.360000000001"/>
    <x v="2"/>
    <s v="Caroline,"/>
    <x v="0"/>
    <x v="0"/>
    <n v="11.846682640999999"/>
    <n v="0"/>
    <n v="0"/>
    <n v="0"/>
    <n v="0"/>
    <n v="0"/>
    <n v="0"/>
    <n v="0"/>
    <n v="2.4930979249999998"/>
    <n v="24351.320073999999"/>
    <x v="0"/>
  </r>
  <r>
    <n v="19092.053208000001"/>
    <n v="17971.168753000002"/>
    <x v="0"/>
    <x v="236"/>
    <x v="23"/>
    <x v="23"/>
    <s v="MD Resident"/>
    <x v="0"/>
    <s v="MD"/>
    <n v="1"/>
    <n v="0"/>
    <n v="0"/>
    <n v="0"/>
    <n v="0.41525098799999999"/>
    <n v="1"/>
    <n v="8766.66"/>
    <n v="1"/>
    <n v="0.41525098799999999"/>
    <n v="8766.66"/>
    <x v="157"/>
    <s v="21228,Catonsville"/>
    <x v="0"/>
    <x v="0"/>
    <n v="33.186515018000001"/>
    <n v="0"/>
    <n v="0"/>
    <n v="0"/>
    <n v="0"/>
    <n v="0"/>
    <n v="0"/>
    <n v="0"/>
    <n v="0.41525098799999999"/>
    <n v="4055.9617087000001"/>
    <x v="0"/>
  </r>
  <r>
    <n v="19092.053208000001"/>
    <n v="17971.168753000002"/>
    <x v="0"/>
    <x v="189"/>
    <x v="23"/>
    <x v="23"/>
    <s v="MD Resident"/>
    <x v="20"/>
    <s v="MD"/>
    <n v="13"/>
    <n v="132.91805706"/>
    <n v="174"/>
    <n v="2542741.52"/>
    <n v="150.82645753"/>
    <n v="204"/>
    <n v="2713723.73"/>
    <n v="30"/>
    <n v="17.908400467"/>
    <n v="170982.21"/>
    <x v="2"/>
    <s v="Kent,"/>
    <x v="0"/>
    <x v="0"/>
    <n v="42.342709741999997"/>
    <n v="0"/>
    <n v="0"/>
    <n v="0"/>
    <n v="0"/>
    <n v="0"/>
    <n v="0"/>
    <n v="0"/>
    <n v="17.908400467"/>
    <n v="174920.20165999999"/>
    <x v="0"/>
  </r>
  <r>
    <n v="16108.620424000001"/>
    <n v="19228.835518"/>
    <x v="0"/>
    <x v="113"/>
    <x v="24"/>
    <x v="24"/>
    <s v="MD Resident"/>
    <x v="11"/>
    <s v="MD"/>
    <n v="1"/>
    <n v="0"/>
    <n v="0"/>
    <n v="0"/>
    <n v="0.50790098500000003"/>
    <n v="1"/>
    <n v="7661.5"/>
    <n v="1"/>
    <n v="0.50790098500000003"/>
    <n v="7661.5"/>
    <x v="83"/>
    <s v="21014,Bel Air"/>
    <x v="0"/>
    <x v="0"/>
    <n v="67.507471998"/>
    <n v="0"/>
    <n v="0"/>
    <n v="0"/>
    <n v="0"/>
    <n v="0"/>
    <n v="0"/>
    <n v="0"/>
    <n v="0.50790098500000003"/>
    <n v="4185.6984665999998"/>
    <x v="0"/>
  </r>
  <r>
    <n v="16108.620424000001"/>
    <n v="19228.835518"/>
    <x v="0"/>
    <x v="166"/>
    <x v="24"/>
    <x v="24"/>
    <s v="MD Resident"/>
    <x v="11"/>
    <s v="MD"/>
    <n v="2"/>
    <n v="0"/>
    <n v="0"/>
    <n v="0"/>
    <n v="1.0850229680000001"/>
    <n v="2"/>
    <n v="15722.59"/>
    <n v="2"/>
    <n v="1.0850229680000001"/>
    <n v="15722.59"/>
    <x v="83"/>
    <s v="21015,Bel Air"/>
    <x v="0"/>
    <x v="0"/>
    <n v="16.030183524000002"/>
    <n v="0"/>
    <n v="0"/>
    <n v="0"/>
    <n v="0"/>
    <n v="0"/>
    <n v="0"/>
    <n v="0"/>
    <n v="1.0850229680000001"/>
    <n v="8941.8589596999991"/>
    <x v="0"/>
  </r>
  <r>
    <n v="16108.620424000001"/>
    <n v="19228.835518"/>
    <x v="0"/>
    <x v="195"/>
    <x v="24"/>
    <x v="24"/>
    <s v="MD Resident"/>
    <x v="0"/>
    <s v="MD"/>
    <n v="1"/>
    <n v="0"/>
    <n v="0"/>
    <n v="0"/>
    <n v="0.52161998499999995"/>
    <n v="1"/>
    <n v="15443.08"/>
    <n v="1"/>
    <n v="0.52161998499999995"/>
    <n v="15443.08"/>
    <x v="132"/>
    <s v="21221,Essex"/>
    <x v="0"/>
    <x v="0"/>
    <n v="45.604401649000003"/>
    <n v="0"/>
    <n v="0"/>
    <n v="0"/>
    <n v="0"/>
    <n v="0"/>
    <n v="0"/>
    <n v="0"/>
    <n v="0.52161998499999995"/>
    <n v="4298.7590806999997"/>
    <x v="0"/>
  </r>
  <r>
    <n v="16108.620424000001"/>
    <n v="19228.835518"/>
    <x v="0"/>
    <x v="189"/>
    <x v="24"/>
    <x v="24"/>
    <s v="MD Resident"/>
    <x v="20"/>
    <s v="MD"/>
    <n v="7"/>
    <n v="10.791195678999999"/>
    <n v="15"/>
    <n v="183195.56"/>
    <n v="14.325375575000001"/>
    <n v="18"/>
    <n v="242705.54"/>
    <n v="3"/>
    <n v="3.5341798959999999"/>
    <n v="59509.98"/>
    <x v="2"/>
    <s v="Kent,"/>
    <x v="0"/>
    <x v="0"/>
    <n v="42.342709741999997"/>
    <n v="0"/>
    <n v="0"/>
    <n v="0"/>
    <n v="0"/>
    <n v="0"/>
    <n v="0"/>
    <n v="0"/>
    <n v="3.5341798959999999"/>
    <n v="29125.778071000001"/>
    <x v="0"/>
  </r>
  <r>
    <n v="16108.620424000001"/>
    <n v="19228.835518"/>
    <x v="0"/>
    <x v="71"/>
    <x v="24"/>
    <x v="24"/>
    <s v="MD Resident"/>
    <x v="3"/>
    <s v="MD"/>
    <n v="1"/>
    <n v="0"/>
    <n v="0"/>
    <n v="0"/>
    <n v="0.79348897600000001"/>
    <n v="1"/>
    <n v="16246.01"/>
    <n v="1"/>
    <n v="0.79348897600000001"/>
    <n v="16246.01"/>
    <x v="13"/>
    <s v="20874,Germantown"/>
    <x v="0"/>
    <x v="0"/>
    <n v="67.317166005000004"/>
    <n v="-2.7837239170000001"/>
    <n v="2.7837239170000001"/>
    <n v="-2.7837239170000001"/>
    <n v="3.2812644600000003E-2"/>
    <n v="3.2812644600000003E-2"/>
    <n v="0"/>
    <n v="270.41458875000001"/>
    <n v="0.76067633140000002"/>
    <n v="6268.8631212"/>
    <x v="0"/>
  </r>
  <r>
    <n v="16108.620424000001"/>
    <n v="19228.835518"/>
    <x v="0"/>
    <x v="211"/>
    <x v="24"/>
    <x v="24"/>
    <s v="MD Resident"/>
    <x v="11"/>
    <s v="MD"/>
    <n v="1"/>
    <n v="0"/>
    <n v="0"/>
    <n v="0"/>
    <n v="0.379347989"/>
    <n v="1"/>
    <n v="5689.1"/>
    <n v="1"/>
    <n v="0.379347989"/>
    <n v="5689.1"/>
    <x v="143"/>
    <s v="21085,Joppa"/>
    <x v="0"/>
    <x v="0"/>
    <n v="25.745593227000001"/>
    <n v="0"/>
    <n v="0"/>
    <n v="0"/>
    <n v="0"/>
    <n v="0"/>
    <n v="0"/>
    <n v="0"/>
    <n v="0.379347989"/>
    <n v="3126.2713457"/>
    <x v="0"/>
  </r>
  <r>
    <n v="16108.620424000001"/>
    <n v="19228.835518"/>
    <x v="0"/>
    <x v="156"/>
    <x v="24"/>
    <x v="24"/>
    <s v="MD Resident"/>
    <x v="3"/>
    <s v="MD"/>
    <n v="1"/>
    <n v="0"/>
    <n v="0"/>
    <n v="0"/>
    <n v="0.94474897199999996"/>
    <n v="1"/>
    <n v="9742.7999999999993"/>
    <n v="1"/>
    <n v="0.94474897199999996"/>
    <n v="9742.7999999999993"/>
    <x v="103"/>
    <s v="20850,Rockville"/>
    <x v="0"/>
    <x v="0"/>
    <n v="149.16299556999999"/>
    <n v="0"/>
    <n v="0"/>
    <n v="0"/>
    <n v="0"/>
    <n v="0"/>
    <n v="0"/>
    <n v="0"/>
    <n v="0.94474897199999996"/>
    <n v="7785.8370827999997"/>
    <x v="0"/>
  </r>
  <r>
    <n v="16108.620424000001"/>
    <n v="19228.835518"/>
    <x v="0"/>
    <x v="112"/>
    <x v="24"/>
    <x v="24"/>
    <s v="MD Resident"/>
    <x v="14"/>
    <s v="MD"/>
    <n v="1"/>
    <n v="0"/>
    <n v="0"/>
    <n v="0"/>
    <n v="0.94474897199999996"/>
    <n v="1"/>
    <n v="46909.66"/>
    <n v="1"/>
    <n v="0.94474897199999996"/>
    <n v="46909.66"/>
    <x v="2"/>
    <s v="Talbot,"/>
    <x v="0"/>
    <x v="0"/>
    <n v="60.533128191000003"/>
    <n v="0"/>
    <n v="0"/>
    <n v="0"/>
    <n v="0"/>
    <n v="0"/>
    <n v="0"/>
    <n v="0"/>
    <n v="0.94474897199999996"/>
    <n v="7785.8370827999997"/>
    <x v="0"/>
  </r>
  <r>
    <n v="16108.620424000001"/>
    <n v="19228.835518"/>
    <x v="0"/>
    <x v="89"/>
    <x v="24"/>
    <x v="24"/>
    <s v="MD Resident"/>
    <x v="13"/>
    <s v="MD"/>
    <n v="1"/>
    <n v="0"/>
    <n v="0"/>
    <n v="0"/>
    <n v="0.60528598199999994"/>
    <n v="1"/>
    <n v="10010.39"/>
    <n v="1"/>
    <n v="0.60528598199999994"/>
    <n v="10010.39"/>
    <x v="2"/>
    <s v="Somerset,"/>
    <x v="0"/>
    <x v="0"/>
    <n v="23.983850288999999"/>
    <n v="0"/>
    <n v="0"/>
    <n v="0"/>
    <n v="0"/>
    <n v="0"/>
    <n v="0"/>
    <n v="0"/>
    <n v="0.60528598199999994"/>
    <n v="4988.2648025999997"/>
    <x v="0"/>
  </r>
  <r>
    <n v="16108.620424000001"/>
    <n v="19228.835518"/>
    <x v="0"/>
    <x v="114"/>
    <x v="24"/>
    <x v="24"/>
    <s v="MD Resident"/>
    <x v="15"/>
    <s v="MD"/>
    <n v="1"/>
    <n v="0"/>
    <n v="0"/>
    <n v="0"/>
    <n v="0.75515097799999997"/>
    <n v="1"/>
    <n v="10677.69"/>
    <n v="1"/>
    <n v="0.75515097799999997"/>
    <n v="10677.69"/>
    <x v="2"/>
    <s v="Dorchester,"/>
    <x v="0"/>
    <x v="0"/>
    <n v="25.409762245"/>
    <n v="0"/>
    <n v="0"/>
    <n v="0"/>
    <n v="0"/>
    <n v="0"/>
    <n v="0"/>
    <n v="0"/>
    <n v="0.75515097799999997"/>
    <n v="6223.3277429999998"/>
    <x v="0"/>
  </r>
  <r>
    <n v="16108.620424000001"/>
    <n v="19228.835518"/>
    <x v="0"/>
    <x v="216"/>
    <x v="24"/>
    <x v="24"/>
    <s v="MD Resident"/>
    <x v="3"/>
    <s v="MD"/>
    <n v="1"/>
    <n v="0"/>
    <n v="0"/>
    <n v="0"/>
    <n v="1.465903956"/>
    <n v="2"/>
    <n v="41179.9"/>
    <n v="2"/>
    <n v="1.465903956"/>
    <n v="41179.9"/>
    <x v="49"/>
    <s v="20814,Bethesda"/>
    <x v="0"/>
    <x v="0"/>
    <n v="28.932738140000001"/>
    <n v="0"/>
    <n v="0"/>
    <n v="0"/>
    <n v="0"/>
    <n v="0"/>
    <n v="0"/>
    <n v="0"/>
    <n v="1.465903956"/>
    <n v="12080.764010999999"/>
    <x v="0"/>
  </r>
  <r>
    <n v="16108.620424000001"/>
    <n v="19228.835518"/>
    <x v="0"/>
    <x v="48"/>
    <x v="24"/>
    <x v="24"/>
    <s v="MD Resident"/>
    <x v="11"/>
    <s v="MD"/>
    <n v="1"/>
    <n v="1.990857941"/>
    <n v="1"/>
    <n v="22705.69"/>
    <n v="2.0326119399999998"/>
    <n v="2"/>
    <n v="51295.23"/>
    <n v="1"/>
    <n v="4.1753999E-2"/>
    <n v="28589.54"/>
    <x v="39"/>
    <s v="21050,Forest Hill"/>
    <x v="0"/>
    <x v="0"/>
    <n v="13.782169594000001"/>
    <n v="0"/>
    <n v="0"/>
    <n v="0"/>
    <n v="0"/>
    <n v="0"/>
    <n v="0"/>
    <n v="0"/>
    <n v="4.1753999E-2"/>
    <n v="344.10181266000001"/>
    <x v="0"/>
  </r>
  <r>
    <n v="16108.620424000001"/>
    <n v="19228.835518"/>
    <x v="0"/>
    <x v="204"/>
    <x v="24"/>
    <x v="24"/>
    <s v="MD Resident"/>
    <x v="11"/>
    <s v="MD"/>
    <n v="1"/>
    <n v="0"/>
    <n v="0"/>
    <n v="0"/>
    <n v="0.57127498300000001"/>
    <n v="1"/>
    <n v="15480"/>
    <n v="1"/>
    <n v="0.57127498300000001"/>
    <n v="15480"/>
    <x v="137"/>
    <s v="21047,Fallston"/>
    <x v="0"/>
    <x v="0"/>
    <n v="24.980314255"/>
    <n v="0"/>
    <n v="0"/>
    <n v="0"/>
    <n v="0"/>
    <n v="0"/>
    <n v="0"/>
    <n v="0"/>
    <n v="0.57127498300000001"/>
    <n v="4707.9743709000004"/>
    <x v="0"/>
  </r>
  <r>
    <n v="16108.620424000001"/>
    <n v="19228.835518"/>
    <x v="0"/>
    <x v="47"/>
    <x v="24"/>
    <x v="24"/>
    <s v="MD Resident"/>
    <x v="5"/>
    <s v="MD"/>
    <n v="1"/>
    <n v="0"/>
    <n v="0"/>
    <n v="0"/>
    <n v="0.30649799100000003"/>
    <n v="1"/>
    <n v="5298.64"/>
    <n v="1"/>
    <n v="0.30649799100000003"/>
    <n v="5298.64"/>
    <x v="38"/>
    <s v="21769,Middletown"/>
    <x v="0"/>
    <x v="0"/>
    <n v="15.85309453"/>
    <n v="0"/>
    <n v="0"/>
    <n v="0"/>
    <n v="0"/>
    <n v="0"/>
    <n v="0"/>
    <n v="0"/>
    <n v="0.30649799100000003"/>
    <n v="2525.9021124999999"/>
    <x v="0"/>
  </r>
  <r>
    <n v="16108.620424000001"/>
    <n v="19228.835518"/>
    <x v="0"/>
    <x v="109"/>
    <x v="24"/>
    <x v="24"/>
    <s v="MD Resident"/>
    <x v="11"/>
    <s v="MD"/>
    <n v="2"/>
    <n v="0"/>
    <n v="0"/>
    <n v="0"/>
    <n v="1.7107749489999999"/>
    <n v="3"/>
    <n v="24150.28"/>
    <n v="3"/>
    <n v="1.7107749489999999"/>
    <n v="24150.28"/>
    <x v="81"/>
    <s v="21040,Edgewood"/>
    <x v="0"/>
    <x v="0"/>
    <n v="35.146409966"/>
    <n v="0"/>
    <n v="0"/>
    <n v="0"/>
    <n v="0"/>
    <n v="0"/>
    <n v="0"/>
    <n v="0"/>
    <n v="1.7107749489999999"/>
    <n v="14098.787544000001"/>
    <x v="0"/>
  </r>
  <r>
    <n v="16826.373802999999"/>
    <n v="15518.954147"/>
    <x v="0"/>
    <x v="233"/>
    <x v="25"/>
    <x v="25"/>
    <s v="MD Resident"/>
    <x v="7"/>
    <s v="MD"/>
    <n v="1"/>
    <n v="0"/>
    <n v="0"/>
    <n v="0"/>
    <n v="0.77830497700000001"/>
    <n v="1"/>
    <n v="6005.86"/>
    <n v="1"/>
    <n v="0.77830497700000001"/>
    <n v="6005.86"/>
    <x v="27"/>
    <s v="21403,Annapolis"/>
    <x v="0"/>
    <x v="0"/>
    <n v="30.136504110000001"/>
    <n v="0"/>
    <n v="0"/>
    <n v="0"/>
    <n v="0"/>
    <n v="0"/>
    <n v="0"/>
    <n v="0"/>
    <n v="0.77830497700000001"/>
    <n v="6699.9394234000001"/>
    <x v="0"/>
  </r>
  <r>
    <n v="16826.373802999999"/>
    <n v="15518.954147"/>
    <x v="0"/>
    <x v="160"/>
    <x v="25"/>
    <x v="25"/>
    <s v="MD Resident"/>
    <x v="7"/>
    <s v="MD"/>
    <n v="1"/>
    <n v="0"/>
    <n v="0"/>
    <n v="0"/>
    <n v="0.37665798900000003"/>
    <n v="1"/>
    <n v="5829.59"/>
    <n v="1"/>
    <n v="0.37665798900000003"/>
    <n v="5829.59"/>
    <x v="27"/>
    <s v="21401,Annapolis"/>
    <x v="0"/>
    <x v="0"/>
    <n v="81.173615592999994"/>
    <n v="-1.1152699669999999"/>
    <n v="1.1152699669999999"/>
    <n v="-1.1152699669999999"/>
    <n v="5.1750232E-3"/>
    <n v="5.1750232E-3"/>
    <n v="0"/>
    <n v="44.548529047000002"/>
    <n v="0.37148296580000001"/>
    <n v="3197.8638725000001"/>
    <x v="0"/>
  </r>
  <r>
    <n v="16826.373802999999"/>
    <n v="15518.954147"/>
    <x v="0"/>
    <x v="107"/>
    <x v="25"/>
    <x v="25"/>
    <s v="MD Resident"/>
    <x v="0"/>
    <s v="MD"/>
    <n v="1"/>
    <n v="0"/>
    <n v="0"/>
    <n v="0"/>
    <n v="2.0359439400000001"/>
    <n v="1"/>
    <n v="24188.53"/>
    <n v="1"/>
    <n v="2.0359439400000001"/>
    <n v="24188.53"/>
    <x v="79"/>
    <s v="21234,Parkville"/>
    <x v="0"/>
    <x v="0"/>
    <n v="124.48361029"/>
    <n v="0"/>
    <n v="0"/>
    <n v="0"/>
    <n v="0"/>
    <n v="0"/>
    <n v="0"/>
    <n v="0"/>
    <n v="2.0359439400000001"/>
    <n v="17526.164511999999"/>
    <x v="0"/>
  </r>
  <r>
    <n v="16826.373802999999"/>
    <n v="15518.954147"/>
    <x v="0"/>
    <x v="85"/>
    <x v="25"/>
    <x v="25"/>
    <s v="MD Resident"/>
    <x v="9"/>
    <s v="MD"/>
    <n v="1"/>
    <n v="0"/>
    <n v="0"/>
    <n v="0"/>
    <n v="0.49757698500000003"/>
    <n v="1"/>
    <n v="15444.73"/>
    <n v="1"/>
    <n v="0.49757698500000003"/>
    <n v="15444.73"/>
    <x v="19"/>
    <s v="21230,Baltimore"/>
    <x v="0"/>
    <x v="0"/>
    <n v="91.026667282999995"/>
    <n v="0"/>
    <n v="0"/>
    <n v="0"/>
    <n v="0"/>
    <n v="0"/>
    <n v="0"/>
    <n v="0"/>
    <n v="0.49757698500000003"/>
    <n v="4283.3282023000002"/>
    <x v="0"/>
  </r>
  <r>
    <n v="16826.373802999999"/>
    <n v="15518.954147"/>
    <x v="0"/>
    <x v="22"/>
    <x v="25"/>
    <x v="25"/>
    <s v="MD Resident"/>
    <x v="9"/>
    <s v="MD"/>
    <n v="1"/>
    <n v="0"/>
    <n v="0"/>
    <n v="0"/>
    <n v="1.9336519430000001"/>
    <n v="3"/>
    <n v="23305.13"/>
    <n v="3"/>
    <n v="1.9336519430000001"/>
    <n v="23305.13"/>
    <x v="19"/>
    <s v="21229,Baltimore"/>
    <x v="0"/>
    <x v="0"/>
    <n v="142.46583278"/>
    <n v="-0.598206982"/>
    <n v="0.598206982"/>
    <n v="-0.598206982"/>
    <n v="8.1193088000000007E-3"/>
    <n v="8.1193088000000007E-3"/>
    <n v="0"/>
    <n v="69.894037533000002"/>
    <n v="1.9255326342000001"/>
    <n v="16575.702826000001"/>
    <x v="0"/>
  </r>
  <r>
    <n v="16826.373802999999"/>
    <n v="15518.954147"/>
    <x v="0"/>
    <x v="140"/>
    <x v="25"/>
    <x v="25"/>
    <s v="MD Resident"/>
    <x v="9"/>
    <s v="MD"/>
    <n v="1"/>
    <n v="0"/>
    <n v="0"/>
    <n v="0"/>
    <n v="0.73492597800000004"/>
    <n v="1"/>
    <n v="7297.2"/>
    <n v="1"/>
    <n v="0.73492597800000004"/>
    <n v="7297.2"/>
    <x v="96"/>
    <s v="21225,Brooklyn"/>
    <x v="0"/>
    <x v="0"/>
    <n v="78.337591657999994"/>
    <n v="0"/>
    <n v="0"/>
    <n v="0"/>
    <n v="0"/>
    <n v="0"/>
    <n v="0"/>
    <n v="0"/>
    <n v="0.73492597800000004"/>
    <n v="6326.5168266999999"/>
    <x v="0"/>
  </r>
  <r>
    <n v="16826.373802999999"/>
    <n v="15518.954147"/>
    <x v="0"/>
    <x v="201"/>
    <x v="25"/>
    <x v="25"/>
    <s v="MD Resident"/>
    <x v="9"/>
    <s v="MD"/>
    <n v="1"/>
    <n v="0"/>
    <n v="0"/>
    <n v="0"/>
    <n v="3.2773349029999999"/>
    <n v="2"/>
    <n v="54640.35"/>
    <n v="2"/>
    <n v="3.2773349029999999"/>
    <n v="54640.35"/>
    <x v="19"/>
    <s v="21224,Baltimore"/>
    <x v="0"/>
    <x v="0"/>
    <n v="65.434303064000005"/>
    <n v="-0.73492597800000004"/>
    <n v="0.73492597800000004"/>
    <n v="-0.73492597800000004"/>
    <n v="3.68094172E-2"/>
    <n v="3.68094172E-2"/>
    <n v="0"/>
    <n v="316.86918695000003"/>
    <n v="3.2405254858000001"/>
    <n v="27895.651571999999"/>
    <x v="0"/>
  </r>
  <r>
    <n v="16826.373802999999"/>
    <n v="15518.954147"/>
    <x v="0"/>
    <x v="7"/>
    <x v="25"/>
    <x v="25"/>
    <s v="MD Resident"/>
    <x v="5"/>
    <s v="MD"/>
    <n v="2"/>
    <n v="2.4988139249999999"/>
    <n v="3"/>
    <n v="26853.99"/>
    <n v="2.7961389169999999"/>
    <n v="4"/>
    <n v="37406.36"/>
    <n v="1"/>
    <n v="0.29732499200000001"/>
    <n v="10552.37"/>
    <x v="6"/>
    <s v="21727,Emmitsburg"/>
    <x v="0"/>
    <x v="0"/>
    <n v="38.168950872000003"/>
    <n v="0"/>
    <n v="0"/>
    <n v="0"/>
    <n v="0"/>
    <n v="0"/>
    <n v="0"/>
    <n v="0"/>
    <n v="0.29732499200000001"/>
    <n v="2559.4843851000001"/>
    <x v="0"/>
  </r>
  <r>
    <n v="16826.373802999999"/>
    <n v="15518.954147"/>
    <x v="0"/>
    <x v="195"/>
    <x v="25"/>
    <x v="25"/>
    <s v="MD Resident"/>
    <x v="0"/>
    <s v="MD"/>
    <n v="2"/>
    <n v="1.5658209540000001"/>
    <n v="3"/>
    <n v="28009.82"/>
    <n v="2.6015069230000001"/>
    <n v="3"/>
    <n v="23535.08"/>
    <n v="0"/>
    <n v="1.035685969"/>
    <n v="-4474.74"/>
    <x v="132"/>
    <s v="21221,Essex"/>
    <x v="0"/>
    <x v="0"/>
    <n v="45.604401649000003"/>
    <n v="0"/>
    <n v="0"/>
    <n v="0"/>
    <n v="0"/>
    <n v="0"/>
    <n v="0"/>
    <n v="0"/>
    <n v="1.035685969"/>
    <n v="8915.5709638000008"/>
    <x v="0"/>
  </r>
  <r>
    <n v="16826.373802999999"/>
    <n v="15518.954147"/>
    <x v="0"/>
    <x v="28"/>
    <x v="25"/>
    <x v="25"/>
    <s v="MD Resident"/>
    <x v="3"/>
    <s v="MD"/>
    <n v="1"/>
    <n v="0"/>
    <n v="0"/>
    <n v="0"/>
    <n v="0.73492597800000004"/>
    <n v="1"/>
    <n v="13349.36"/>
    <n v="1"/>
    <n v="0.73492597800000004"/>
    <n v="13349.36"/>
    <x v="24"/>
    <s v="20906,Silver Spring"/>
    <x v="0"/>
    <x v="0"/>
    <n v="117.35899250999999"/>
    <n v="-1.7898299470000001"/>
    <n v="1.7898299470000001"/>
    <n v="-1.7898299470000001"/>
    <n v="1.12082806E-2"/>
    <n v="1.12082806E-2"/>
    <n v="0"/>
    <n v="96.485058660999997"/>
    <n v="0.72371769740000003"/>
    <n v="6230.0317679999998"/>
    <x v="0"/>
  </r>
  <r>
    <n v="16826.373802999999"/>
    <n v="15518.954147"/>
    <x v="0"/>
    <x v="112"/>
    <x v="25"/>
    <x v="25"/>
    <s v="MD Resident"/>
    <x v="14"/>
    <s v="MD"/>
    <n v="1"/>
    <n v="0.51374798499999996"/>
    <n v="1"/>
    <n v="3855.78"/>
    <n v="0.52161998499999995"/>
    <n v="1"/>
    <n v="7720.82"/>
    <n v="0"/>
    <n v="7.8720000000000005E-3"/>
    <n v="3865.04"/>
    <x v="2"/>
    <s v="Talbot,"/>
    <x v="0"/>
    <x v="0"/>
    <n v="60.533128191000003"/>
    <n v="0"/>
    <n v="0"/>
    <n v="0"/>
    <n v="0"/>
    <n v="0"/>
    <n v="0"/>
    <n v="0"/>
    <n v="7.8720000000000005E-3"/>
    <n v="67.765110977999996"/>
    <x v="0"/>
  </r>
  <r>
    <n v="16826.373802999999"/>
    <n v="15518.954147"/>
    <x v="0"/>
    <x v="134"/>
    <x v="25"/>
    <x v="25"/>
    <s v="MD Resident"/>
    <x v="3"/>
    <s v="MD"/>
    <n v="1"/>
    <n v="0"/>
    <n v="0"/>
    <n v="0"/>
    <n v="0.94474897199999996"/>
    <n v="1"/>
    <n v="19594.63"/>
    <n v="1"/>
    <n v="0.94474897199999996"/>
    <n v="19594.63"/>
    <x v="24"/>
    <s v="20905,Silver Spring"/>
    <x v="0"/>
    <x v="0"/>
    <n v="20.929489378"/>
    <n v="-1.779962947"/>
    <n v="1.779962947"/>
    <n v="-1.779962947"/>
    <n v="8.0346831899999999E-2"/>
    <n v="8.0346831899999999E-2"/>
    <n v="0"/>
    <n v="691.65548514"/>
    <n v="0.86440214010000005"/>
    <n v="7441.0959038000001"/>
    <x v="0"/>
  </r>
  <r>
    <n v="16826.373802999999"/>
    <n v="15518.954147"/>
    <x v="0"/>
    <x v="97"/>
    <x v="25"/>
    <x v="25"/>
    <s v="MD Resident"/>
    <x v="9"/>
    <s v="MD"/>
    <n v="1"/>
    <n v="0.37665798900000003"/>
    <n v="1"/>
    <n v="3006.4"/>
    <n v="0.94474897199999996"/>
    <n v="1"/>
    <n v="7890.53"/>
    <n v="0"/>
    <n v="0.56809098300000005"/>
    <n v="4884.13"/>
    <x v="19"/>
    <s v="21216,Baltimore"/>
    <x v="0"/>
    <x v="0"/>
    <n v="81.369358595999998"/>
    <n v="0"/>
    <n v="0"/>
    <n v="0"/>
    <n v="0"/>
    <n v="0"/>
    <n v="0"/>
    <n v="0"/>
    <n v="0.56809098300000005"/>
    <n v="4890.3389874000004"/>
    <x v="0"/>
  </r>
  <r>
    <n v="16826.373802999999"/>
    <n v="15518.954147"/>
    <x v="0"/>
    <x v="130"/>
    <x v="25"/>
    <x v="25"/>
    <s v="MD Resident"/>
    <x v="9"/>
    <s v="MD"/>
    <n v="2"/>
    <n v="0.58914298300000001"/>
    <n v="1"/>
    <n v="9992.6200000000008"/>
    <n v="15.864429531000001"/>
    <n v="20"/>
    <n v="278236.77"/>
    <n v="19"/>
    <n v="15.275286548"/>
    <n v="268244.15000000002"/>
    <x v="19"/>
    <s v="21215,Baltimore"/>
    <x v="0"/>
    <x v="0"/>
    <n v="67.616079995000007"/>
    <n v="-0.64820198100000004"/>
    <n v="0.64820198100000004"/>
    <n v="-0.64820198100000004"/>
    <n v="0.14643663169999999"/>
    <n v="0.14643663169999999"/>
    <n v="0"/>
    <n v="1260.5811223999999"/>
    <n v="15.128849916"/>
    <n v="130234.78068"/>
    <x v="0"/>
  </r>
  <r>
    <n v="16826.373802999999"/>
    <n v="15518.954147"/>
    <x v="0"/>
    <x v="168"/>
    <x v="25"/>
    <x v="25"/>
    <s v="MD Resident"/>
    <x v="9"/>
    <s v="MD"/>
    <n v="1"/>
    <n v="0"/>
    <n v="0"/>
    <n v="0"/>
    <n v="0.75515097799999997"/>
    <n v="1"/>
    <n v="39554.33"/>
    <n v="1"/>
    <n v="0.75515097799999997"/>
    <n v="39554.33"/>
    <x v="19"/>
    <s v="21213,Baltimore"/>
    <x v="0"/>
    <x v="0"/>
    <n v="44.363528690000003"/>
    <n v="-0.73492597800000004"/>
    <n v="0.73492597800000004"/>
    <n v="-0.73492597800000004"/>
    <n v="1.2509826999999999E-2"/>
    <n v="1.2509826999999999E-2"/>
    <n v="0"/>
    <n v="107.68925534"/>
    <n v="0.74264115100000005"/>
    <n v="6392.931912"/>
    <x v="0"/>
  </r>
  <r>
    <n v="16826.373802999999"/>
    <n v="15518.954147"/>
    <x v="0"/>
    <x v="158"/>
    <x v="25"/>
    <x v="25"/>
    <s v="MD Resident"/>
    <x v="3"/>
    <s v="MD"/>
    <n v="1"/>
    <n v="0"/>
    <n v="0"/>
    <n v="0"/>
    <n v="0.42204798799999999"/>
    <n v="1"/>
    <n v="3656.87"/>
    <n v="1"/>
    <n v="0.42204798799999999"/>
    <n v="3656.87"/>
    <x v="107"/>
    <s v="20895,Kensington"/>
    <x v="0"/>
    <x v="0"/>
    <n v="67.772700990000004"/>
    <n v="0"/>
    <n v="0"/>
    <n v="0"/>
    <n v="0"/>
    <n v="0"/>
    <n v="0"/>
    <n v="0"/>
    <n v="0.42204798799999999"/>
    <n v="3633.1464360999998"/>
    <x v="0"/>
  </r>
  <r>
    <n v="16826.373802999999"/>
    <n v="15518.954147"/>
    <x v="0"/>
    <x v="227"/>
    <x v="25"/>
    <x v="25"/>
    <s v="MD Resident"/>
    <x v="0"/>
    <s v="MD"/>
    <n v="2"/>
    <n v="0"/>
    <n v="0"/>
    <n v="0"/>
    <n v="4.4667108659999997"/>
    <n v="5"/>
    <n v="71700.91"/>
    <n v="5"/>
    <n v="4.4667108659999997"/>
    <n v="71700.91"/>
    <x v="152"/>
    <s v="21208,Pikesville"/>
    <x v="0"/>
    <x v="0"/>
    <n v="103.93195891000001"/>
    <n v="0"/>
    <n v="0"/>
    <n v="0"/>
    <n v="0"/>
    <n v="0"/>
    <n v="0"/>
    <n v="0"/>
    <n v="4.4667108659999997"/>
    <n v="38451.112492"/>
    <x v="0"/>
  </r>
  <r>
    <n v="16826.373802999999"/>
    <n v="15518.954147"/>
    <x v="0"/>
    <x v="161"/>
    <x v="25"/>
    <x v="25"/>
    <s v="MD Resident"/>
    <x v="8"/>
    <s v="MD"/>
    <n v="2"/>
    <n v="20.161144401000001"/>
    <n v="33"/>
    <n v="326139.32"/>
    <n v="26.318075221000001"/>
    <n v="37"/>
    <n v="430861.29"/>
    <n v="4"/>
    <n v="6.1569308200000004"/>
    <n v="104721.97"/>
    <x v="108"/>
    <s v="21797,Woodbine"/>
    <x v="0"/>
    <x v="0"/>
    <n v="15.290254544"/>
    <n v="0"/>
    <n v="0"/>
    <n v="0"/>
    <n v="0"/>
    <n v="0"/>
    <n v="0"/>
    <n v="0"/>
    <n v="6.1569308200000004"/>
    <n v="53001.156034"/>
    <x v="0"/>
  </r>
  <r>
    <n v="16826.373802999999"/>
    <n v="15518.954147"/>
    <x v="0"/>
    <x v="33"/>
    <x v="25"/>
    <x v="25"/>
    <s v="MD Resident"/>
    <x v="9"/>
    <s v="MD"/>
    <n v="1"/>
    <n v="0"/>
    <n v="0"/>
    <n v="0"/>
    <n v="0.37665798900000003"/>
    <n v="1"/>
    <n v="13672.28"/>
    <n v="1"/>
    <n v="0.37665798900000003"/>
    <n v="13672.28"/>
    <x v="19"/>
    <s v="21206,Baltimore"/>
    <x v="0"/>
    <x v="0"/>
    <n v="198.44760808000001"/>
    <n v="0"/>
    <n v="0"/>
    <n v="0"/>
    <n v="0"/>
    <n v="0"/>
    <n v="0"/>
    <n v="0"/>
    <n v="0.37665798900000003"/>
    <n v="3242.4124016000001"/>
    <x v="0"/>
  </r>
  <r>
    <n v="16826.373802999999"/>
    <n v="15518.954147"/>
    <x v="0"/>
    <x v="18"/>
    <x v="25"/>
    <x v="25"/>
    <s v="MD Resident"/>
    <x v="5"/>
    <s v="MD"/>
    <n v="3"/>
    <n v="58.459838267999999"/>
    <n v="86"/>
    <n v="1032134.3"/>
    <n v="84.943735481000004"/>
    <n v="117"/>
    <n v="1381464.12"/>
    <n v="31"/>
    <n v="26.483897212999999"/>
    <n v="349329.82"/>
    <x v="15"/>
    <s v="21771,Mount Airy"/>
    <x v="0"/>
    <x v="0"/>
    <n v="50.771912489999998"/>
    <n v="0"/>
    <n v="0"/>
    <n v="0"/>
    <n v="0"/>
    <n v="0"/>
    <n v="0"/>
    <n v="0"/>
    <n v="26.483897212999999"/>
    <n v="227983.26139999999"/>
    <x v="0"/>
  </r>
  <r>
    <n v="16826.373802999999"/>
    <n v="15518.954147"/>
    <x v="0"/>
    <x v="136"/>
    <x v="25"/>
    <x v="25"/>
    <s v="MD Resident"/>
    <x v="17"/>
    <s v="MD"/>
    <n v="1"/>
    <n v="0"/>
    <n v="0"/>
    <n v="0"/>
    <n v="0.94474897199999996"/>
    <n v="1"/>
    <n v="13698.45"/>
    <n v="1"/>
    <n v="0.94474897199999996"/>
    <n v="13698.45"/>
    <x v="2"/>
    <s v="Calvert,"/>
    <x v="0"/>
    <x v="0"/>
    <n v="198.49333811"/>
    <n v="0"/>
    <n v="0"/>
    <n v="0"/>
    <n v="0"/>
    <n v="0"/>
    <n v="0"/>
    <n v="0"/>
    <n v="0.94474897199999996"/>
    <n v="8132.7513889000002"/>
    <x v="0"/>
  </r>
  <r>
    <n v="16826.373802999999"/>
    <n v="15518.954147"/>
    <x v="0"/>
    <x v="180"/>
    <x v="25"/>
    <x v="25"/>
    <s v="MD Resident"/>
    <x v="3"/>
    <s v="MD"/>
    <n v="2"/>
    <n v="0.923724973"/>
    <n v="1"/>
    <n v="9068.4699999999993"/>
    <n v="6.6738778019999998"/>
    <n v="3"/>
    <n v="61185.27"/>
    <n v="2"/>
    <n v="5.7501528290000001"/>
    <n v="52116.800000000003"/>
    <x v="3"/>
    <s v="20877,Gaithersburg"/>
    <x v="0"/>
    <x v="0"/>
    <n v="76.876184717000001"/>
    <n v="0"/>
    <n v="0"/>
    <n v="0"/>
    <n v="0"/>
    <n v="0"/>
    <n v="0"/>
    <n v="0"/>
    <n v="5.7501528290000001"/>
    <n v="49499.459425000001"/>
    <x v="0"/>
  </r>
  <r>
    <n v="16826.373802999999"/>
    <n v="15518.954147"/>
    <x v="0"/>
    <x v="42"/>
    <x v="25"/>
    <x v="25"/>
    <s v="MD Resident"/>
    <x v="8"/>
    <s v="MD"/>
    <n v="2"/>
    <n v="1.4486399569999999"/>
    <n v="2"/>
    <n v="14005.62"/>
    <n v="2.9462239119999998"/>
    <n v="4"/>
    <n v="31840.91"/>
    <n v="2"/>
    <n v="1.4975839550000001"/>
    <n v="17835.29"/>
    <x v="33"/>
    <s v="21163,Woodstock"/>
    <x v="0"/>
    <x v="0"/>
    <n v="24.653901267999998"/>
    <n v="0"/>
    <n v="0"/>
    <n v="0"/>
    <n v="0"/>
    <n v="0"/>
    <n v="0"/>
    <n v="0"/>
    <n v="1.4975839550000001"/>
    <n v="12891.761039999999"/>
    <x v="0"/>
  </r>
  <r>
    <n v="16826.373802999999"/>
    <n v="15518.954147"/>
    <x v="0"/>
    <x v="118"/>
    <x v="25"/>
    <x v="25"/>
    <s v="MD Resident"/>
    <x v="0"/>
    <s v="MD"/>
    <n v="1"/>
    <n v="0"/>
    <n v="0"/>
    <n v="0"/>
    <n v="3.0781519089999998"/>
    <n v="2"/>
    <n v="35267.69"/>
    <n v="2"/>
    <n v="3.0781519089999998"/>
    <n v="35267.69"/>
    <x v="86"/>
    <s v="21152,Sparks Glencoe"/>
    <x v="0"/>
    <x v="0"/>
    <n v="8.4486977470000006"/>
    <n v="0"/>
    <n v="0"/>
    <n v="0"/>
    <n v="0"/>
    <n v="0"/>
    <n v="0"/>
    <n v="0"/>
    <n v="3.0781519089999998"/>
    <n v="26497.879283999999"/>
    <x v="0"/>
  </r>
  <r>
    <n v="16826.373802999999"/>
    <n v="15518.954147"/>
    <x v="0"/>
    <x v="162"/>
    <x v="25"/>
    <x v="25"/>
    <s v="MD Resident"/>
    <x v="3"/>
    <s v="MD"/>
    <n v="2"/>
    <n v="0.49757698500000003"/>
    <n v="1"/>
    <n v="23412.2"/>
    <n v="1.654691951"/>
    <n v="2"/>
    <n v="38221.35"/>
    <n v="1"/>
    <n v="1.157114966"/>
    <n v="14809.15"/>
    <x v="109"/>
    <s v="20872,Damascus"/>
    <x v="0"/>
    <x v="0"/>
    <n v="48.051773566000001"/>
    <n v="0"/>
    <n v="0"/>
    <n v="0"/>
    <n v="0"/>
    <n v="0"/>
    <n v="0"/>
    <n v="0"/>
    <n v="1.157114966"/>
    <n v="9960.8770433000009"/>
    <x v="0"/>
  </r>
  <r>
    <n v="16826.373802999999"/>
    <n v="15518.954147"/>
    <x v="0"/>
    <x v="200"/>
    <x v="25"/>
    <x v="25"/>
    <s v="MD Resident"/>
    <x v="0"/>
    <s v="MD"/>
    <n v="2"/>
    <n v="81.179042600000002"/>
    <n v="107"/>
    <n v="1438194.67"/>
    <n v="97.377182114999997"/>
    <n v="139"/>
    <n v="1505141.41"/>
    <n v="32"/>
    <n v="16.198139515000001"/>
    <n v="66946.740000000005"/>
    <x v="135"/>
    <s v="21136,Reisterstown"/>
    <x v="0"/>
    <x v="0"/>
    <n v="56.052853335000002"/>
    <n v="-0.96866297199999996"/>
    <n v="0.96866297199999996"/>
    <n v="-0.96866297199999996"/>
    <n v="0.27992398299999999"/>
    <n v="0.27992398299999999"/>
    <n v="0"/>
    <n v="2409.6900117999999"/>
    <n v="15.918215532"/>
    <n v="137029.93421000001"/>
    <x v="0"/>
  </r>
  <r>
    <n v="16826.373802999999"/>
    <n v="15518.954147"/>
    <x v="0"/>
    <x v="12"/>
    <x v="25"/>
    <x v="25"/>
    <s v="MD Resident"/>
    <x v="0"/>
    <s v="MD"/>
    <n v="2"/>
    <n v="8.1852937570000002"/>
    <n v="14"/>
    <n v="165209.25"/>
    <n v="11.786395648999999"/>
    <n v="20"/>
    <n v="186733.18"/>
    <n v="6"/>
    <n v="3.601101892"/>
    <n v="21523.93"/>
    <x v="10"/>
    <s v="21133,Randallstown"/>
    <x v="0"/>
    <x v="0"/>
    <n v="65.825927037"/>
    <n v="0"/>
    <n v="0"/>
    <n v="0"/>
    <n v="0"/>
    <n v="0"/>
    <n v="0"/>
    <n v="0"/>
    <n v="3.601101892"/>
    <n v="30999.627713000002"/>
    <x v="0"/>
  </r>
  <r>
    <n v="16826.373802999999"/>
    <n v="15518.954147"/>
    <x v="0"/>
    <x v="11"/>
    <x v="25"/>
    <x v="25"/>
    <s v="MD Resident"/>
    <x v="7"/>
    <s v="MD"/>
    <n v="2"/>
    <n v="1.043269969"/>
    <n v="2"/>
    <n v="24374.43"/>
    <n v="2.1068249379999999"/>
    <n v="3"/>
    <n v="37536.629999999997"/>
    <n v="1"/>
    <n v="1.0635549689999999"/>
    <n v="13162.2"/>
    <x v="9"/>
    <s v="21122,Pasadena"/>
    <x v="0"/>
    <x v="0"/>
    <n v="126.90784524"/>
    <n v="0"/>
    <n v="0"/>
    <n v="0"/>
    <n v="0"/>
    <n v="0"/>
    <n v="0"/>
    <n v="0"/>
    <n v="1.0635549689999999"/>
    <n v="9155.4777064999998"/>
    <x v="0"/>
  </r>
  <r>
    <n v="16826.373802999999"/>
    <n v="15518.954147"/>
    <x v="0"/>
    <x v="176"/>
    <x v="25"/>
    <x v="25"/>
    <s v="MD Resident"/>
    <x v="8"/>
    <s v="MD"/>
    <n v="2"/>
    <n v="0"/>
    <n v="0"/>
    <n v="0"/>
    <n v="1.854031945"/>
    <n v="2"/>
    <n v="59438.87"/>
    <n v="2"/>
    <n v="1.854031945"/>
    <n v="59438.87"/>
    <x v="2"/>
    <s v="Howard,"/>
    <x v="0"/>
    <x v="0"/>
    <n v="2.286293932"/>
    <n v="0"/>
    <n v="0"/>
    <n v="0"/>
    <n v="0"/>
    <n v="0"/>
    <n v="0"/>
    <n v="0"/>
    <n v="1.854031945"/>
    <n v="15960.198235"/>
    <x v="0"/>
  </r>
  <r>
    <n v="16826.373802999999"/>
    <n v="15518.954147"/>
    <x v="0"/>
    <x v="87"/>
    <x v="25"/>
    <x v="25"/>
    <s v="MD Resident"/>
    <x v="7"/>
    <s v="MD"/>
    <n v="1"/>
    <n v="0"/>
    <n v="0"/>
    <n v="0"/>
    <n v="0.49757698500000003"/>
    <n v="1"/>
    <n v="4619.72"/>
    <n v="1"/>
    <n v="0.49757698500000003"/>
    <n v="4619.72"/>
    <x v="66"/>
    <s v="21108,Millersville"/>
    <x v="0"/>
    <x v="0"/>
    <n v="14.370112578000001"/>
    <n v="0"/>
    <n v="0"/>
    <n v="0"/>
    <n v="0"/>
    <n v="0"/>
    <n v="0"/>
    <n v="0"/>
    <n v="0.49757698500000003"/>
    <n v="4283.3282023000002"/>
    <x v="0"/>
  </r>
  <r>
    <n v="16826.373802999999"/>
    <n v="15518.954147"/>
    <x v="0"/>
    <x v="150"/>
    <x v="25"/>
    <x v="25"/>
    <s v="MD Resident"/>
    <x v="3"/>
    <s v="MD"/>
    <n v="1"/>
    <n v="0"/>
    <n v="0"/>
    <n v="0"/>
    <n v="0.75234297800000005"/>
    <n v="1"/>
    <n v="11747.68"/>
    <n v="1"/>
    <n v="0.75234297800000005"/>
    <n v="11747.68"/>
    <x v="103"/>
    <s v="20851,Rockville"/>
    <x v="0"/>
    <x v="0"/>
    <n v="59.30342924"/>
    <n v="0"/>
    <n v="0"/>
    <n v="0"/>
    <n v="0"/>
    <n v="0"/>
    <n v="0"/>
    <n v="0"/>
    <n v="0.75234297800000005"/>
    <n v="6476.4488564000003"/>
    <x v="0"/>
  </r>
  <r>
    <n v="16826.373802999999"/>
    <n v="15518.954147"/>
    <x v="0"/>
    <x v="67"/>
    <x v="25"/>
    <x v="25"/>
    <s v="MD Resident"/>
    <x v="7"/>
    <s v="MD"/>
    <n v="2"/>
    <n v="0.77830497700000001"/>
    <n v="1"/>
    <n v="22435.07"/>
    <n v="1.0729719689999999"/>
    <n v="2"/>
    <n v="16942.349999999999"/>
    <n v="1"/>
    <n v="0.29466699200000002"/>
    <n v="-5492.72"/>
    <x v="53"/>
    <s v="21090,Linthicum Heights"/>
    <x v="0"/>
    <x v="0"/>
    <n v="21.190433375000001"/>
    <n v="0"/>
    <n v="0"/>
    <n v="0"/>
    <n v="0"/>
    <n v="0"/>
    <n v="0"/>
    <n v="0"/>
    <n v="0.29466699200000002"/>
    <n v="2536.6033301000002"/>
    <x v="0"/>
  </r>
  <r>
    <n v="16826.373802999999"/>
    <n v="15518.954147"/>
    <x v="0"/>
    <x v="55"/>
    <x v="25"/>
    <x v="25"/>
    <s v="MD Resident"/>
    <x v="12"/>
    <s v="MD"/>
    <n v="3"/>
    <n v="3.7587758880000002"/>
    <n v="5"/>
    <n v="35007.480000000003"/>
    <n v="6.4400548080000002"/>
    <n v="4"/>
    <n v="101875.28"/>
    <n v="-1"/>
    <n v="2.68127892"/>
    <n v="66867.8"/>
    <x v="2"/>
    <s v="Washington,"/>
    <x v="0"/>
    <x v="0"/>
    <n v="44.885576671999999"/>
    <n v="0"/>
    <n v="0"/>
    <n v="0"/>
    <n v="0"/>
    <n v="0"/>
    <n v="0"/>
    <n v="0"/>
    <n v="2.68127892"/>
    <n v="23081.448625000001"/>
    <x v="0"/>
  </r>
  <r>
    <n v="16826.373802999999"/>
    <n v="15518.954147"/>
    <x v="0"/>
    <x v="61"/>
    <x v="25"/>
    <x v="25"/>
    <s v="MD Resident"/>
    <x v="8"/>
    <s v="MD"/>
    <n v="2"/>
    <n v="0.49260398500000002"/>
    <n v="1"/>
    <n v="17351.25"/>
    <n v="1.1191519670000001"/>
    <n v="2"/>
    <n v="19934.810000000001"/>
    <n v="1"/>
    <n v="0.62654798199999995"/>
    <n v="2583.56"/>
    <x v="48"/>
    <s v="21075,Elkridge"/>
    <x v="0"/>
    <x v="0"/>
    <n v="74.389385790999995"/>
    <n v="-3.5079528959999999"/>
    <n v="3.5079528959999999"/>
    <n v="-3.5079528959999999"/>
    <n v="2.95458927E-2"/>
    <n v="2.95458927E-2"/>
    <n v="0"/>
    <n v="254.34205987000001"/>
    <n v="0.59700208929999998"/>
    <n v="5139.2165697999999"/>
    <x v="0"/>
  </r>
  <r>
    <n v="16826.373802999999"/>
    <n v="15518.954147"/>
    <x v="0"/>
    <x v="173"/>
    <x v="25"/>
    <x v="25"/>
    <s v="MD Resident"/>
    <x v="18"/>
    <s v="MD"/>
    <n v="1"/>
    <n v="0"/>
    <n v="0"/>
    <n v="0"/>
    <n v="0.52952198399999995"/>
    <n v="1"/>
    <n v="6848.55"/>
    <n v="1"/>
    <n v="0.52952198399999995"/>
    <n v="6848.55"/>
    <x v="2"/>
    <s v="Queen Annes,"/>
    <x v="0"/>
    <x v="0"/>
    <n v="68.731464979999998"/>
    <n v="0"/>
    <n v="0"/>
    <n v="0"/>
    <n v="0"/>
    <n v="0"/>
    <n v="0"/>
    <n v="0"/>
    <n v="0.52952198399999995"/>
    <n v="4558.3226640000003"/>
    <x v="0"/>
  </r>
  <r>
    <n v="16826.373802999999"/>
    <n v="15518.954147"/>
    <x v="0"/>
    <x v="34"/>
    <x v="25"/>
    <x v="25"/>
    <s v="MD Resident"/>
    <x v="9"/>
    <s v="MD"/>
    <n v="1"/>
    <n v="0.55725698300000004"/>
    <n v="1"/>
    <n v="10108.23"/>
    <n v="0.94474897199999996"/>
    <n v="1"/>
    <n v="39717.58"/>
    <n v="0"/>
    <n v="0.38749198899999998"/>
    <n v="29609.35"/>
    <x v="19"/>
    <s v="21239,Baltimore"/>
    <x v="0"/>
    <x v="0"/>
    <n v="164.27218110999999"/>
    <n v="0"/>
    <n v="0"/>
    <n v="0"/>
    <n v="0"/>
    <n v="0"/>
    <n v="0"/>
    <n v="0"/>
    <n v="0.38749198899999998"/>
    <n v="3335.6755128999998"/>
    <x v="0"/>
  </r>
  <r>
    <n v="16826.373802999999"/>
    <n v="15518.954147"/>
    <x v="0"/>
    <x v="213"/>
    <x v="25"/>
    <x v="25"/>
    <s v="MD Resident"/>
    <x v="7"/>
    <s v="MD"/>
    <n v="1"/>
    <n v="0"/>
    <n v="0"/>
    <n v="0"/>
    <n v="3.4167068989999998"/>
    <n v="2"/>
    <n v="30136.41"/>
    <n v="2"/>
    <n v="3.4167068989999998"/>
    <n v="30136.41"/>
    <x v="51"/>
    <s v="21061,Glen Burnie"/>
    <x v="0"/>
    <x v="0"/>
    <n v="121.47440439"/>
    <n v="-2.2170409339999999"/>
    <n v="2.2170409339999999"/>
    <n v="-2.2170409339999999"/>
    <n v="6.2358643300000002E-2"/>
    <n v="6.2358643300000002E-2"/>
    <n v="0"/>
    <n v="536.80645126000002"/>
    <n v="3.3543482557000002"/>
    <n v="28875.480412000001"/>
    <x v="0"/>
  </r>
  <r>
    <n v="16826.373802999999"/>
    <n v="15518.954147"/>
    <x v="0"/>
    <x v="2"/>
    <x v="25"/>
    <x v="25"/>
    <s v="MD Resident"/>
    <x v="2"/>
    <s v="MD"/>
    <n v="1"/>
    <n v="0"/>
    <n v="0"/>
    <n v="0"/>
    <n v="1.918929943"/>
    <n v="1"/>
    <n v="41621.17"/>
    <n v="1"/>
    <n v="1.918929943"/>
    <n v="41621.17"/>
    <x v="2"/>
    <s v="Cecil,"/>
    <x v="0"/>
    <x v="0"/>
    <n v="53.578863411999997"/>
    <n v="0"/>
    <n v="0"/>
    <n v="0"/>
    <n v="0"/>
    <n v="0"/>
    <n v="0"/>
    <n v="0"/>
    <n v="1.918929943"/>
    <n v="16518.864398999998"/>
    <x v="0"/>
  </r>
  <r>
    <n v="16826.373802999999"/>
    <n v="15518.954147"/>
    <x v="0"/>
    <x v="196"/>
    <x v="25"/>
    <x v="25"/>
    <s v="MD Resident"/>
    <x v="21"/>
    <s v="MD"/>
    <n v="1"/>
    <n v="0"/>
    <n v="0"/>
    <n v="0"/>
    <n v="0.45127198699999999"/>
    <n v="1"/>
    <n v="3945.02"/>
    <n v="1"/>
    <n v="0.45127198699999999"/>
    <n v="3945.02"/>
    <x v="2"/>
    <s v="Caroline,"/>
    <x v="0"/>
    <x v="0"/>
    <n v="11.846682640999999"/>
    <n v="0"/>
    <n v="0"/>
    <n v="0"/>
    <n v="0"/>
    <n v="0"/>
    <n v="0"/>
    <n v="0"/>
    <n v="0.45127198699999999"/>
    <n v="3884.7175152999998"/>
    <x v="0"/>
  </r>
  <r>
    <n v="16826.373802999999"/>
    <n v="15518.954147"/>
    <x v="0"/>
    <x v="65"/>
    <x v="25"/>
    <x v="25"/>
    <s v="MD Resident"/>
    <x v="5"/>
    <s v="MD"/>
    <n v="2"/>
    <n v="0.51374798499999996"/>
    <n v="1"/>
    <n v="7040.72"/>
    <n v="5.2912068420000002"/>
    <n v="5"/>
    <n v="75090.210000000006"/>
    <n v="4"/>
    <n v="4.7774588570000001"/>
    <n v="68049.490000000005"/>
    <x v="14"/>
    <s v="21703,Frederick"/>
    <x v="0"/>
    <x v="0"/>
    <n v="20.142659399999999"/>
    <n v="-0.52161998499999995"/>
    <n v="0.52161998499999995"/>
    <n v="-0.52161998499999995"/>
    <n v="0.1237184211"/>
    <n v="0.1237184211"/>
    <n v="0"/>
    <n v="1065.0142954999999"/>
    <n v="4.6537404358999996"/>
    <n v="40061.132762000001"/>
    <x v="0"/>
  </r>
  <r>
    <n v="16826.373802999999"/>
    <n v="15518.954147"/>
    <x v="0"/>
    <x v="172"/>
    <x v="25"/>
    <x v="25"/>
    <s v="MD Resident"/>
    <x v="10"/>
    <s v="MD"/>
    <n v="2"/>
    <n v="50.817593496999997"/>
    <n v="71"/>
    <n v="946650.46"/>
    <n v="52.244562453"/>
    <n v="63"/>
    <n v="792025.43"/>
    <n v="-8"/>
    <n v="1.4269689560000001"/>
    <n v="-154625.03"/>
    <x v="116"/>
    <s v="21791,Union Bridge"/>
    <x v="0"/>
    <x v="0"/>
    <n v="10.496671685000001"/>
    <n v="0"/>
    <n v="0"/>
    <n v="0"/>
    <n v="0"/>
    <n v="0"/>
    <n v="0"/>
    <n v="0"/>
    <n v="1.4269689560000001"/>
    <n v="12283.880800999999"/>
    <x v="0"/>
  </r>
  <r>
    <n v="16826.373802999999"/>
    <n v="15518.954147"/>
    <x v="0"/>
    <x v="73"/>
    <x v="25"/>
    <x v="25"/>
    <s v="MD Resident"/>
    <x v="10"/>
    <s v="MD"/>
    <n v="3"/>
    <n v="129.28288516999999"/>
    <n v="176"/>
    <n v="2027738.72"/>
    <n v="141.31688080999999"/>
    <n v="174"/>
    <n v="2137889.71"/>
    <n v="-2"/>
    <n v="12.033995634"/>
    <n v="110150.99"/>
    <x v="57"/>
    <s v="21787,Taneytown"/>
    <x v="0"/>
    <x v="0"/>
    <n v="30.826973074000001"/>
    <n v="-0.73492597800000004"/>
    <n v="0.73492597800000004"/>
    <n v="-0.73492597800000004"/>
    <n v="0.28689472659999998"/>
    <n v="0.28689472659999998"/>
    <n v="0"/>
    <n v="2469.6967712999999"/>
    <n v="11.747100907"/>
    <n v="101123.42436999999"/>
    <x v="0"/>
  </r>
  <r>
    <n v="16826.373802999999"/>
    <n v="15518.954147"/>
    <x v="0"/>
    <x v="110"/>
    <x v="25"/>
    <x v="25"/>
    <s v="MD Resident"/>
    <x v="8"/>
    <s v="MD"/>
    <n v="1"/>
    <n v="0"/>
    <n v="0"/>
    <n v="0"/>
    <n v="1.0580009690000001"/>
    <n v="1"/>
    <n v="52109.08"/>
    <n v="1"/>
    <n v="1.0580009690000001"/>
    <n v="52109.08"/>
    <x v="16"/>
    <s v="21045,Columbia"/>
    <x v="0"/>
    <x v="0"/>
    <n v="78.241843665999994"/>
    <n v="-7.9040637660000002"/>
    <n v="7.9040637660000002"/>
    <n v="-7.9040637660000002"/>
    <n v="0.1068802412"/>
    <n v="0.1068802412"/>
    <n v="0"/>
    <n v="920.06496528000002"/>
    <n v="0.95112072780000001"/>
    <n v="8187.6018383999999"/>
    <x v="0"/>
  </r>
  <r>
    <n v="16826.373802999999"/>
    <n v="15518.954147"/>
    <x v="0"/>
    <x v="100"/>
    <x v="25"/>
    <x v="25"/>
    <s v="MD Resident"/>
    <x v="10"/>
    <s v="MD"/>
    <n v="3"/>
    <n v="44.069759693000002"/>
    <n v="54"/>
    <n v="671340.7"/>
    <n v="44.612371678000002"/>
    <n v="56"/>
    <n v="639668.24"/>
    <n v="2"/>
    <n v="0.54261198499999996"/>
    <n v="-31672.46"/>
    <x v="75"/>
    <s v="21776,New Windsor"/>
    <x v="0"/>
    <x v="0"/>
    <n v="6.8351777970000001"/>
    <n v="0"/>
    <n v="0"/>
    <n v="0"/>
    <n v="0"/>
    <n v="0"/>
    <n v="0"/>
    <n v="0"/>
    <n v="0.54261198499999996"/>
    <n v="4671.006273"/>
    <x v="0"/>
  </r>
  <r>
    <n v="16826.373802999999"/>
    <n v="15518.954147"/>
    <x v="0"/>
    <x v="205"/>
    <x v="25"/>
    <x v="25"/>
    <s v="MD Resident"/>
    <x v="0"/>
    <s v="MD"/>
    <n v="1"/>
    <n v="0"/>
    <n v="0"/>
    <n v="0"/>
    <n v="0.52952198399999995"/>
    <n v="1"/>
    <n v="4607.84"/>
    <n v="1"/>
    <n v="0.52952198399999995"/>
    <n v="4607.84"/>
    <x v="138"/>
    <s v="21053,Freeland"/>
    <x v="0"/>
    <x v="0"/>
    <n v="8.6298907459999992"/>
    <n v="0"/>
    <n v="0"/>
    <n v="0"/>
    <n v="0"/>
    <n v="0"/>
    <n v="0"/>
    <n v="0"/>
    <n v="0.52952198399999995"/>
    <n v="4558.3226640000003"/>
    <x v="0"/>
  </r>
  <r>
    <n v="16826.373802999999"/>
    <n v="15518.954147"/>
    <x v="0"/>
    <x v="43"/>
    <x v="25"/>
    <x v="25"/>
    <s v="MD Resident"/>
    <x v="10"/>
    <s v="MD"/>
    <n v="2"/>
    <n v="12.658369625000001"/>
    <n v="16"/>
    <n v="236045.35"/>
    <n v="17.015656495000002"/>
    <n v="18"/>
    <n v="261825.95"/>
    <n v="2"/>
    <n v="4.3572868700000003"/>
    <n v="25780.6"/>
    <x v="34"/>
    <s v="21757,Keymar"/>
    <x v="0"/>
    <x v="0"/>
    <n v="6.549671805"/>
    <n v="0"/>
    <n v="0"/>
    <n v="0"/>
    <n v="0"/>
    <n v="0"/>
    <n v="0"/>
    <n v="0"/>
    <n v="4.3572868700000003"/>
    <n v="37509.149937000002"/>
    <x v="0"/>
  </r>
  <r>
    <n v="16826.373802999999"/>
    <n v="15518.954147"/>
    <x v="0"/>
    <x v="197"/>
    <x v="25"/>
    <x v="25"/>
    <s v="MD Resident"/>
    <x v="8"/>
    <s v="MD"/>
    <n v="2"/>
    <n v="0"/>
    <n v="0"/>
    <n v="0"/>
    <n v="2.9115009129999998"/>
    <n v="3"/>
    <n v="38607.589999999997"/>
    <n v="3"/>
    <n v="2.9115009129999998"/>
    <n v="38607.589999999997"/>
    <x v="123"/>
    <s v="21043,Ellicott City"/>
    <x v="0"/>
    <x v="0"/>
    <n v="59.304537232999998"/>
    <n v="0"/>
    <n v="0"/>
    <n v="0"/>
    <n v="0"/>
    <n v="0"/>
    <n v="0"/>
    <n v="0"/>
    <n v="2.9115009129999998"/>
    <n v="25063.285376"/>
    <x v="0"/>
  </r>
  <r>
    <n v="16826.373802999999"/>
    <n v="15518.954147"/>
    <x v="0"/>
    <x v="90"/>
    <x v="25"/>
    <x v="25"/>
    <s v="MD Resident"/>
    <x v="8"/>
    <s v="MD"/>
    <n v="2"/>
    <n v="0"/>
    <n v="0"/>
    <n v="0"/>
    <n v="1.359281959"/>
    <n v="2"/>
    <n v="16352.61"/>
    <n v="2"/>
    <n v="1.359281959"/>
    <n v="16352.61"/>
    <x v="68"/>
    <s v="20794,Jessup"/>
    <x v="0"/>
    <x v="0"/>
    <n v="40.043864829999997"/>
    <n v="-4.7681088579999997"/>
    <n v="4.7681088579999997"/>
    <n v="-4.7681088579999997"/>
    <n v="0.16185261779999999"/>
    <n v="0.16185261779999999"/>
    <n v="0"/>
    <n v="1393.2876787"/>
    <n v="1.1974293412000001"/>
    <n v="10307.918216"/>
    <x v="0"/>
  </r>
  <r>
    <n v="16826.373802999999"/>
    <n v="15518.954147"/>
    <x v="0"/>
    <x v="184"/>
    <x v="25"/>
    <x v="25"/>
    <s v="MD Resident"/>
    <x v="8"/>
    <s v="MD"/>
    <n v="2"/>
    <n v="0.77830497700000001"/>
    <n v="1"/>
    <n v="8457.82"/>
    <n v="6.3285188120000004"/>
    <n v="8"/>
    <n v="113101.34"/>
    <n v="7"/>
    <n v="5.5502138350000001"/>
    <n v="104643.52"/>
    <x v="123"/>
    <s v="21042,Ellicott City"/>
    <x v="0"/>
    <x v="0"/>
    <n v="41.943236755999997"/>
    <n v="-2.192951935"/>
    <n v="2.192951935"/>
    <n v="-2.192951935"/>
    <n v="0.29018628769999999"/>
    <n v="0.29018628769999999"/>
    <n v="0"/>
    <n v="2498.0317570000002"/>
    <n v="5.2600275473"/>
    <n v="45280.278263"/>
    <x v="0"/>
  </r>
  <r>
    <n v="16826.373802999999"/>
    <n v="15518.954147"/>
    <x v="0"/>
    <x v="159"/>
    <x v="25"/>
    <x v="25"/>
    <s v="MD Resident"/>
    <x v="5"/>
    <s v="MD"/>
    <n v="1"/>
    <n v="0"/>
    <n v="0"/>
    <n v="0"/>
    <n v="1.0422079689999999"/>
    <n v="1"/>
    <n v="4755.66"/>
    <n v="1"/>
    <n v="1.0422079689999999"/>
    <n v="4755.66"/>
    <x v="14"/>
    <s v="21704,Frederick"/>
    <x v="0"/>
    <x v="0"/>
    <n v="21.652685352999999"/>
    <n v="0"/>
    <n v="0"/>
    <n v="0"/>
    <n v="0"/>
    <n v="0"/>
    <n v="0"/>
    <n v="0"/>
    <n v="1.0422079689999999"/>
    <n v="8971.7147714999992"/>
    <x v="0"/>
  </r>
  <r>
    <n v="16826.373802999999"/>
    <n v="15518.954147"/>
    <x v="0"/>
    <x v="8"/>
    <x v="25"/>
    <x v="25"/>
    <s v="MD Resident"/>
    <x v="5"/>
    <s v="MD"/>
    <n v="2"/>
    <n v="0"/>
    <n v="0"/>
    <n v="0"/>
    <n v="4.4723368670000001"/>
    <n v="3"/>
    <n v="76680.7"/>
    <n v="3"/>
    <n v="4.4723368670000001"/>
    <n v="76680.7"/>
    <x v="7"/>
    <s v="21798,Woodsboro"/>
    <x v="0"/>
    <x v="0"/>
    <n v="20.018276405000002"/>
    <n v="0"/>
    <n v="0"/>
    <n v="0"/>
    <n v="0"/>
    <n v="0"/>
    <n v="0"/>
    <n v="0"/>
    <n v="4.4723368670000001"/>
    <n v="38499.543207000002"/>
    <x v="0"/>
  </r>
  <r>
    <n v="18338.747385999999"/>
    <n v="19807.728319999998"/>
    <x v="0"/>
    <x v="244"/>
    <x v="26"/>
    <x v="26"/>
    <s v="MD Resident"/>
    <x v="7"/>
    <s v="MD"/>
    <n v="1"/>
    <n v="0"/>
    <n v="0"/>
    <n v="0"/>
    <n v="0.73492597800000004"/>
    <n v="1"/>
    <n v="7240.96"/>
    <n v="1"/>
    <n v="0.73492597800000004"/>
    <n v="7240.96"/>
    <x v="163"/>
    <s v="21037,Edgewater"/>
    <x v="0"/>
    <x v="0"/>
    <n v="47.501344580000001"/>
    <n v="0"/>
    <n v="0"/>
    <n v="0"/>
    <n v="0"/>
    <n v="0"/>
    <n v="0"/>
    <n v="0"/>
    <n v="0.73492597800000004"/>
    <n v="6895.1513425000003"/>
    <x v="0"/>
  </r>
  <r>
    <n v="18338.747385999999"/>
    <n v="19807.728319999998"/>
    <x v="0"/>
    <x v="72"/>
    <x v="26"/>
    <x v="26"/>
    <s v="MD Resident"/>
    <x v="7"/>
    <s v="MD"/>
    <n v="1"/>
    <n v="0"/>
    <n v="0"/>
    <n v="0"/>
    <n v="0.92701997199999997"/>
    <n v="1"/>
    <n v="29070.21"/>
    <n v="1"/>
    <n v="0.92701997199999997"/>
    <n v="29070.21"/>
    <x v="56"/>
    <s v="21032,Crownsville"/>
    <x v="0"/>
    <x v="0"/>
    <n v="56.647458321000002"/>
    <n v="0"/>
    <n v="0"/>
    <n v="0"/>
    <n v="0"/>
    <n v="0"/>
    <n v="0"/>
    <n v="0"/>
    <n v="0.92701997199999997"/>
    <n v="8697.3970110999999"/>
    <x v="0"/>
  </r>
  <r>
    <n v="18338.747385999999"/>
    <n v="19807.728319999998"/>
    <x v="0"/>
    <x v="114"/>
    <x v="26"/>
    <x v="26"/>
    <s v="MD Resident"/>
    <x v="15"/>
    <s v="MD"/>
    <n v="1"/>
    <n v="0"/>
    <n v="0"/>
    <n v="0"/>
    <n v="1.8894979439999999"/>
    <n v="2"/>
    <n v="13021.96"/>
    <n v="2"/>
    <n v="1.8894979439999999"/>
    <n v="13021.96"/>
    <x v="2"/>
    <s v="Dorchester,"/>
    <x v="0"/>
    <x v="0"/>
    <n v="25.409762245"/>
    <n v="0"/>
    <n v="0"/>
    <n v="0"/>
    <n v="0"/>
    <n v="0"/>
    <n v="0"/>
    <n v="0"/>
    <n v="1.8894979439999999"/>
    <n v="17727.464636000001"/>
    <x v="0"/>
  </r>
  <r>
    <n v="18338.747385999999"/>
    <n v="19807.728319999998"/>
    <x v="0"/>
    <x v="93"/>
    <x v="26"/>
    <x v="26"/>
    <s v="MD Resident"/>
    <x v="9"/>
    <s v="MD"/>
    <n v="2"/>
    <n v="0.94474897199999996"/>
    <n v="1"/>
    <n v="11328.87"/>
    <n v="4.5301058669999996"/>
    <n v="6"/>
    <n v="65050.34"/>
    <n v="5"/>
    <n v="3.5853568949999999"/>
    <n v="53721.47"/>
    <x v="19"/>
    <s v="21231,Baltimore"/>
    <x v="0"/>
    <x v="0"/>
    <n v="80.842232605000007"/>
    <n v="0"/>
    <n v="0"/>
    <n v="0"/>
    <n v="0"/>
    <n v="0"/>
    <n v="0"/>
    <n v="0"/>
    <n v="3.5853568949999999"/>
    <n v="33638.188263999997"/>
    <x v="0"/>
  </r>
  <r>
    <n v="18338.747385999999"/>
    <n v="19807.728319999998"/>
    <x v="0"/>
    <x v="85"/>
    <x v="26"/>
    <x v="26"/>
    <s v="MD Resident"/>
    <x v="9"/>
    <s v="MD"/>
    <n v="2"/>
    <n v="143.35878575999999"/>
    <n v="200"/>
    <n v="2639311.2200000002"/>
    <n v="155.19248838999999"/>
    <n v="208"/>
    <n v="3042147.16"/>
    <n v="8"/>
    <n v="11.833702637"/>
    <n v="402835.94"/>
    <x v="19"/>
    <s v="21230,Baltimore"/>
    <x v="0"/>
    <x v="0"/>
    <n v="91.026667282999995"/>
    <n v="0"/>
    <n v="0"/>
    <n v="0"/>
    <n v="0"/>
    <n v="0"/>
    <n v="0"/>
    <n v="0"/>
    <n v="11.833702637"/>
    <n v="111025.01893999999"/>
    <x v="0"/>
  </r>
  <r>
    <n v="18338.747385999999"/>
    <n v="19807.728319999998"/>
    <x v="0"/>
    <x v="86"/>
    <x v="26"/>
    <x v="26"/>
    <s v="MD Resident"/>
    <x v="1"/>
    <s v="MD"/>
    <n v="1"/>
    <n v="0.91387297300000003"/>
    <n v="2"/>
    <n v="25465.21"/>
    <n v="2.460890928"/>
    <n v="3"/>
    <n v="21116.35"/>
    <n v="1"/>
    <n v="1.5470179550000001"/>
    <n v="-4348.8599999999997"/>
    <x v="50"/>
    <s v="20774,Upper Marlboro"/>
    <x v="0"/>
    <x v="0"/>
    <n v="108.96683977000001"/>
    <n v="-10.96837268"/>
    <n v="10.968372676"/>
    <n v="-10.96837268"/>
    <n v="0.1557195703"/>
    <n v="0.1557195703"/>
    <n v="0"/>
    <n v="1460.977073"/>
    <n v="1.3912983847"/>
    <n v="13053.304974999999"/>
    <x v="0"/>
  </r>
  <r>
    <n v="18338.747385999999"/>
    <n v="19807.728319999998"/>
    <x v="0"/>
    <x v="170"/>
    <x v="26"/>
    <x v="26"/>
    <s v="MD Resident"/>
    <x v="7"/>
    <s v="MD"/>
    <n v="2"/>
    <n v="0"/>
    <n v="0"/>
    <n v="0"/>
    <n v="3.2076429050000002"/>
    <n v="3"/>
    <n v="49206.33"/>
    <n v="3"/>
    <n v="3.2076429050000002"/>
    <n v="49206.33"/>
    <x v="114"/>
    <s v="21012,Arnold"/>
    <x v="0"/>
    <x v="0"/>
    <n v="80.251827634999998"/>
    <n v="0"/>
    <n v="0"/>
    <n v="0"/>
    <n v="0"/>
    <n v="0"/>
    <n v="0"/>
    <n v="0"/>
    <n v="3.2076429050000002"/>
    <n v="30094.436644000001"/>
    <x v="0"/>
  </r>
  <r>
    <n v="18338.747385999999"/>
    <n v="19807.728319999998"/>
    <x v="0"/>
    <x v="181"/>
    <x v="26"/>
    <x v="26"/>
    <s v="MD Resident"/>
    <x v="7"/>
    <s v="MD"/>
    <n v="2"/>
    <n v="52.819885435000003"/>
    <n v="77"/>
    <n v="947783.33"/>
    <n v="70.342150919000005"/>
    <n v="90"/>
    <n v="1551894.2"/>
    <n v="13"/>
    <n v="17.522265483999998"/>
    <n v="604110.87"/>
    <x v="121"/>
    <s v="21226,Curtis Bay"/>
    <x v="0"/>
    <x v="0"/>
    <n v="41.493077776"/>
    <n v="0"/>
    <n v="0"/>
    <n v="0"/>
    <n v="0"/>
    <n v="0"/>
    <n v="0"/>
    <n v="0"/>
    <n v="17.522265483999998"/>
    <n v="164395.70241"/>
    <x v="0"/>
  </r>
  <r>
    <n v="18338.747385999999"/>
    <n v="19807.728319999998"/>
    <x v="0"/>
    <x v="140"/>
    <x v="26"/>
    <x v="26"/>
    <s v="MD Resident"/>
    <x v="9"/>
    <s v="MD"/>
    <n v="2"/>
    <n v="527.35050237999997"/>
    <n v="723"/>
    <n v="9833198.75"/>
    <n v="568.38593014000003"/>
    <n v="742"/>
    <n v="10995241.32"/>
    <n v="19"/>
    <n v="41.035427769000002"/>
    <n v="1162042.57"/>
    <x v="96"/>
    <s v="21225,Brooklyn"/>
    <x v="0"/>
    <x v="0"/>
    <n v="78.337591657999994"/>
    <n v="0"/>
    <n v="0"/>
    <n v="0"/>
    <n v="0"/>
    <n v="0"/>
    <n v="0"/>
    <n v="0"/>
    <n v="41.035427769000002"/>
    <n v="384998.61664999998"/>
    <x v="0"/>
  </r>
  <r>
    <n v="18338.747385999999"/>
    <n v="19807.728319999998"/>
    <x v="0"/>
    <x v="179"/>
    <x v="26"/>
    <x v="26"/>
    <s v="MD Resident"/>
    <x v="0"/>
    <s v="MD"/>
    <n v="2"/>
    <n v="13.894152589000001"/>
    <n v="18"/>
    <n v="255518.03"/>
    <n v="23.316071311999998"/>
    <n v="33"/>
    <n v="445910.64"/>
    <n v="15"/>
    <n v="9.4219187229999992"/>
    <n v="190392.61"/>
    <x v="120"/>
    <s v="21222,Dundalk"/>
    <x v="0"/>
    <x v="0"/>
    <n v="83.096533515999994"/>
    <n v="0"/>
    <n v="0"/>
    <n v="0"/>
    <n v="0"/>
    <n v="0"/>
    <n v="0"/>
    <n v="0"/>
    <n v="9.4219187229999992"/>
    <n v="88397.413449"/>
    <x v="0"/>
  </r>
  <r>
    <n v="18338.747385999999"/>
    <n v="19807.728319999998"/>
    <x v="0"/>
    <x v="222"/>
    <x v="26"/>
    <x v="26"/>
    <s v="MD Resident"/>
    <x v="1"/>
    <s v="MD"/>
    <n v="1"/>
    <n v="0"/>
    <n v="0"/>
    <n v="0"/>
    <n v="0.75515097799999997"/>
    <n v="1"/>
    <n v="22550.67"/>
    <n v="1"/>
    <n v="0.75515097799999997"/>
    <n v="22550.67"/>
    <x v="148"/>
    <s v="20770,Greenbelt"/>
    <x v="0"/>
    <x v="0"/>
    <n v="43.179993729000003"/>
    <n v="-8.4850117489999999"/>
    <n v="8.4850117489999999"/>
    <n v="-8.4850117489999999"/>
    <n v="0.14838966770000001"/>
    <n v="0.14838966770000001"/>
    <n v="0"/>
    <n v="1392.2071705999999"/>
    <n v="0.60676131030000002"/>
    <n v="5692.6972083999999"/>
    <x v="0"/>
  </r>
  <r>
    <n v="18338.747385999999"/>
    <n v="19807.728319999998"/>
    <x v="0"/>
    <x v="108"/>
    <x v="26"/>
    <x v="26"/>
    <s v="MD Resident"/>
    <x v="0"/>
    <s v="MD"/>
    <n v="2"/>
    <n v="1.414379958"/>
    <n v="2"/>
    <n v="17440.330000000002"/>
    <n v="10.011293705"/>
    <n v="15"/>
    <n v="152372.98000000001"/>
    <n v="13"/>
    <n v="8.5969137470000003"/>
    <n v="134932.65"/>
    <x v="80"/>
    <s v="21220,Middle River"/>
    <x v="0"/>
    <x v="0"/>
    <n v="75.358833779999998"/>
    <n v="0"/>
    <n v="0"/>
    <n v="0"/>
    <n v="0"/>
    <n v="0"/>
    <n v="0"/>
    <n v="0"/>
    <n v="8.5969137470000003"/>
    <n v="80657.131655000005"/>
    <x v="0"/>
  </r>
  <r>
    <n v="18338.747385999999"/>
    <n v="19807.728319999998"/>
    <x v="0"/>
    <x v="28"/>
    <x v="26"/>
    <x v="26"/>
    <s v="MD Resident"/>
    <x v="3"/>
    <s v="MD"/>
    <n v="2"/>
    <n v="0"/>
    <n v="0"/>
    <n v="0"/>
    <n v="3.8913488850000002"/>
    <n v="5"/>
    <n v="74251.78"/>
    <n v="5"/>
    <n v="3.8913488850000002"/>
    <n v="74251.78"/>
    <x v="24"/>
    <s v="20906,Silver Spring"/>
    <x v="0"/>
    <x v="0"/>
    <n v="117.35899250999999"/>
    <n v="-1.7898299470000001"/>
    <n v="1.7898299470000001"/>
    <n v="-1.7898299470000001"/>
    <n v="5.9346562399999997E-2"/>
    <n v="5.9346562399999997E-2"/>
    <n v="0"/>
    <n v="556.79557050999995"/>
    <n v="3.8320023226000002"/>
    <n v="35952.241110000003"/>
    <x v="0"/>
  </r>
  <r>
    <n v="18338.747385999999"/>
    <n v="19807.728319999998"/>
    <x v="0"/>
    <x v="160"/>
    <x v="26"/>
    <x v="26"/>
    <s v="MD Resident"/>
    <x v="7"/>
    <s v="MD"/>
    <n v="2"/>
    <n v="1.338196961"/>
    <n v="2"/>
    <n v="8086.62"/>
    <n v="2.02217994"/>
    <n v="3"/>
    <n v="67380.759999999995"/>
    <n v="1"/>
    <n v="0.68398297900000005"/>
    <n v="59294.14"/>
    <x v="27"/>
    <s v="21401,Annapolis"/>
    <x v="0"/>
    <x v="0"/>
    <n v="81.173615592999994"/>
    <n v="-1.1152699669999999"/>
    <n v="1.1152699669999999"/>
    <n v="-1.1152699669999999"/>
    <n v="9.3974583999999993E-3"/>
    <n v="9.3974583999999993E-3"/>
    <n v="0"/>
    <n v="88.167924025999994"/>
    <n v="0.67458552059999999"/>
    <n v="6329.0309464000002"/>
    <x v="0"/>
  </r>
  <r>
    <n v="18338.747385999999"/>
    <n v="19807.728319999998"/>
    <x v="0"/>
    <x v="119"/>
    <x v="26"/>
    <x v="26"/>
    <s v="MD Resident"/>
    <x v="9"/>
    <s v="MD"/>
    <n v="2"/>
    <n v="12.616730624000001"/>
    <n v="16"/>
    <n v="169943.04000000001"/>
    <n v="14.439850573999999"/>
    <n v="23"/>
    <n v="169914.3"/>
    <n v="7"/>
    <n v="1.8231199499999999"/>
    <n v="-28.74"/>
    <x v="19"/>
    <s v="21218,Baltimore"/>
    <x v="0"/>
    <x v="0"/>
    <n v="93.296299219000005"/>
    <n v="0"/>
    <n v="0"/>
    <n v="0"/>
    <n v="0"/>
    <n v="0"/>
    <n v="0"/>
    <n v="0"/>
    <n v="1.8231199499999999"/>
    <n v="17104.699449"/>
    <x v="0"/>
  </r>
  <r>
    <n v="18338.747385999999"/>
    <n v="19807.728319999998"/>
    <x v="0"/>
    <x v="183"/>
    <x v="26"/>
    <x v="26"/>
    <s v="MD Resident"/>
    <x v="9"/>
    <s v="MD"/>
    <n v="2"/>
    <n v="13.008207615"/>
    <n v="19"/>
    <n v="239399.81"/>
    <n v="17.148858492999999"/>
    <n v="28"/>
    <n v="247253.97"/>
    <n v="9"/>
    <n v="4.1406508779999998"/>
    <n v="7854.16"/>
    <x v="19"/>
    <s v="21217,Baltimore"/>
    <x v="0"/>
    <x v="0"/>
    <n v="63.406089125999998"/>
    <n v="0"/>
    <n v="0"/>
    <n v="0"/>
    <n v="0"/>
    <n v="0"/>
    <n v="0"/>
    <n v="0"/>
    <n v="4.1406508779999998"/>
    <n v="38848.013698000002"/>
    <x v="0"/>
  </r>
  <r>
    <n v="18338.747385999999"/>
    <n v="19807.728319999998"/>
    <x v="0"/>
    <x v="213"/>
    <x v="26"/>
    <x v="26"/>
    <s v="MD Resident"/>
    <x v="7"/>
    <s v="MD"/>
    <n v="2"/>
    <n v="85.424104469"/>
    <n v="124"/>
    <n v="1587549.96"/>
    <n v="118.04459451"/>
    <n v="146"/>
    <n v="2492245.44"/>
    <n v="22"/>
    <n v="32.620490037000003"/>
    <n v="904695.48"/>
    <x v="51"/>
    <s v="21061,Glen Burnie"/>
    <x v="0"/>
    <x v="0"/>
    <n v="121.47440439"/>
    <n v="-2.2170409339999999"/>
    <n v="2.2170409339999999"/>
    <n v="-2.2170409339999999"/>
    <n v="0.59535967320000005"/>
    <n v="0.59535967320000005"/>
    <n v="0"/>
    <n v="5585.7258727999997"/>
    <n v="32.025130363999999"/>
    <n v="300463.07686999999"/>
    <x v="0"/>
  </r>
  <r>
    <n v="18338.747385999999"/>
    <n v="19807.728319999998"/>
    <x v="0"/>
    <x v="168"/>
    <x v="26"/>
    <x v="26"/>
    <s v="MD Resident"/>
    <x v="9"/>
    <s v="MD"/>
    <n v="2"/>
    <n v="10.78020268"/>
    <n v="16"/>
    <n v="131652.88"/>
    <n v="12.392244632000001"/>
    <n v="15"/>
    <n v="189751.79"/>
    <n v="-1"/>
    <n v="1.612041952"/>
    <n v="58098.91"/>
    <x v="19"/>
    <s v="21213,Baltimore"/>
    <x v="0"/>
    <x v="0"/>
    <n v="44.363528690000003"/>
    <n v="-0.73492597800000004"/>
    <n v="0.73492597800000004"/>
    <n v="-0.73492597800000004"/>
    <n v="2.6705078300000001E-2"/>
    <n v="2.6705078300000001E-2"/>
    <n v="0"/>
    <n v="250.54979975000001"/>
    <n v="1.5853368737"/>
    <n v="14873.794096"/>
    <x v="0"/>
  </r>
  <r>
    <n v="18338.747385999999"/>
    <n v="19807.728319999998"/>
    <x v="0"/>
    <x v="157"/>
    <x v="26"/>
    <x v="26"/>
    <s v="MD Resident"/>
    <x v="3"/>
    <s v="MD"/>
    <n v="1"/>
    <n v="0.94474897199999996"/>
    <n v="1"/>
    <n v="24046.69"/>
    <n v="1.01339497"/>
    <n v="1"/>
    <n v="67460.27"/>
    <n v="0"/>
    <n v="6.8645998E-2"/>
    <n v="43413.58"/>
    <x v="24"/>
    <s v="20902,Silver Spring"/>
    <x v="0"/>
    <x v="0"/>
    <n v="117.92911949000001"/>
    <n v="-0.92701997199999997"/>
    <n v="0.92701997199999997"/>
    <n v="-0.92701997199999997"/>
    <n v="5.3961410000000003E-4"/>
    <n v="5.3961410000000003E-4"/>
    <n v="0"/>
    <n v="5.0627147933999996"/>
    <n v="6.8106383899999998E-2"/>
    <n v="638.98112015000004"/>
    <x v="0"/>
  </r>
  <r>
    <n v="18338.747385999999"/>
    <n v="19807.728319999998"/>
    <x v="0"/>
    <x v="91"/>
    <x v="26"/>
    <x v="26"/>
    <s v="MD Resident"/>
    <x v="9"/>
    <s v="MD"/>
    <n v="2"/>
    <n v="1.524097955"/>
    <n v="3"/>
    <n v="19477.990000000002"/>
    <n v="3.3708949000000001"/>
    <n v="3"/>
    <n v="48310.85"/>
    <n v="0"/>
    <n v="1.8467969449999999"/>
    <n v="28832.86"/>
    <x v="19"/>
    <s v="21211,Baltimore"/>
    <x v="0"/>
    <x v="0"/>
    <n v="53.067125419"/>
    <n v="-0.598206982"/>
    <n v="0.598206982"/>
    <n v="-0.598206982"/>
    <n v="2.0818290400000002E-2"/>
    <n v="2.0818290400000002E-2"/>
    <n v="0"/>
    <n v="195.31934806000001"/>
    <n v="1.8259786546000001"/>
    <n v="17131.520110000001"/>
    <x v="0"/>
  </r>
  <r>
    <n v="18338.747385999999"/>
    <n v="19807.728319999998"/>
    <x v="0"/>
    <x v="227"/>
    <x v="26"/>
    <x v="26"/>
    <s v="MD Resident"/>
    <x v="0"/>
    <s v="MD"/>
    <n v="1"/>
    <n v="0.75515097799999997"/>
    <n v="1"/>
    <n v="6536.57"/>
    <n v="1.718601949"/>
    <n v="3"/>
    <n v="20504.11"/>
    <n v="2"/>
    <n v="0.96345097099999999"/>
    <n v="13967.54"/>
    <x v="152"/>
    <s v="21208,Pikesville"/>
    <x v="0"/>
    <x v="0"/>
    <n v="103.93195891000001"/>
    <n v="0"/>
    <n v="0"/>
    <n v="0"/>
    <n v="0"/>
    <n v="0"/>
    <n v="0"/>
    <n v="0"/>
    <n v="0.96345097099999999"/>
    <n v="9039.1964021000003"/>
    <x v="0"/>
  </r>
  <r>
    <n v="18338.747385999999"/>
    <n v="19807.728319999998"/>
    <x v="0"/>
    <x v="171"/>
    <x v="26"/>
    <x v="26"/>
    <s v="MD Resident"/>
    <x v="1"/>
    <s v="MD"/>
    <n v="1"/>
    <n v="0.57765198299999998"/>
    <n v="1"/>
    <n v="12516.32"/>
    <n v="1.5223119549999999"/>
    <n v="2"/>
    <n v="18477.990000000002"/>
    <n v="1"/>
    <n v="0.94465997199999996"/>
    <n v="5961.67"/>
    <x v="115"/>
    <s v="20706,Lanham"/>
    <x v="0"/>
    <x v="0"/>
    <n v="47.235311596999999"/>
    <n v="-13.427207599999999"/>
    <n v="13.427207599999999"/>
    <n v="-13.427207599999999"/>
    <n v="0.26853100210000003"/>
    <n v="0.26853100210000003"/>
    <n v="0"/>
    <n v="2519.3855635999998"/>
    <n v="0.67612896990000004"/>
    <n v="6343.5117473"/>
    <x v="0"/>
  </r>
  <r>
    <n v="18338.747385999999"/>
    <n v="19807.728319999998"/>
    <x v="0"/>
    <x v="29"/>
    <x v="26"/>
    <x v="26"/>
    <s v="MD Resident"/>
    <x v="7"/>
    <s v="MD"/>
    <n v="1"/>
    <n v="0"/>
    <n v="0"/>
    <n v="0"/>
    <n v="0.45491498699999999"/>
    <n v="1"/>
    <n v="10917.86"/>
    <n v="1"/>
    <n v="0.45491498699999999"/>
    <n v="10917.86"/>
    <x v="25"/>
    <s v="20755,Fort George G Meade"/>
    <x v="0"/>
    <x v="0"/>
    <n v="7.3537457829999999"/>
    <n v="0"/>
    <n v="0"/>
    <n v="0"/>
    <n v="0"/>
    <n v="0"/>
    <n v="0"/>
    <n v="0"/>
    <n v="0.45491498699999999"/>
    <n v="4268.0593382999996"/>
    <x v="0"/>
  </r>
  <r>
    <n v="18338.747385999999"/>
    <n v="19807.728319999998"/>
    <x v="0"/>
    <x v="104"/>
    <x v="26"/>
    <x v="26"/>
    <s v="MD Resident"/>
    <x v="9"/>
    <s v="MD"/>
    <n v="2"/>
    <n v="16.012122526999999"/>
    <n v="23"/>
    <n v="357729.12"/>
    <n v="18.191859458"/>
    <n v="26"/>
    <n v="473769.3"/>
    <n v="3"/>
    <n v="2.1797369309999999"/>
    <n v="116040.18"/>
    <x v="19"/>
    <s v="21201,Baltimore"/>
    <x v="0"/>
    <x v="0"/>
    <n v="58.911117240000003"/>
    <n v="-0.58304598299999999"/>
    <n v="0.58304598299999999"/>
    <n v="-0.58304598299999999"/>
    <n v="2.1572954700000001E-2"/>
    <n v="2.1572954700000001E-2"/>
    <n v="0"/>
    <n v="202.39968621"/>
    <n v="2.1581639763"/>
    <n v="20248.117068"/>
    <x v="0"/>
  </r>
  <r>
    <n v="18338.747385999999"/>
    <n v="19807.728319999998"/>
    <x v="0"/>
    <x v="166"/>
    <x v="26"/>
    <x v="26"/>
    <s v="MD Resident"/>
    <x v="11"/>
    <s v="MD"/>
    <n v="1"/>
    <n v="0"/>
    <n v="0"/>
    <n v="0"/>
    <n v="1.0422079689999999"/>
    <n v="1"/>
    <n v="15186.73"/>
    <n v="1"/>
    <n v="1.0422079689999999"/>
    <n v="15186.73"/>
    <x v="83"/>
    <s v="21015,Bel Air"/>
    <x v="0"/>
    <x v="0"/>
    <n v="16.030183524000002"/>
    <n v="0"/>
    <n v="0"/>
    <n v="0"/>
    <n v="0"/>
    <n v="0"/>
    <n v="0"/>
    <n v="0"/>
    <n v="1.0422079689999999"/>
    <n v="9778.1026820999996"/>
    <x v="0"/>
  </r>
  <r>
    <n v="18338.747385999999"/>
    <n v="19807.728319999998"/>
    <x v="0"/>
    <x v="70"/>
    <x v="26"/>
    <x v="26"/>
    <s v="MD Resident"/>
    <x v="7"/>
    <s v="MD"/>
    <n v="1"/>
    <n v="1.971589942"/>
    <n v="3"/>
    <n v="54901.61"/>
    <n v="2.265098933"/>
    <n v="1"/>
    <n v="32237.86"/>
    <n v="-2"/>
    <n v="0.293508991"/>
    <n v="-22663.75"/>
    <x v="55"/>
    <s v="21054,Gambrills"/>
    <x v="0"/>
    <x v="0"/>
    <n v="48.305624565000002"/>
    <n v="0"/>
    <n v="0"/>
    <n v="0"/>
    <n v="0"/>
    <n v="0"/>
    <n v="0"/>
    <n v="0"/>
    <n v="0.293508991"/>
    <n v="2753.7316326999999"/>
    <x v="0"/>
  </r>
  <r>
    <n v="18338.747385999999"/>
    <n v="19807.728319999998"/>
    <x v="0"/>
    <x v="53"/>
    <x v="26"/>
    <x v="26"/>
    <s v="MD Resident"/>
    <x v="10"/>
    <s v="MD"/>
    <n v="1"/>
    <n v="0.75515097799999997"/>
    <n v="1"/>
    <n v="2999.16"/>
    <n v="1.775847948"/>
    <n v="3"/>
    <n v="15608.5"/>
    <n v="2"/>
    <n v="1.0206969699999999"/>
    <n v="12609.34"/>
    <x v="43"/>
    <s v="21157,Westminster"/>
    <x v="0"/>
    <x v="0"/>
    <n v="54.699697379"/>
    <n v="0"/>
    <n v="0"/>
    <n v="0"/>
    <n v="0"/>
    <n v="0"/>
    <n v="0"/>
    <n v="0"/>
    <n v="1.0206969699999999"/>
    <n v="9576.2842703000006"/>
    <x v="0"/>
  </r>
  <r>
    <n v="18338.747385999999"/>
    <n v="19807.728319999998"/>
    <x v="0"/>
    <x v="71"/>
    <x v="26"/>
    <x v="26"/>
    <s v="MD Resident"/>
    <x v="3"/>
    <s v="MD"/>
    <n v="2"/>
    <n v="0"/>
    <n v="0"/>
    <n v="0"/>
    <n v="1.5094599559999999"/>
    <n v="2"/>
    <n v="40479.83"/>
    <n v="2"/>
    <n v="1.5094599559999999"/>
    <n v="40479.83"/>
    <x v="13"/>
    <s v="20874,Germantown"/>
    <x v="0"/>
    <x v="0"/>
    <n v="67.317166005000004"/>
    <n v="-2.7837239170000001"/>
    <n v="2.7837239170000001"/>
    <n v="-2.7837239170000001"/>
    <n v="6.24197368E-2"/>
    <n v="6.24197368E-2"/>
    <n v="0"/>
    <n v="585.62840963999997"/>
    <n v="1.4470402192"/>
    <n v="13576.280617"/>
    <x v="0"/>
  </r>
  <r>
    <n v="18338.747385999999"/>
    <n v="19807.728319999998"/>
    <x v="0"/>
    <x v="144"/>
    <x v="26"/>
    <x v="26"/>
    <s v="MD Resident"/>
    <x v="7"/>
    <s v="MD"/>
    <n v="2"/>
    <n v="11.713407652000001"/>
    <n v="16"/>
    <n v="199897.83"/>
    <n v="21.523358365"/>
    <n v="17"/>
    <n v="511157.24"/>
    <n v="1"/>
    <n v="9.8099507129999992"/>
    <n v="311259.40999999997"/>
    <x v="100"/>
    <s v="21144,Severn"/>
    <x v="0"/>
    <x v="0"/>
    <n v="27.458624188999998"/>
    <n v="-5.6600000000000001E-3"/>
    <n v="5.6600000000000001E-3"/>
    <n v="-5.6600000000000001E-3"/>
    <n v="2.0221086000000001E-3"/>
    <n v="2.0221086000000001E-3"/>
    <n v="0"/>
    <n v="18.971631805000001"/>
    <n v="9.8079286044000007"/>
    <n v="92018.997977999999"/>
    <x v="0"/>
  </r>
  <r>
    <n v="18338.747385999999"/>
    <n v="19807.728319999998"/>
    <x v="0"/>
    <x v="143"/>
    <x v="26"/>
    <x v="26"/>
    <s v="MD Resident"/>
    <x v="1"/>
    <s v="MD"/>
    <n v="1"/>
    <n v="0"/>
    <n v="0"/>
    <n v="0"/>
    <n v="1.0332419690000001"/>
    <n v="1"/>
    <n v="10135.81"/>
    <n v="1"/>
    <n v="1.0332419690000001"/>
    <n v="10135.81"/>
    <x v="99"/>
    <s v="20705,Beltsville"/>
    <x v="0"/>
    <x v="0"/>
    <n v="75.462409758000007"/>
    <n v="-55.213048360000002"/>
    <n v="55.213048364000002"/>
    <n v="-55.213048360000002"/>
    <n v="0.75598485380000002"/>
    <n v="0.75598485380000002"/>
    <n v="0"/>
    <n v="7092.7278875000002"/>
    <n v="0.27725711520000001"/>
    <n v="2601.2548576999998"/>
    <x v="0"/>
  </r>
  <r>
    <n v="18338.747385999999"/>
    <n v="19807.728319999998"/>
    <x v="0"/>
    <x v="251"/>
    <x v="26"/>
    <x v="26"/>
    <s v="MD Resident"/>
    <x v="7"/>
    <s v="MD"/>
    <n v="1"/>
    <n v="0"/>
    <n v="0"/>
    <n v="0"/>
    <n v="0.41629598800000001"/>
    <n v="1"/>
    <n v="2854.72"/>
    <n v="1"/>
    <n v="0.41629598800000001"/>
    <n v="2854.72"/>
    <x v="169"/>
    <s v="21140,Riva"/>
    <x v="0"/>
    <x v="0"/>
    <n v="4.232503876"/>
    <n v="0"/>
    <n v="0"/>
    <n v="0"/>
    <n v="0"/>
    <n v="0"/>
    <n v="0"/>
    <n v="0"/>
    <n v="0.41629598800000001"/>
    <n v="3905.7319056000001"/>
    <x v="0"/>
  </r>
  <r>
    <n v="18338.747385999999"/>
    <n v="19807.728319999998"/>
    <x v="0"/>
    <x v="200"/>
    <x v="26"/>
    <x v="26"/>
    <s v="MD Resident"/>
    <x v="0"/>
    <s v="MD"/>
    <n v="1"/>
    <n v="0.75515097799999997"/>
    <n v="1"/>
    <n v="17085.45"/>
    <n v="2.8628179149999999"/>
    <n v="4"/>
    <n v="22046.05"/>
    <n v="3"/>
    <n v="2.1076669369999999"/>
    <n v="4960.6000000000004"/>
    <x v="135"/>
    <s v="21136,Reisterstown"/>
    <x v="0"/>
    <x v="0"/>
    <n v="56.052853335000002"/>
    <n v="-0.96866297199999996"/>
    <n v="0.96866297199999996"/>
    <n v="-0.96866297199999996"/>
    <n v="3.64231042E-2"/>
    <n v="3.64231042E-2"/>
    <n v="0"/>
    <n v="341.72532135"/>
    <n v="2.0712438328"/>
    <n v="19432.623314"/>
    <x v="0"/>
  </r>
  <r>
    <n v="18338.747385999999"/>
    <n v="19807.728319999998"/>
    <x v="0"/>
    <x v="243"/>
    <x v="26"/>
    <x v="26"/>
    <s v="MD Resident"/>
    <x v="3"/>
    <s v="MD"/>
    <n v="1"/>
    <n v="0"/>
    <n v="0"/>
    <n v="0"/>
    <n v="1.3632179600000001"/>
    <n v="1"/>
    <n v="35423.85"/>
    <n v="1"/>
    <n v="1.3632179600000001"/>
    <n v="35423.85"/>
    <x v="162"/>
    <s v="20860,Sandy Spring"/>
    <x v="0"/>
    <x v="0"/>
    <n v="7.5822137759999997"/>
    <n v="0"/>
    <n v="0"/>
    <n v="0"/>
    <n v="0"/>
    <n v="0"/>
    <n v="0"/>
    <n v="0"/>
    <n v="1.3632179600000001"/>
    <n v="12789.851533999999"/>
    <x v="0"/>
  </r>
  <r>
    <n v="18338.747385999999"/>
    <n v="19807.728319999998"/>
    <x v="0"/>
    <x v="11"/>
    <x v="26"/>
    <x v="26"/>
    <s v="MD Resident"/>
    <x v="7"/>
    <s v="MD"/>
    <n v="2"/>
    <n v="42.826561730999998"/>
    <n v="58"/>
    <n v="803856.89"/>
    <n v="47.827118583999997"/>
    <n v="70"/>
    <n v="930198.56"/>
    <n v="12"/>
    <n v="5.000556853"/>
    <n v="126341.67"/>
    <x v="9"/>
    <s v="21122,Pasadena"/>
    <x v="0"/>
    <x v="0"/>
    <n v="126.90784524"/>
    <n v="0"/>
    <n v="0"/>
    <n v="0"/>
    <n v="0"/>
    <n v="0"/>
    <n v="0"/>
    <n v="0"/>
    <n v="5.000556853"/>
    <n v="46915.740266000001"/>
    <x v="0"/>
  </r>
  <r>
    <n v="18338.747385999999"/>
    <n v="19807.728319999998"/>
    <x v="0"/>
    <x v="39"/>
    <x v="26"/>
    <x v="26"/>
    <s v="MD Resident"/>
    <x v="3"/>
    <s v="MD"/>
    <n v="1"/>
    <n v="0"/>
    <n v="0"/>
    <n v="0"/>
    <n v="0.75515097799999997"/>
    <n v="1"/>
    <n v="3048.08"/>
    <n v="1"/>
    <n v="0.75515097799999997"/>
    <n v="3048.08"/>
    <x v="31"/>
    <s v="20855,Derwood"/>
    <x v="0"/>
    <x v="0"/>
    <n v="59.389422236999998"/>
    <n v="0"/>
    <n v="0"/>
    <n v="0"/>
    <n v="0"/>
    <n v="0"/>
    <n v="0"/>
    <n v="0"/>
    <n v="0.75515097799999997"/>
    <n v="7084.9043789999996"/>
    <x v="0"/>
  </r>
  <r>
    <n v="18338.747385999999"/>
    <n v="19807.728319999998"/>
    <x v="0"/>
    <x v="111"/>
    <x v="26"/>
    <x v="26"/>
    <s v="MD Resident"/>
    <x v="3"/>
    <s v="MD"/>
    <n v="1"/>
    <n v="0"/>
    <n v="0"/>
    <n v="0"/>
    <n v="0.569424983"/>
    <n v="1"/>
    <n v="4010.98"/>
    <n v="1"/>
    <n v="0.569424983"/>
    <n v="4010.98"/>
    <x v="82"/>
    <s v="20854,Potomac"/>
    <x v="0"/>
    <x v="0"/>
    <n v="52.224355439"/>
    <n v="0"/>
    <n v="0"/>
    <n v="0"/>
    <n v="0"/>
    <n v="0"/>
    <n v="0"/>
    <n v="0"/>
    <n v="0.569424983"/>
    <n v="5342.4039339000001"/>
    <x v="0"/>
  </r>
  <r>
    <n v="18338.747385999999"/>
    <n v="19807.728319999998"/>
    <x v="0"/>
    <x v="135"/>
    <x v="26"/>
    <x v="26"/>
    <s v="MD Resident"/>
    <x v="7"/>
    <s v="MD"/>
    <n v="2"/>
    <n v="0.92701997199999997"/>
    <n v="1"/>
    <n v="9521.25"/>
    <n v="2.5383959250000001"/>
    <n v="3"/>
    <n v="138684.47"/>
    <n v="2"/>
    <n v="1.611375953"/>
    <n v="129163.22"/>
    <x v="94"/>
    <s v="21114,Crofton"/>
    <x v="0"/>
    <x v="0"/>
    <n v="52.929094431999999"/>
    <n v="-0.92701997199999997"/>
    <n v="0.92701997199999997"/>
    <n v="-0.92701997199999997"/>
    <n v="2.82222416E-2"/>
    <n v="2.82222416E-2"/>
    <n v="0"/>
    <n v="264.78398219000002"/>
    <n v="1.5831537114000001"/>
    <n v="14853.311443000001"/>
    <x v="0"/>
  </r>
  <r>
    <n v="18338.747385999999"/>
    <n v="19807.728319999998"/>
    <x v="0"/>
    <x v="169"/>
    <x v="26"/>
    <x v="26"/>
    <s v="MD Resident"/>
    <x v="3"/>
    <s v="MD"/>
    <n v="1"/>
    <n v="0"/>
    <n v="0"/>
    <n v="0"/>
    <n v="0.732951978"/>
    <n v="1"/>
    <n v="18616.72"/>
    <n v="1"/>
    <n v="0.732951978"/>
    <n v="18616.72"/>
    <x v="103"/>
    <s v="20853,Rockville"/>
    <x v="0"/>
    <x v="0"/>
    <n v="24.47210226"/>
    <n v="0"/>
    <n v="0"/>
    <n v="0"/>
    <n v="0"/>
    <n v="0"/>
    <n v="0"/>
    <n v="0"/>
    <n v="0.732951978"/>
    <n v="6876.6310708999999"/>
    <x v="0"/>
  </r>
  <r>
    <n v="18338.747385999999"/>
    <n v="19807.728319999998"/>
    <x v="0"/>
    <x v="46"/>
    <x v="26"/>
    <x v="26"/>
    <s v="MD Resident"/>
    <x v="7"/>
    <s v="MD"/>
    <n v="1"/>
    <n v="0.569424983"/>
    <n v="1"/>
    <n v="10363.120000000001"/>
    <n v="1.6189939520000001"/>
    <n v="2"/>
    <n v="107054.04"/>
    <n v="1"/>
    <n v="1.0495689690000001"/>
    <n v="96690.92"/>
    <x v="37"/>
    <s v="20711,Lothian"/>
    <x v="0"/>
    <x v="0"/>
    <n v="37.829274878"/>
    <n v="0"/>
    <n v="0"/>
    <n v="0"/>
    <n v="0"/>
    <n v="0"/>
    <n v="0"/>
    <n v="0"/>
    <n v="1.0495689690000001"/>
    <n v="9847.1643435000005"/>
    <x v="0"/>
  </r>
  <r>
    <n v="18338.747385999999"/>
    <n v="19807.728319999998"/>
    <x v="0"/>
    <x v="54"/>
    <x v="26"/>
    <x v="26"/>
    <s v="MD Resident"/>
    <x v="0"/>
    <s v="MD"/>
    <n v="1"/>
    <n v="1.6796749500000001"/>
    <n v="2"/>
    <n v="18061.14"/>
    <n v="3.3444999009999998"/>
    <n v="4"/>
    <n v="31796.720000000001"/>
    <n v="2"/>
    <n v="1.6648249509999999"/>
    <n v="13735.58"/>
    <x v="44"/>
    <s v="21093,Lutherville Timonium"/>
    <x v="0"/>
    <x v="0"/>
    <n v="54.131504380000003"/>
    <n v="0"/>
    <n v="0"/>
    <n v="0"/>
    <n v="0"/>
    <n v="0"/>
    <n v="0"/>
    <n v="0"/>
    <n v="1.6648249509999999"/>
    <n v="15619.559438"/>
    <x v="0"/>
  </r>
  <r>
    <n v="18338.747385999999"/>
    <n v="19807.728319999998"/>
    <x v="0"/>
    <x v="67"/>
    <x v="26"/>
    <x v="26"/>
    <s v="MD Resident"/>
    <x v="7"/>
    <s v="MD"/>
    <n v="2"/>
    <n v="33.364769011"/>
    <n v="50"/>
    <n v="633911.13"/>
    <n v="35.567677947999996"/>
    <n v="50"/>
    <n v="621040.81999999995"/>
    <n v="0"/>
    <n v="2.2029089370000001"/>
    <n v="-12870.31"/>
    <x v="53"/>
    <s v="21090,Linthicum Heights"/>
    <x v="0"/>
    <x v="0"/>
    <n v="21.190433375000001"/>
    <n v="0"/>
    <n v="0"/>
    <n v="0"/>
    <n v="0"/>
    <n v="0"/>
    <n v="0"/>
    <n v="0"/>
    <n v="2.2029089370000001"/>
    <n v="20667.918904999999"/>
    <x v="0"/>
  </r>
  <r>
    <n v="18338.747385999999"/>
    <n v="19807.728319999998"/>
    <x v="0"/>
    <x v="88"/>
    <x v="26"/>
    <x v="26"/>
    <s v="MD Resident"/>
    <x v="7"/>
    <s v="MD"/>
    <n v="2"/>
    <n v="1.3916959579999999"/>
    <n v="2"/>
    <n v="14233.73"/>
    <n v="10.299815694999999"/>
    <n v="13"/>
    <n v="131695.88"/>
    <n v="11"/>
    <n v="8.9081197369999998"/>
    <n v="117462.15"/>
    <x v="67"/>
    <s v="21076,Hanover"/>
    <x v="0"/>
    <x v="0"/>
    <n v="57.705128287000001"/>
    <n v="-0.52161998499999995"/>
    <n v="0.52161998499999995"/>
    <n v="-0.52161998499999995"/>
    <n v="8.0524095899999995E-2"/>
    <n v="8.0524095899999995E-2"/>
    <n v="0"/>
    <n v="755.48537472999999"/>
    <n v="8.8275956411000003"/>
    <n v="82821.412983000002"/>
    <x v="0"/>
  </r>
  <r>
    <n v="18338.747385999999"/>
    <n v="19807.728319999998"/>
    <x v="0"/>
    <x v="203"/>
    <x v="26"/>
    <x v="26"/>
    <s v="MD Resident"/>
    <x v="3"/>
    <s v="MD"/>
    <n v="1"/>
    <n v="0"/>
    <n v="0"/>
    <n v="0"/>
    <n v="0.75515097799999997"/>
    <n v="1"/>
    <n v="9266.5400000000009"/>
    <n v="1"/>
    <n v="0.75515097799999997"/>
    <n v="9266.5400000000009"/>
    <x v="136"/>
    <s v="20832,Olney"/>
    <x v="0"/>
    <x v="0"/>
    <n v="7.3584807860000003"/>
    <n v="0"/>
    <n v="0"/>
    <n v="0"/>
    <n v="0"/>
    <n v="0"/>
    <n v="0"/>
    <n v="0"/>
    <n v="0.75515097799999997"/>
    <n v="7084.9043789999996"/>
    <x v="0"/>
  </r>
  <r>
    <n v="18338.747385999999"/>
    <n v="19807.728319999998"/>
    <x v="0"/>
    <x v="64"/>
    <x v="26"/>
    <x v="26"/>
    <s v="MD Resident"/>
    <x v="7"/>
    <s v="MD"/>
    <n v="2"/>
    <n v="60.690954204999997"/>
    <n v="83"/>
    <n v="1023968.08"/>
    <n v="78.130213681000001"/>
    <n v="109"/>
    <n v="1740171.48"/>
    <n v="26"/>
    <n v="17.439259476"/>
    <n v="716203.4"/>
    <x v="51"/>
    <s v="21060,Glen Burnie"/>
    <x v="0"/>
    <x v="0"/>
    <n v="34.865030947000001"/>
    <n v="-0.45127198699999999"/>
    <n v="0.45127198699999999"/>
    <n v="-0.45127198699999999"/>
    <n v="0.22572328380000001"/>
    <n v="0.22572328380000001"/>
    <n v="0"/>
    <n v="2117.7591348999999"/>
    <n v="17.213536191999999"/>
    <n v="161499.17235000001"/>
    <x v="0"/>
  </r>
  <r>
    <n v="18338.747385999999"/>
    <n v="19807.728319999998"/>
    <x v="0"/>
    <x v="78"/>
    <x v="26"/>
    <x v="26"/>
    <s v="MD Resident"/>
    <x v="1"/>
    <s v="MD"/>
    <n v="1"/>
    <n v="0"/>
    <n v="0"/>
    <n v="0"/>
    <n v="0.58304598299999999"/>
    <n v="1"/>
    <n v="11471.96"/>
    <n v="1"/>
    <n v="0.58304598299999999"/>
    <n v="11471.96"/>
    <x v="61"/>
    <s v="20737,Riverdale"/>
    <x v="0"/>
    <x v="0"/>
    <n v="25.442145249999999"/>
    <n v="-3.571810894"/>
    <n v="3.571810894"/>
    <n v="-3.571810894"/>
    <n v="8.1853553400000001E-2"/>
    <n v="8.1853553400000001E-2"/>
    <n v="0"/>
    <n v="767.95848183999999"/>
    <n v="0.50119242959999999"/>
    <n v="4702.2390791999997"/>
    <x v="0"/>
  </r>
  <r>
    <n v="18338.747385999999"/>
    <n v="19807.728319999998"/>
    <x v="0"/>
    <x v="196"/>
    <x v="26"/>
    <x v="26"/>
    <s v="MD Resident"/>
    <x v="21"/>
    <s v="MD"/>
    <n v="1"/>
    <n v="0"/>
    <n v="0"/>
    <n v="0"/>
    <n v="0.75515097799999997"/>
    <n v="1"/>
    <n v="3981.38"/>
    <n v="1"/>
    <n v="0.75515097799999997"/>
    <n v="3981.38"/>
    <x v="2"/>
    <s v="Caroline,"/>
    <x v="0"/>
    <x v="0"/>
    <n v="11.846682640999999"/>
    <n v="0"/>
    <n v="0"/>
    <n v="0"/>
    <n v="0"/>
    <n v="0"/>
    <n v="0"/>
    <n v="0"/>
    <n v="0.75515097799999997"/>
    <n v="7084.9043789999996"/>
    <x v="0"/>
  </r>
  <r>
    <n v="18338.747385999999"/>
    <n v="19807.728319999998"/>
    <x v="0"/>
    <x v="136"/>
    <x v="26"/>
    <x v="26"/>
    <s v="MD Resident"/>
    <x v="17"/>
    <s v="MD"/>
    <n v="2"/>
    <n v="0.47782898600000001"/>
    <n v="1"/>
    <n v="4092"/>
    <n v="1.69989995"/>
    <n v="2"/>
    <n v="10145.82"/>
    <n v="1"/>
    <n v="1.222070964"/>
    <n v="6053.82"/>
    <x v="2"/>
    <s v="Calvert,"/>
    <x v="0"/>
    <x v="0"/>
    <n v="198.49333811"/>
    <n v="0"/>
    <n v="0"/>
    <n v="0"/>
    <n v="0"/>
    <n v="0"/>
    <n v="0"/>
    <n v="0"/>
    <n v="1.222070964"/>
    <n v="11465.595856"/>
    <x v="0"/>
  </r>
  <r>
    <n v="18338.747385999999"/>
    <n v="19807.728319999998"/>
    <x v="0"/>
    <x v="230"/>
    <x v="26"/>
    <x v="26"/>
    <s v="MD Resident"/>
    <x v="9"/>
    <s v="MD"/>
    <n v="1"/>
    <n v="0"/>
    <n v="0"/>
    <n v="0"/>
    <n v="0.70232797899999999"/>
    <n v="1"/>
    <n v="7236.19"/>
    <n v="1"/>
    <n v="0.70232797899999999"/>
    <n v="7236.19"/>
    <x v="2"/>
    <s v="Baltimore City,"/>
    <x v="0"/>
    <x v="0"/>
    <n v="17.612441476000001"/>
    <n v="0"/>
    <n v="0"/>
    <n v="0"/>
    <n v="0"/>
    <n v="0"/>
    <n v="0"/>
    <n v="0"/>
    <n v="0.70232797899999999"/>
    <n v="6589.313553"/>
    <x v="0"/>
  </r>
  <r>
    <n v="18338.747385999999"/>
    <n v="19807.728319999998"/>
    <x v="0"/>
    <x v="229"/>
    <x v="26"/>
    <x v="26"/>
    <s v="MD Resident"/>
    <x v="7"/>
    <s v="MD"/>
    <n v="2"/>
    <n v="0.52161998499999995"/>
    <n v="1"/>
    <n v="13495.08"/>
    <n v="1.2838309619999999"/>
    <n v="2"/>
    <n v="58591.43"/>
    <n v="1"/>
    <n v="0.76221097699999996"/>
    <n v="45096.35"/>
    <x v="2"/>
    <s v="Anne Arundel,"/>
    <x v="0"/>
    <x v="0"/>
    <n v="12.965211614999999"/>
    <n v="0"/>
    <n v="0"/>
    <n v="0"/>
    <n v="0"/>
    <n v="0"/>
    <n v="0"/>
    <n v="0"/>
    <n v="0.76221097699999996"/>
    <n v="7151.1420178999997"/>
    <x v="0"/>
  </r>
  <r>
    <n v="18338.747385999999"/>
    <n v="19807.728319999998"/>
    <x v="0"/>
    <x v="154"/>
    <x v="26"/>
    <x v="26"/>
    <s v="MD Resident"/>
    <x v="1"/>
    <s v="MD"/>
    <n v="1"/>
    <n v="0"/>
    <n v="0"/>
    <n v="0"/>
    <n v="0.92701997199999997"/>
    <n v="1"/>
    <n v="11887.25"/>
    <n v="1"/>
    <n v="0.92701997199999997"/>
    <n v="11887.25"/>
    <x v="4"/>
    <s v="20781,Hyattsville"/>
    <x v="0"/>
    <x v="0"/>
    <n v="17.319417484999999"/>
    <n v="-1.2624739620000001"/>
    <n v="1.2624739620000001"/>
    <n v="-1.2624739620000001"/>
    <n v="6.7573783999999998E-2"/>
    <n v="6.7573783999999998E-2"/>
    <n v="0"/>
    <n v="633.98421298999995"/>
    <n v="0.85944618800000006"/>
    <n v="8063.4127981000001"/>
    <x v="0"/>
  </r>
  <r>
    <n v="18338.747385999999"/>
    <n v="19807.728319999998"/>
    <x v="0"/>
    <x v="124"/>
    <x v="26"/>
    <x v="26"/>
    <s v="MD Resident"/>
    <x v="1"/>
    <s v="MD"/>
    <n v="1"/>
    <n v="0"/>
    <n v="0"/>
    <n v="0"/>
    <n v="0.94474897199999996"/>
    <n v="1"/>
    <n v="132189.54999999999"/>
    <n v="1"/>
    <n v="0.94474897199999996"/>
    <n v="132189.54999999999"/>
    <x v="88"/>
    <s v="20743,Capitol Heights"/>
    <x v="0"/>
    <x v="0"/>
    <n v="117.22862953000001"/>
    <n v="-10.39679769"/>
    <n v="10.396797691"/>
    <n v="-10.39679769"/>
    <n v="8.3788098300000002E-2"/>
    <n v="8.3788098300000002E-2"/>
    <n v="0"/>
    <n v="786.10858173999998"/>
    <n v="0.86096087369999996"/>
    <n v="8077.6237363999999"/>
    <x v="0"/>
  </r>
  <r>
    <n v="18338.747385999999"/>
    <n v="19807.728319999998"/>
    <x v="0"/>
    <x v="19"/>
    <x v="26"/>
    <x v="26"/>
    <s v="MD Resident"/>
    <x v="8"/>
    <s v="MD"/>
    <n v="1"/>
    <n v="0"/>
    <n v="0"/>
    <n v="0"/>
    <n v="2.7404419180000001"/>
    <n v="2"/>
    <n v="52150.04"/>
    <n v="2"/>
    <n v="2.7404419180000001"/>
    <n v="52150.04"/>
    <x v="16"/>
    <s v="21044,Columbia"/>
    <x v="0"/>
    <x v="0"/>
    <n v="69.840390935000002"/>
    <n v="-1.0225469700000001"/>
    <n v="1.0225469700000001"/>
    <n v="-1.0225469700000001"/>
    <n v="4.01233519E-2"/>
    <n v="4.01233519E-2"/>
    <n v="0"/>
    <n v="376.44142641000002"/>
    <n v="2.7003185661"/>
    <n v="25334.667359999999"/>
    <x v="0"/>
  </r>
  <r>
    <n v="18338.747385999999"/>
    <n v="19807.728319999998"/>
    <x v="0"/>
    <x v="202"/>
    <x v="26"/>
    <x v="26"/>
    <s v="MD Resident"/>
    <x v="22"/>
    <s v="MD"/>
    <n v="1"/>
    <n v="0"/>
    <n v="0"/>
    <n v="0"/>
    <n v="0.58304598299999999"/>
    <n v="1"/>
    <n v="8838.6"/>
    <n v="1"/>
    <n v="0.58304598299999999"/>
    <n v="8838.6"/>
    <x v="2"/>
    <s v="Worcester,"/>
    <x v="0"/>
    <x v="0"/>
    <n v="127.77544118"/>
    <n v="0"/>
    <n v="0"/>
    <n v="0"/>
    <n v="0"/>
    <n v="0"/>
    <n v="0"/>
    <n v="0"/>
    <n v="0.58304598299999999"/>
    <n v="5470.1975610999998"/>
    <x v="0"/>
  </r>
  <r>
    <n v="18338.747385999999"/>
    <n v="19807.728319999998"/>
    <x v="0"/>
    <x v="197"/>
    <x v="26"/>
    <x v="26"/>
    <s v="MD Resident"/>
    <x v="8"/>
    <s v="MD"/>
    <n v="1"/>
    <n v="0.41525098799999999"/>
    <n v="1"/>
    <n v="10792.27"/>
    <n v="0.92701997199999997"/>
    <n v="1"/>
    <n v="16677.740000000002"/>
    <n v="0"/>
    <n v="0.51176898400000004"/>
    <n v="5885.47"/>
    <x v="123"/>
    <s v="21043,Ellicott City"/>
    <x v="0"/>
    <x v="0"/>
    <n v="59.304537232999998"/>
    <n v="0"/>
    <n v="0"/>
    <n v="0"/>
    <n v="0"/>
    <n v="0"/>
    <n v="0"/>
    <n v="0"/>
    <n v="0.51176898400000004"/>
    <n v="4801.4694032999996"/>
    <x v="0"/>
  </r>
  <r>
    <n v="18338.747385999999"/>
    <n v="19807.728319999998"/>
    <x v="0"/>
    <x v="4"/>
    <x v="26"/>
    <x v="26"/>
    <s v="MD Resident"/>
    <x v="1"/>
    <s v="MD"/>
    <n v="1"/>
    <n v="0"/>
    <n v="0"/>
    <n v="0"/>
    <n v="0.58605198300000005"/>
    <n v="1"/>
    <n v="20648.8"/>
    <n v="1"/>
    <n v="0.58605198300000005"/>
    <n v="20648.8"/>
    <x v="4"/>
    <s v="20783,Hyattsville"/>
    <x v="0"/>
    <x v="0"/>
    <n v="68.266653980000001"/>
    <n v="-6.2719928149999999"/>
    <n v="6.2719928149999999"/>
    <n v="-6.2719928149999999"/>
    <n v="5.3843474299999999E-2"/>
    <n v="5.3843474299999999E-2"/>
    <n v="0"/>
    <n v="505.16503017000002"/>
    <n v="0.53220850870000003"/>
    <n v="4993.2351330000001"/>
    <x v="0"/>
  </r>
  <r>
    <n v="13398.837543"/>
    <n v="15036.726624999999"/>
    <x v="0"/>
    <x v="253"/>
    <x v="27"/>
    <x v="27"/>
    <s v="MD Resident"/>
    <x v="1"/>
    <s v="MD"/>
    <n v="2"/>
    <n v="2.0492169389999999"/>
    <n v="3"/>
    <n v="23602.68"/>
    <n v="8.4297167470000005"/>
    <n v="10"/>
    <n v="71759.360000000001"/>
    <n v="7"/>
    <n v="6.3804998079999997"/>
    <n v="48156.68"/>
    <x v="171"/>
    <s v="20608,Aquasco"/>
    <x v="0"/>
    <x v="0"/>
    <n v="13.008224609999999"/>
    <n v="0"/>
    <n v="0"/>
    <n v="0"/>
    <n v="0"/>
    <n v="0"/>
    <n v="0"/>
    <n v="0"/>
    <n v="6.3804998079999997"/>
    <n v="43737.339037999998"/>
    <x v="0"/>
  </r>
  <r>
    <n v="13398.837543"/>
    <n v="15036.726624999999"/>
    <x v="0"/>
    <x v="244"/>
    <x v="27"/>
    <x v="27"/>
    <s v="MD Resident"/>
    <x v="7"/>
    <s v="MD"/>
    <n v="1"/>
    <n v="0"/>
    <n v="0"/>
    <n v="0"/>
    <n v="1.4829479560000001"/>
    <n v="1"/>
    <n v="6572.58"/>
    <n v="1"/>
    <n v="1.4829479560000001"/>
    <n v="6572.58"/>
    <x v="163"/>
    <s v="21037,Edgewater"/>
    <x v="0"/>
    <x v="0"/>
    <n v="47.501344580000001"/>
    <n v="0"/>
    <n v="0"/>
    <n v="0"/>
    <n v="0"/>
    <n v="0"/>
    <n v="0"/>
    <n v="0"/>
    <n v="1.4829479560000001"/>
    <n v="10165.378806999999"/>
    <x v="0"/>
  </r>
  <r>
    <n v="13398.837543"/>
    <n v="15036.726624999999"/>
    <x v="0"/>
    <x v="141"/>
    <x v="27"/>
    <x v="27"/>
    <s v="MD Resident"/>
    <x v="0"/>
    <s v="MD"/>
    <n v="1"/>
    <n v="0"/>
    <n v="0"/>
    <n v="0"/>
    <n v="2.6500869210000002"/>
    <n v="2"/>
    <n v="40429.26"/>
    <n v="2"/>
    <n v="2.6500869210000002"/>
    <n v="40429.26"/>
    <x v="97"/>
    <s v="21237,Rosedale"/>
    <x v="0"/>
    <x v="0"/>
    <n v="67.447334992999998"/>
    <n v="0"/>
    <n v="0"/>
    <n v="0"/>
    <n v="0"/>
    <n v="0"/>
    <n v="0"/>
    <n v="0"/>
    <n v="2.6500869210000002"/>
    <n v="18165.935840999999"/>
    <x v="0"/>
  </r>
  <r>
    <n v="13398.837543"/>
    <n v="15036.726624999999"/>
    <x v="0"/>
    <x v="77"/>
    <x v="27"/>
    <x v="27"/>
    <s v="MD Resident"/>
    <x v="1"/>
    <s v="MD"/>
    <n v="2"/>
    <n v="32.202133046"/>
    <n v="40"/>
    <n v="426825.01"/>
    <n v="49.544194527999998"/>
    <n v="51"/>
    <n v="885979.78"/>
    <n v="11"/>
    <n v="17.342061481999998"/>
    <n v="459154.77"/>
    <x v="60"/>
    <s v="20613,Brandywine"/>
    <x v="0"/>
    <x v="0"/>
    <n v="58.378697269"/>
    <n v="0"/>
    <n v="0"/>
    <n v="0"/>
    <n v="0"/>
    <n v="0"/>
    <n v="0"/>
    <n v="0"/>
    <n v="17.342061481999998"/>
    <n v="118877.14842"/>
    <x v="0"/>
  </r>
  <r>
    <n v="13398.837543"/>
    <n v="15036.726624999999"/>
    <x v="0"/>
    <x v="86"/>
    <x v="27"/>
    <x v="27"/>
    <s v="MD Resident"/>
    <x v="1"/>
    <s v="MD"/>
    <n v="2"/>
    <n v="1.6079039530000001"/>
    <n v="3"/>
    <n v="42076.32"/>
    <n v="5.3342868430000001"/>
    <n v="7"/>
    <n v="106859.29"/>
    <n v="4"/>
    <n v="3.72638289"/>
    <n v="64782.97"/>
    <x v="50"/>
    <s v="20774,Upper Marlboro"/>
    <x v="0"/>
    <x v="0"/>
    <n v="108.96683977000001"/>
    <n v="-10.96837268"/>
    <n v="10.968372676"/>
    <n v="-10.96837268"/>
    <n v="0.37508985630000002"/>
    <n v="0.37508985630000002"/>
    <n v="0"/>
    <n v="2571.1829336000001"/>
    <n v="3.3512930337000002"/>
    <n v="22972.595258000001"/>
    <x v="0"/>
  </r>
  <r>
    <n v="13398.837543"/>
    <n v="15036.726624999999"/>
    <x v="0"/>
    <x v="125"/>
    <x v="27"/>
    <x v="27"/>
    <s v="MD Resident"/>
    <x v="1"/>
    <s v="MD"/>
    <n v="1"/>
    <n v="0"/>
    <n v="0"/>
    <n v="0"/>
    <n v="0.42756298700000001"/>
    <n v="1"/>
    <n v="3649.21"/>
    <n v="1"/>
    <n v="0.42756298700000001"/>
    <n v="3649.21"/>
    <x v="36"/>
    <s v="20707,Laurel"/>
    <x v="0"/>
    <x v="0"/>
    <n v="135.32980598"/>
    <n v="-184.9022105"/>
    <n v="135.32980598"/>
    <n v="135.32980598"/>
    <n v="0.42756298700000001"/>
    <n v="0.42756298700000001"/>
    <n v="0"/>
    <n v="2930.8781263999999"/>
    <n v="0"/>
    <n v="0"/>
    <x v="0"/>
  </r>
  <r>
    <n v="13398.837543"/>
    <n v="15036.726624999999"/>
    <x v="0"/>
    <x v="60"/>
    <x v="27"/>
    <x v="27"/>
    <s v="MD Resident"/>
    <x v="1"/>
    <s v="MD"/>
    <n v="1"/>
    <n v="0"/>
    <n v="0"/>
    <n v="0"/>
    <n v="2.1939049349999999"/>
    <n v="1"/>
    <n v="12062.49"/>
    <n v="1"/>
    <n v="2.1939049349999999"/>
    <n v="12062.49"/>
    <x v="41"/>
    <s v="20721,Bowie"/>
    <x v="0"/>
    <x v="0"/>
    <n v="63.788020107000001"/>
    <n v="-1.1063639679999999"/>
    <n v="1.1063639679999999"/>
    <n v="-1.1063639679999999"/>
    <n v="3.8051931499999997E-2"/>
    <n v="3.8051931499999997E-2"/>
    <n v="0"/>
    <n v="260.84010305999999"/>
    <n v="2.1558530034999999"/>
    <n v="14778.038801000001"/>
    <x v="0"/>
  </r>
  <r>
    <n v="13398.837543"/>
    <n v="15036.726624999999"/>
    <x v="0"/>
    <x v="103"/>
    <x v="27"/>
    <x v="27"/>
    <s v="MD Resident"/>
    <x v="3"/>
    <s v="MD"/>
    <n v="1"/>
    <n v="0"/>
    <n v="0"/>
    <n v="0"/>
    <n v="0.51374798499999996"/>
    <n v="1"/>
    <n v="8482.7800000000007"/>
    <n v="1"/>
    <n v="0.51374798499999996"/>
    <n v="8482.7800000000007"/>
    <x v="24"/>
    <s v="20910,Silver Spring"/>
    <x v="0"/>
    <x v="0"/>
    <n v="79.478649641000004"/>
    <n v="-2.182473935"/>
    <n v="2.182473935"/>
    <n v="-2.182473935"/>
    <n v="1.4107456399999999E-2"/>
    <n v="1.4107456399999999E-2"/>
    <n v="0"/>
    <n v="96.704431177999993"/>
    <n v="0.49964052860000002"/>
    <n v="3424.9585225000001"/>
    <x v="0"/>
  </r>
  <r>
    <n v="13398.837543"/>
    <n v="15036.726624999999"/>
    <x v="0"/>
    <x v="175"/>
    <x v="27"/>
    <x v="27"/>
    <s v="MD Resident"/>
    <x v="1"/>
    <s v="MD"/>
    <n v="2"/>
    <n v="18.062570466"/>
    <n v="20"/>
    <n v="230712.77"/>
    <n v="19.556517420999999"/>
    <n v="24"/>
    <n v="434342.23"/>
    <n v="4"/>
    <n v="1.493946955"/>
    <n v="203629.46"/>
    <x v="118"/>
    <s v="20607,Accokeek"/>
    <x v="0"/>
    <x v="0"/>
    <n v="32.126005048000003"/>
    <n v="0"/>
    <n v="0"/>
    <n v="0"/>
    <n v="0"/>
    <n v="0"/>
    <n v="0"/>
    <n v="0"/>
    <n v="1.493946955"/>
    <n v="10240.775244"/>
    <x v="0"/>
  </r>
  <r>
    <n v="13398.837543"/>
    <n v="15036.726624999999"/>
    <x v="0"/>
    <x v="105"/>
    <x v="27"/>
    <x v="27"/>
    <s v="MD Resident"/>
    <x v="3"/>
    <s v="MD"/>
    <n v="1"/>
    <n v="0"/>
    <n v="0"/>
    <n v="0"/>
    <n v="0.65922897999999996"/>
    <n v="1"/>
    <n v="13848.77"/>
    <n v="1"/>
    <n v="0.65922897999999996"/>
    <n v="13848.77"/>
    <x v="24"/>
    <s v="20904,Silver Spring"/>
    <x v="0"/>
    <x v="0"/>
    <n v="108.74863876000001"/>
    <n v="-38.57340086"/>
    <n v="38.57340086"/>
    <n v="-38.57340086"/>
    <n v="0.2338300874"/>
    <n v="0.2338300874"/>
    <n v="0"/>
    <n v="1602.8690724000001"/>
    <n v="0.42539889260000002"/>
    <n v="2916.0435941999999"/>
    <x v="0"/>
  </r>
  <r>
    <n v="13398.837543"/>
    <n v="15036.726624999999"/>
    <x v="0"/>
    <x v="83"/>
    <x v="27"/>
    <x v="27"/>
    <s v="MD Resident"/>
    <x v="1"/>
    <s v="MD"/>
    <n v="1"/>
    <n v="0"/>
    <n v="0"/>
    <n v="0"/>
    <n v="0.37665798900000003"/>
    <n v="1"/>
    <n v="8881.3700000000008"/>
    <n v="1"/>
    <n v="0.37665798900000003"/>
    <n v="8881.3700000000008"/>
    <x v="41"/>
    <s v="20720,Bowie"/>
    <x v="0"/>
    <x v="0"/>
    <n v="67.503236000000001"/>
    <n v="-3.745538888"/>
    <n v="3.745538888"/>
    <n v="-3.745538888"/>
    <n v="2.0899548399999999E-2"/>
    <n v="2.0899548399999999E-2"/>
    <n v="0"/>
    <n v="143.26317058000001"/>
    <n v="0.3557584406"/>
    <n v="2438.6690701000002"/>
    <x v="0"/>
  </r>
  <r>
    <n v="13398.837543"/>
    <n v="15036.726624999999"/>
    <x v="0"/>
    <x v="129"/>
    <x v="27"/>
    <x v="27"/>
    <s v="MD Resident"/>
    <x v="1"/>
    <s v="MD"/>
    <n v="1"/>
    <n v="0"/>
    <n v="0"/>
    <n v="0"/>
    <n v="0.67602698000000006"/>
    <n v="1"/>
    <n v="17474.91"/>
    <n v="1"/>
    <n v="0.67602698000000006"/>
    <n v="17474.91"/>
    <x v="41"/>
    <s v="20716,Bowie"/>
    <x v="0"/>
    <x v="0"/>
    <n v="75.096107774000004"/>
    <n v="-6.8142197979999999"/>
    <n v="6.8142197979999999"/>
    <n v="-6.8142197979999999"/>
    <n v="6.1342678999999997E-2"/>
    <n v="6.1342678999999997E-2"/>
    <n v="0"/>
    <n v="420.49457382999998"/>
    <n v="0.61468430100000004"/>
    <n v="4213.5657838999996"/>
    <x v="0"/>
  </r>
  <r>
    <n v="13398.837543"/>
    <n v="15036.726624999999"/>
    <x v="0"/>
    <x v="104"/>
    <x v="27"/>
    <x v="27"/>
    <s v="MD Resident"/>
    <x v="9"/>
    <s v="MD"/>
    <n v="1"/>
    <n v="0"/>
    <n v="0"/>
    <n v="0"/>
    <n v="0.82473597600000004"/>
    <n v="1"/>
    <n v="18235.21"/>
    <n v="1"/>
    <n v="0.82473597600000004"/>
    <n v="18235.21"/>
    <x v="19"/>
    <s v="21201,Baltimore"/>
    <x v="0"/>
    <x v="0"/>
    <n v="58.911117240000003"/>
    <n v="-0.58304598299999999"/>
    <n v="0.58304598299999999"/>
    <n v="-0.58304598299999999"/>
    <n v="8.1624491E-3"/>
    <n v="8.1624491E-3"/>
    <n v="0"/>
    <n v="55.952325969999997"/>
    <n v="0.81657352689999996"/>
    <n v="5597.4851921999998"/>
    <x v="0"/>
  </r>
  <r>
    <n v="13398.837543"/>
    <n v="15036.726624999999"/>
    <x v="0"/>
    <x v="71"/>
    <x v="27"/>
    <x v="27"/>
    <s v="MD Resident"/>
    <x v="3"/>
    <s v="MD"/>
    <n v="1"/>
    <n v="0"/>
    <n v="0"/>
    <n v="0"/>
    <n v="3.4336128979999998"/>
    <n v="2"/>
    <n v="32146.3"/>
    <n v="2"/>
    <n v="3.4336128979999998"/>
    <n v="32146.3"/>
    <x v="13"/>
    <s v="20874,Germantown"/>
    <x v="0"/>
    <x v="0"/>
    <n v="67.317166005000004"/>
    <n v="-2.7837239170000001"/>
    <n v="2.7837239170000001"/>
    <n v="-2.7837239170000001"/>
    <n v="0.14198800859999999"/>
    <n v="0.14198800859999999"/>
    <n v="0"/>
    <n v="973.30583159000003"/>
    <n v="3.2916248894"/>
    <n v="22563.57936"/>
    <x v="0"/>
  </r>
  <r>
    <n v="13398.837543"/>
    <n v="15036.726624999999"/>
    <x v="0"/>
    <x v="242"/>
    <x v="27"/>
    <x v="27"/>
    <s v="MD Resident"/>
    <x v="1"/>
    <s v="MD"/>
    <n v="2"/>
    <n v="4.2099268749999998"/>
    <n v="5"/>
    <n v="94870.25"/>
    <n v="5.2259818439999997"/>
    <n v="7"/>
    <n v="60249.72"/>
    <n v="2"/>
    <n v="1.016054969"/>
    <n v="-34620.53"/>
    <x v="161"/>
    <s v="20746,Suitland"/>
    <x v="0"/>
    <x v="0"/>
    <n v="38.336858863000003"/>
    <n v="-7.4017377800000004"/>
    <n v="7.4017377800000004"/>
    <n v="-7.4017377800000004"/>
    <n v="0.1961708046"/>
    <n v="0.1961708046"/>
    <n v="0"/>
    <n v="1344.7205157000001"/>
    <n v="0.8198841644"/>
    <n v="5620.1791000000003"/>
    <x v="0"/>
  </r>
  <r>
    <n v="13398.837543"/>
    <n v="15036.726624999999"/>
    <x v="0"/>
    <x v="133"/>
    <x v="27"/>
    <x v="27"/>
    <s v="MD Resident"/>
    <x v="1"/>
    <s v="MD"/>
    <n v="2"/>
    <n v="0"/>
    <n v="0"/>
    <n v="0"/>
    <n v="1.5300539550000001"/>
    <n v="2"/>
    <n v="16596.38"/>
    <n v="2"/>
    <n v="1.5300539550000001"/>
    <n v="16596.38"/>
    <x v="93"/>
    <s v="20712,Mount Rainier"/>
    <x v="0"/>
    <x v="0"/>
    <n v="8.8197927319999998"/>
    <n v="-1.142549966"/>
    <n v="1.142549966"/>
    <n v="-1.142549966"/>
    <n v="0.1982090903"/>
    <n v="0.1982090903"/>
    <n v="0"/>
    <n v="1358.6926487000001"/>
    <n v="1.3318448647000001"/>
    <n v="9129.5904936999996"/>
    <x v="0"/>
  </r>
  <r>
    <n v="13398.837543"/>
    <n v="15036.726624999999"/>
    <x v="0"/>
    <x v="6"/>
    <x v="27"/>
    <x v="27"/>
    <s v="MD Resident"/>
    <x v="4"/>
    <s v="MD"/>
    <n v="16"/>
    <n v="55.692888345999997"/>
    <n v="60"/>
    <n v="752281.98"/>
    <n v="93.787961222999996"/>
    <n v="94"/>
    <n v="1207329.3400000001"/>
    <n v="34"/>
    <n v="38.095072877"/>
    <n v="455047.36"/>
    <x v="2"/>
    <s v="Saint Marys,"/>
    <x v="0"/>
    <x v="0"/>
    <n v="136.66112992000001"/>
    <n v="0"/>
    <n v="0"/>
    <n v="0"/>
    <n v="0"/>
    <n v="0"/>
    <n v="0"/>
    <n v="0"/>
    <n v="38.095072877"/>
    <n v="261135.83077"/>
    <x v="0"/>
  </r>
  <r>
    <n v="13398.837543"/>
    <n v="15036.726624999999"/>
    <x v="0"/>
    <x v="1"/>
    <x v="27"/>
    <x v="27"/>
    <s v="MD Resident"/>
    <x v="1"/>
    <s v="MD"/>
    <n v="2"/>
    <n v="13.864699588000001"/>
    <n v="14"/>
    <n v="216935.86"/>
    <n v="27.571375181000001"/>
    <n v="26"/>
    <n v="362789.32"/>
    <n v="12"/>
    <n v="13.706675593"/>
    <n v="145853.46"/>
    <x v="1"/>
    <s v="20744,Fort Washington"/>
    <x v="0"/>
    <x v="0"/>
    <n v="69.501414928000003"/>
    <n v="-9.1640427280000001"/>
    <n v="9.1640427280000001"/>
    <n v="-9.1640427280000001"/>
    <n v="1.8072806276"/>
    <n v="1.8072806276"/>
    <n v="0"/>
    <n v="12388.629093"/>
    <n v="11.899394965000001"/>
    <n v="81568.511497"/>
    <x v="0"/>
  </r>
  <r>
    <n v="13398.837543"/>
    <n v="15036.726624999999"/>
    <x v="0"/>
    <x v="124"/>
    <x v="27"/>
    <x v="27"/>
    <s v="MD Resident"/>
    <x v="1"/>
    <s v="MD"/>
    <n v="1"/>
    <n v="0"/>
    <n v="0"/>
    <n v="0"/>
    <n v="5.9988428230000004"/>
    <n v="5"/>
    <n v="108725.32"/>
    <n v="5"/>
    <n v="5.9988428230000004"/>
    <n v="108725.32"/>
    <x v="88"/>
    <s v="20743,Capitol Heights"/>
    <x v="0"/>
    <x v="0"/>
    <n v="117.22862953000001"/>
    <n v="-10.39679769"/>
    <n v="10.396797691"/>
    <n v="-10.39679769"/>
    <n v="0.53202665140000005"/>
    <n v="0.53202665140000005"/>
    <n v="0"/>
    <n v="3646.9603836000001"/>
    <n v="5.4668161715999997"/>
    <n v="37474.179068999998"/>
    <x v="0"/>
  </r>
  <r>
    <n v="13398.837543"/>
    <n v="15036.726624999999"/>
    <x v="0"/>
    <x v="116"/>
    <x v="27"/>
    <x v="27"/>
    <s v="MD Resident"/>
    <x v="11"/>
    <s v="MD"/>
    <n v="1"/>
    <n v="0"/>
    <n v="0"/>
    <n v="0"/>
    <n v="0.49757698500000003"/>
    <n v="1"/>
    <n v="6627.39"/>
    <n v="1"/>
    <n v="0.49757698500000003"/>
    <n v="6627.39"/>
    <x v="85"/>
    <s v="21084,Jarrettsville"/>
    <x v="0"/>
    <x v="0"/>
    <n v="10.79660168"/>
    <n v="0"/>
    <n v="0"/>
    <n v="0"/>
    <n v="0"/>
    <n v="0"/>
    <n v="0"/>
    <n v="0"/>
    <n v="0.49757698500000003"/>
    <n v="3410.8132506000002"/>
    <x v="0"/>
  </r>
  <r>
    <n v="13398.837543"/>
    <n v="15036.726624999999"/>
    <x v="0"/>
    <x v="36"/>
    <x v="27"/>
    <x v="27"/>
    <s v="MD Resident"/>
    <x v="1"/>
    <s v="MD"/>
    <n v="1"/>
    <n v="0"/>
    <n v="0"/>
    <n v="0"/>
    <n v="0.45732198600000001"/>
    <n v="1"/>
    <n v="20728.04"/>
    <n v="1"/>
    <n v="0.45732198600000001"/>
    <n v="20728.04"/>
    <x v="2"/>
    <s v="Prince Georges,"/>
    <x v="0"/>
    <x v="0"/>
    <n v="35.717816939999999"/>
    <n v="-2.0343319399999999"/>
    <n v="2.0343319399999999"/>
    <n v="-2.0343319399999999"/>
    <n v="2.60470769E-2"/>
    <n v="2.60470769E-2"/>
    <n v="0"/>
    <n v="178.54868203000001"/>
    <n v="0.43127490909999999"/>
    <n v="2956.3227784000001"/>
    <x v="0"/>
  </r>
  <r>
    <n v="13398.837543"/>
    <n v="15036.726624999999"/>
    <x v="0"/>
    <x v="114"/>
    <x v="27"/>
    <x v="27"/>
    <s v="MD Resident"/>
    <x v="15"/>
    <s v="MD"/>
    <n v="1"/>
    <n v="0"/>
    <n v="0"/>
    <n v="0"/>
    <n v="1.510065955"/>
    <n v="2"/>
    <n v="12794.21"/>
    <n v="2"/>
    <n v="1.510065955"/>
    <n v="12794.21"/>
    <x v="2"/>
    <s v="Dorchester,"/>
    <x v="0"/>
    <x v="0"/>
    <n v="25.409762245"/>
    <n v="0"/>
    <n v="0"/>
    <n v="0"/>
    <n v="0"/>
    <n v="0"/>
    <n v="0"/>
    <n v="0"/>
    <n v="1.510065955"/>
    <n v="10351.268495"/>
    <x v="0"/>
  </r>
  <r>
    <n v="13398.837543"/>
    <n v="15036.726624999999"/>
    <x v="0"/>
    <x v="10"/>
    <x v="27"/>
    <x v="27"/>
    <s v="MD Resident"/>
    <x v="6"/>
    <s v="MD"/>
    <n v="46"/>
    <n v="1102.3708982999999"/>
    <n v="1339"/>
    <n v="14612088.640000001"/>
    <n v="1162.1799315000001"/>
    <n v="1338"/>
    <n v="17550712.48"/>
    <n v="-1"/>
    <n v="59.809033200000002"/>
    <n v="2938623.84"/>
    <x v="2"/>
    <s v="Charles,"/>
    <x v="0"/>
    <x v="0"/>
    <n v="145.88484364999999"/>
    <n v="-9.3912267220000007"/>
    <n v="9.3912267220000007"/>
    <n v="-9.3912267220000007"/>
    <n v="3.8501613790000002"/>
    <n v="3.8501613790000002"/>
    <n v="0"/>
    <n v="26392.260582999999"/>
    <n v="55.958871821000002"/>
    <n v="383589.40876999998"/>
    <x v="0"/>
  </r>
  <r>
    <n v="13398.837543"/>
    <n v="15036.726624999999"/>
    <x v="0"/>
    <x v="37"/>
    <x v="27"/>
    <x v="27"/>
    <s v="MD Resident"/>
    <x v="1"/>
    <s v="MD"/>
    <n v="1"/>
    <n v="2.265098933"/>
    <n v="1"/>
    <n v="26092.76"/>
    <n v="3.72916889"/>
    <n v="3"/>
    <n v="31186.35"/>
    <n v="2"/>
    <n v="1.464069957"/>
    <n v="5093.59"/>
    <x v="29"/>
    <s v="20710,Bladensburg"/>
    <x v="0"/>
    <x v="0"/>
    <n v="39.012683846000002"/>
    <n v="-5.7856688280000004"/>
    <n v="5.7856688280000004"/>
    <n v="-5.7856688280000004"/>
    <n v="0.21712487010000001"/>
    <n v="0.21712487010000001"/>
    <n v="0"/>
    <n v="1488.3573925000001"/>
    <n v="1.2469450869000001"/>
    <n v="8547.6156522000001"/>
    <x v="0"/>
  </r>
  <r>
    <n v="13398.837543"/>
    <n v="15036.726624999999"/>
    <x v="0"/>
    <x v="136"/>
    <x v="27"/>
    <x v="27"/>
    <s v="MD Resident"/>
    <x v="17"/>
    <s v="MD"/>
    <n v="3"/>
    <n v="7.002849791"/>
    <n v="6"/>
    <n v="180070.76"/>
    <n v="7.4440497780000001"/>
    <n v="3"/>
    <n v="99151.61"/>
    <n v="-3"/>
    <n v="0.44119998700000002"/>
    <n v="-80919.149999999994"/>
    <x v="2"/>
    <s v="Calvert,"/>
    <x v="0"/>
    <x v="0"/>
    <n v="198.49333811"/>
    <n v="0"/>
    <n v="0"/>
    <n v="0"/>
    <n v="0"/>
    <n v="0"/>
    <n v="0"/>
    <n v="0"/>
    <n v="0.44119998700000002"/>
    <n v="3024.3576515"/>
    <x v="0"/>
  </r>
  <r>
    <n v="13398.837543"/>
    <n v="15036.726624999999"/>
    <x v="0"/>
    <x v="132"/>
    <x v="27"/>
    <x v="27"/>
    <s v="MD Resident"/>
    <x v="1"/>
    <s v="MD"/>
    <n v="1"/>
    <n v="0"/>
    <n v="0"/>
    <n v="0"/>
    <n v="2.3717429299999999"/>
    <n v="2"/>
    <n v="40221.879999999997"/>
    <n v="2"/>
    <n v="2.3717429299999999"/>
    <n v="40221.879999999997"/>
    <x v="36"/>
    <s v="20708,Laurel"/>
    <x v="0"/>
    <x v="0"/>
    <n v="171.31853193000001"/>
    <n v="-106.8178618"/>
    <n v="106.81786183"/>
    <n v="-106.8178618"/>
    <n v="1.4787921991999999"/>
    <n v="1.4787921991999999"/>
    <n v="0"/>
    <n v="10136.891737"/>
    <n v="0.89295073079999998"/>
    <n v="6121.0391086"/>
    <x v="0"/>
  </r>
  <r>
    <n v="15154.309467999999"/>
    <n v="18415.12715"/>
    <x v="0"/>
    <x v="88"/>
    <x v="28"/>
    <x v="28"/>
    <s v="MD Resident"/>
    <x v="7"/>
    <s v="MD"/>
    <n v="1"/>
    <n v="0.60528598199999994"/>
    <n v="1"/>
    <n v="7128.53"/>
    <n v="1.6215919519999999"/>
    <n v="2"/>
    <n v="29461.64"/>
    <n v="1"/>
    <n v="1.0163059699999999"/>
    <n v="22333.11"/>
    <x v="67"/>
    <s v="21076,Hanover"/>
    <x v="0"/>
    <x v="0"/>
    <n v="57.705128287000001"/>
    <n v="-0.52161998499999995"/>
    <n v="0.52161998499999995"/>
    <n v="-0.52161998499999995"/>
    <n v="9.1868005999999995E-3"/>
    <n v="9.1868005999999995E-3"/>
    <n v="0"/>
    <n v="71.224756925999998"/>
    <n v="1.0071191693999999"/>
    <n v="7808.1392509999996"/>
    <x v="0"/>
  </r>
  <r>
    <n v="15154.309467999999"/>
    <n v="18415.12715"/>
    <x v="0"/>
    <x v="233"/>
    <x v="28"/>
    <x v="28"/>
    <s v="MD Resident"/>
    <x v="7"/>
    <s v="MD"/>
    <n v="1"/>
    <n v="0"/>
    <n v="0"/>
    <n v="0"/>
    <n v="0.52952198399999995"/>
    <n v="1"/>
    <n v="10397.61"/>
    <n v="1"/>
    <n v="0.52952198399999995"/>
    <n v="10397.61"/>
    <x v="27"/>
    <s v="21403,Annapolis"/>
    <x v="0"/>
    <x v="0"/>
    <n v="30.136504110000001"/>
    <n v="0"/>
    <n v="0"/>
    <n v="0"/>
    <n v="0"/>
    <n v="0"/>
    <n v="0"/>
    <n v="0"/>
    <n v="0.52952198399999995"/>
    <n v="4105.3546720000004"/>
    <x v="0"/>
  </r>
  <r>
    <n v="15154.309467999999"/>
    <n v="18415.12715"/>
    <x v="0"/>
    <x v="79"/>
    <x v="28"/>
    <x v="28"/>
    <s v="MD Resident"/>
    <x v="8"/>
    <s v="MD"/>
    <n v="1"/>
    <n v="0"/>
    <n v="0"/>
    <n v="0"/>
    <n v="0.38231798900000002"/>
    <n v="1"/>
    <n v="5142.53"/>
    <n v="1"/>
    <n v="0.38231798900000002"/>
    <n v="5142.53"/>
    <x v="62"/>
    <s v="21029,Clarksville"/>
    <x v="0"/>
    <x v="0"/>
    <n v="36.759042909000001"/>
    <n v="0"/>
    <n v="0"/>
    <n v="0"/>
    <n v="0"/>
    <n v="0"/>
    <n v="0"/>
    <n v="0"/>
    <n v="0.38231798900000002"/>
    <n v="2964.0902357"/>
    <x v="0"/>
  </r>
  <r>
    <n v="15154.309467999999"/>
    <n v="18415.12715"/>
    <x v="0"/>
    <x v="170"/>
    <x v="28"/>
    <x v="28"/>
    <s v="MD Resident"/>
    <x v="7"/>
    <s v="MD"/>
    <n v="1"/>
    <n v="0"/>
    <n v="0"/>
    <n v="0"/>
    <n v="1.0163059699999999"/>
    <n v="1"/>
    <n v="26636.74"/>
    <n v="1"/>
    <n v="1.0163059699999999"/>
    <n v="26636.74"/>
    <x v="114"/>
    <s v="21012,Arnold"/>
    <x v="0"/>
    <x v="0"/>
    <n v="80.251827634999998"/>
    <n v="0"/>
    <n v="0"/>
    <n v="0"/>
    <n v="0"/>
    <n v="0"/>
    <n v="0"/>
    <n v="0"/>
    <n v="1.0163059699999999"/>
    <n v="7879.3640078999997"/>
    <x v="0"/>
  </r>
  <r>
    <n v="15154.309467999999"/>
    <n v="18415.12715"/>
    <x v="0"/>
    <x v="112"/>
    <x v="28"/>
    <x v="28"/>
    <s v="MD Resident"/>
    <x v="14"/>
    <s v="MD"/>
    <n v="25"/>
    <n v="329.65838222999997"/>
    <n v="453"/>
    <n v="4911520.92"/>
    <n v="357.64907837999999"/>
    <n v="453"/>
    <n v="6240717.4400000004"/>
    <n v="0"/>
    <n v="27.990696154999998"/>
    <n v="1329196.52"/>
    <x v="2"/>
    <s v="Talbot,"/>
    <x v="0"/>
    <x v="0"/>
    <n v="60.533128191000003"/>
    <n v="0"/>
    <n v="0"/>
    <n v="0"/>
    <n v="0"/>
    <n v="0"/>
    <n v="0"/>
    <n v="0"/>
    <n v="27.990696154999998"/>
    <n v="217010.32006999999"/>
    <x v="0"/>
  </r>
  <r>
    <n v="15154.309467999999"/>
    <n v="18415.12715"/>
    <x v="0"/>
    <x v="104"/>
    <x v="28"/>
    <x v="28"/>
    <s v="MD Resident"/>
    <x v="9"/>
    <s v="MD"/>
    <n v="1"/>
    <n v="0"/>
    <n v="0"/>
    <n v="0"/>
    <n v="0.35536598899999999"/>
    <n v="1"/>
    <n v="17479.97"/>
    <n v="1"/>
    <n v="0.35536598899999999"/>
    <n v="17479.97"/>
    <x v="19"/>
    <s v="21201,Baltimore"/>
    <x v="0"/>
    <x v="0"/>
    <n v="58.911117240000003"/>
    <n v="-0.58304598299999999"/>
    <n v="0.58304598299999999"/>
    <n v="-0.58304598299999999"/>
    <n v="3.5170732E-3"/>
    <n v="3.5170732E-3"/>
    <n v="0"/>
    <n v="27.267674208999999"/>
    <n v="0.3518489158"/>
    <n v="2727.8651952"/>
    <x v="0"/>
  </r>
  <r>
    <n v="15154.309467999999"/>
    <n v="18415.12715"/>
    <x v="0"/>
    <x v="51"/>
    <x v="28"/>
    <x v="28"/>
    <s v="MD Resident"/>
    <x v="1"/>
    <s v="MD"/>
    <n v="1"/>
    <n v="0"/>
    <n v="0"/>
    <n v="0"/>
    <n v="0.57926398300000004"/>
    <n v="1"/>
    <n v="15337.62"/>
    <n v="1"/>
    <n v="0.57926398300000004"/>
    <n v="15337.62"/>
    <x v="41"/>
    <s v="20715,Bowie"/>
    <x v="0"/>
    <x v="0"/>
    <n v="14.181413575000001"/>
    <n v="-7.2284367859999996"/>
    <n v="7.2284367859999996"/>
    <n v="-7.2284367859999996"/>
    <n v="0.29525780779999999"/>
    <n v="0.29525780779999999"/>
    <n v="0"/>
    <n v="2289.1174630999999"/>
    <n v="0.28400617519999999"/>
    <n v="2201.8841775999999"/>
    <x v="0"/>
  </r>
  <r>
    <n v="15154.309467999999"/>
    <n v="18415.12715"/>
    <x v="0"/>
    <x v="111"/>
    <x v="28"/>
    <x v="28"/>
    <s v="MD Resident"/>
    <x v="3"/>
    <s v="MD"/>
    <n v="1"/>
    <n v="0"/>
    <n v="0"/>
    <n v="0"/>
    <n v="0.92701997199999997"/>
    <n v="1"/>
    <n v="6313.87"/>
    <n v="1"/>
    <n v="0.92701997199999997"/>
    <n v="6313.87"/>
    <x v="82"/>
    <s v="20854,Potomac"/>
    <x v="0"/>
    <x v="0"/>
    <n v="52.224355439"/>
    <n v="0"/>
    <n v="0"/>
    <n v="0"/>
    <n v="0"/>
    <n v="0"/>
    <n v="0"/>
    <n v="0"/>
    <n v="0.92701997199999997"/>
    <n v="7187.1346008"/>
    <x v="0"/>
  </r>
  <r>
    <n v="15154.309467999999"/>
    <n v="18415.12715"/>
    <x v="0"/>
    <x v="6"/>
    <x v="28"/>
    <x v="28"/>
    <s v="MD Resident"/>
    <x v="4"/>
    <s v="MD"/>
    <n v="1"/>
    <n v="0"/>
    <n v="0"/>
    <n v="0"/>
    <n v="0.45491498699999999"/>
    <n v="1"/>
    <n v="9609.19"/>
    <n v="1"/>
    <n v="0.45491498699999999"/>
    <n v="9609.19"/>
    <x v="2"/>
    <s v="Saint Marys,"/>
    <x v="0"/>
    <x v="0"/>
    <n v="136.66112992000001"/>
    <n v="0"/>
    <n v="0"/>
    <n v="0"/>
    <n v="0"/>
    <n v="0"/>
    <n v="0"/>
    <n v="0"/>
    <n v="0.45491498699999999"/>
    <n v="3526.9307482999998"/>
    <x v="0"/>
  </r>
  <r>
    <n v="15154.309467999999"/>
    <n v="18415.12715"/>
    <x v="0"/>
    <x v="173"/>
    <x v="28"/>
    <x v="28"/>
    <s v="MD Resident"/>
    <x v="18"/>
    <s v="MD"/>
    <n v="18"/>
    <n v="118.12939749"/>
    <n v="159"/>
    <n v="1893563.53"/>
    <n v="131.9063601"/>
    <n v="175"/>
    <n v="2652636.33"/>
    <n v="16"/>
    <n v="13.776962600999999"/>
    <n v="759072.8"/>
    <x v="2"/>
    <s v="Queen Annes,"/>
    <x v="0"/>
    <x v="0"/>
    <n v="68.731464979999998"/>
    <n v="0"/>
    <n v="0"/>
    <n v="0"/>
    <n v="0"/>
    <n v="0"/>
    <n v="0"/>
    <n v="0"/>
    <n v="13.776962600999999"/>
    <n v="106812.02950999999"/>
    <x v="0"/>
  </r>
  <r>
    <n v="15154.309467999999"/>
    <n v="18415.12715"/>
    <x v="0"/>
    <x v="189"/>
    <x v="28"/>
    <x v="28"/>
    <s v="MD Resident"/>
    <x v="20"/>
    <s v="MD"/>
    <n v="9"/>
    <n v="50.238958508000003"/>
    <n v="59"/>
    <n v="794572.69"/>
    <n v="57.135672303"/>
    <n v="68"/>
    <n v="1093674.5"/>
    <n v="9"/>
    <n v="6.8967137950000001"/>
    <n v="299101.81"/>
    <x v="2"/>
    <s v="Kent,"/>
    <x v="0"/>
    <x v="0"/>
    <n v="42.342709741999997"/>
    <n v="0"/>
    <n v="0"/>
    <n v="0"/>
    <n v="0"/>
    <n v="0"/>
    <n v="0"/>
    <n v="0"/>
    <n v="6.8967137950000001"/>
    <n v="53469.840829000001"/>
    <x v="0"/>
  </r>
  <r>
    <n v="15154.309467999999"/>
    <n v="18415.12715"/>
    <x v="0"/>
    <x v="114"/>
    <x v="28"/>
    <x v="28"/>
    <s v="MD Resident"/>
    <x v="15"/>
    <s v="MD"/>
    <n v="16"/>
    <n v="139.23164686999999"/>
    <n v="172"/>
    <n v="2059597.8"/>
    <n v="142.10993779"/>
    <n v="157"/>
    <n v="2687107.74"/>
    <n v="-15"/>
    <n v="2.8782909170000002"/>
    <n v="627509.93999999994"/>
    <x v="2"/>
    <s v="Dorchester,"/>
    <x v="0"/>
    <x v="0"/>
    <n v="25.409762245"/>
    <n v="0"/>
    <n v="0"/>
    <n v="0"/>
    <n v="0"/>
    <n v="0"/>
    <n v="0"/>
    <n v="0"/>
    <n v="2.8782909170000002"/>
    <n v="22315.230379000001"/>
    <x v="0"/>
  </r>
  <r>
    <n v="15154.309467999999"/>
    <n v="18415.12715"/>
    <x v="0"/>
    <x v="232"/>
    <x v="28"/>
    <x v="28"/>
    <s v="MD Resident"/>
    <x v="8"/>
    <s v="MD"/>
    <n v="1"/>
    <n v="0"/>
    <n v="0"/>
    <n v="0"/>
    <n v="0.52952198399999995"/>
    <n v="1"/>
    <n v="6195.37"/>
    <n v="1"/>
    <n v="0.52952198399999995"/>
    <n v="6195.37"/>
    <x v="154"/>
    <s v="21794,West Friendship"/>
    <x v="0"/>
    <x v="0"/>
    <n v="1.4295579570000001"/>
    <n v="0"/>
    <n v="0"/>
    <n v="0"/>
    <n v="0"/>
    <n v="0"/>
    <n v="0"/>
    <n v="0"/>
    <n v="0.52952198399999995"/>
    <n v="4105.3546720000004"/>
    <x v="0"/>
  </r>
  <r>
    <n v="15154.309467999999"/>
    <n v="18415.12715"/>
    <x v="0"/>
    <x v="47"/>
    <x v="28"/>
    <x v="28"/>
    <s v="MD Resident"/>
    <x v="5"/>
    <s v="MD"/>
    <n v="1"/>
    <n v="0"/>
    <n v="0"/>
    <n v="0"/>
    <n v="0.41563398800000001"/>
    <n v="1"/>
    <n v="9082.2199999999993"/>
    <n v="1"/>
    <n v="0.41563398800000001"/>
    <n v="9082.2199999999993"/>
    <x v="38"/>
    <s v="21769,Middletown"/>
    <x v="0"/>
    <x v="0"/>
    <n v="15.85309453"/>
    <n v="0"/>
    <n v="0"/>
    <n v="0"/>
    <n v="0"/>
    <n v="0"/>
    <n v="0"/>
    <n v="0"/>
    <n v="0.41563398800000001"/>
    <n v="3222.3873343"/>
    <x v="0"/>
  </r>
  <r>
    <n v="0"/>
    <n v="2599.8674415"/>
    <x v="0"/>
    <x v="233"/>
    <x v="29"/>
    <x v="29"/>
    <s v="MD Resident"/>
    <x v="7"/>
    <s v="MD"/>
    <n v="1"/>
    <n v="0"/>
    <n v="0"/>
    <n v="0"/>
    <n v="6.9438347939999998"/>
    <n v="1"/>
    <n v="18053.05"/>
    <n v="1"/>
    <n v="6.9438347939999998"/>
    <n v="18053.05"/>
    <x v="27"/>
    <s v="21403,Annapolis"/>
    <x v="0"/>
    <x v="0"/>
    <n v="6.9438347939999998"/>
    <n v="0"/>
    <n v="0"/>
    <n v="0"/>
    <n v="0"/>
    <n v="0"/>
    <n v="0"/>
    <n v="0"/>
    <n v="6.9438347939999998"/>
    <n v="0"/>
    <x v="1"/>
  </r>
  <r>
    <n v="23468.992526000002"/>
    <n v="23191.414399000001"/>
    <x v="0"/>
    <x v="160"/>
    <x v="29"/>
    <x v="29"/>
    <s v="MD Resident"/>
    <x v="7"/>
    <s v="MD"/>
    <n v="1"/>
    <n v="0"/>
    <n v="0"/>
    <n v="0"/>
    <n v="0.61168998200000002"/>
    <n v="1"/>
    <n v="8276.2199999999993"/>
    <n v="1"/>
    <n v="0.61168998200000002"/>
    <n v="8276.2199999999993"/>
    <x v="27"/>
    <s v="21401,Annapolis"/>
    <x v="0"/>
    <x v="0"/>
    <n v="81.173615592999994"/>
    <n v="-1.1152699669999999"/>
    <n v="1.1152699669999999"/>
    <n v="-1.1152699669999999"/>
    <n v="8.4042019999999995E-3"/>
    <n v="8.4042019999999995E-3"/>
    <n v="0"/>
    <n v="100.90704006999999"/>
    <n v="0.60328577999999999"/>
    <n v="7243.4934401"/>
    <x v="0"/>
  </r>
  <r>
    <n v="23468.992526000002"/>
    <n v="23191.414399000001"/>
    <x v="0"/>
    <x v="89"/>
    <x v="29"/>
    <x v="29"/>
    <s v="MD Resident"/>
    <x v="13"/>
    <s v="MD"/>
    <n v="1"/>
    <n v="0"/>
    <n v="0"/>
    <n v="0"/>
    <n v="0.57127498300000001"/>
    <n v="1"/>
    <n v="3052.44"/>
    <n v="1"/>
    <n v="0.57127498300000001"/>
    <n v="3052.44"/>
    <x v="2"/>
    <s v="Somerset,"/>
    <x v="0"/>
    <x v="0"/>
    <n v="23.983850288999999"/>
    <n v="0"/>
    <n v="0"/>
    <n v="0"/>
    <n v="0"/>
    <n v="0"/>
    <n v="0"/>
    <n v="0"/>
    <n v="0.57127498300000001"/>
    <n v="6859.1482334000002"/>
    <x v="0"/>
  </r>
  <r>
    <n v="23468.992526000002"/>
    <n v="23191.414399000001"/>
    <x v="0"/>
    <x v="58"/>
    <x v="29"/>
    <x v="29"/>
    <s v="MD Resident"/>
    <x v="0"/>
    <s v="MD"/>
    <n v="2"/>
    <n v="2.7750139190000001"/>
    <n v="6"/>
    <n v="49259.03"/>
    <n v="3.3647599000000001"/>
    <n v="6"/>
    <n v="73607.429999999993"/>
    <n v="0"/>
    <n v="0.58974598099999997"/>
    <n v="24348.400000000001"/>
    <x v="46"/>
    <s v="21244,Windsor Mill"/>
    <x v="0"/>
    <x v="0"/>
    <n v="128.80505017999999"/>
    <n v="-0.77333497699999998"/>
    <n v="0.77333497699999998"/>
    <n v="-0.77333497699999998"/>
    <n v="3.5407866E-3"/>
    <n v="3.5407866E-3"/>
    <n v="0"/>
    <n v="42.513291883000001"/>
    <n v="0.58620519439999996"/>
    <n v="7038.4113488000003"/>
    <x v="0"/>
  </r>
  <r>
    <n v="23468.992526000002"/>
    <n v="23191.414399000001"/>
    <x v="0"/>
    <x v="0"/>
    <x v="29"/>
    <x v="29"/>
    <s v="MD Resident"/>
    <x v="0"/>
    <s v="MD"/>
    <n v="2"/>
    <n v="2.7331729189999998"/>
    <n v="2"/>
    <n v="23697.49"/>
    <n v="3.1863189059999999"/>
    <n v="4"/>
    <n v="41262.78"/>
    <n v="2"/>
    <n v="0.45314598699999997"/>
    <n v="17565.29"/>
    <x v="0"/>
    <s v="21030,Cockeysville"/>
    <x v="0"/>
    <x v="0"/>
    <n v="40.373505799"/>
    <n v="-0.92701997199999997"/>
    <n v="0.92701997199999997"/>
    <n v="-0.92701997199999997"/>
    <n v="1.0404728800000001E-2"/>
    <n v="1.0404728800000001E-2"/>
    <n v="0"/>
    <n v="124.92683833"/>
    <n v="0.44274125819999999"/>
    <n v="5315.8776581000002"/>
    <x v="0"/>
  </r>
  <r>
    <n v="23468.992526000002"/>
    <n v="23191.414399000001"/>
    <x v="0"/>
    <x v="70"/>
    <x v="29"/>
    <x v="29"/>
    <s v="MD Resident"/>
    <x v="7"/>
    <s v="MD"/>
    <n v="1"/>
    <n v="0"/>
    <n v="0"/>
    <n v="0"/>
    <n v="1.0422079689999999"/>
    <n v="1"/>
    <n v="28152.99"/>
    <n v="1"/>
    <n v="1.0422079689999999"/>
    <n v="28152.99"/>
    <x v="55"/>
    <s v="21054,Gambrills"/>
    <x v="0"/>
    <x v="0"/>
    <n v="48.305624565000002"/>
    <n v="0"/>
    <n v="0"/>
    <n v="0"/>
    <n v="0"/>
    <n v="0"/>
    <n v="0"/>
    <n v="0"/>
    <n v="1.0422079689999999"/>
    <n v="12513.516541000001"/>
    <x v="0"/>
  </r>
  <r>
    <n v="23468.992526000002"/>
    <n v="23191.414399000001"/>
    <x v="0"/>
    <x v="141"/>
    <x v="29"/>
    <x v="29"/>
    <s v="MD Resident"/>
    <x v="0"/>
    <s v="MD"/>
    <n v="1"/>
    <n v="0.901879973"/>
    <n v="2"/>
    <n v="14354.64"/>
    <n v="4.7393348590000004"/>
    <n v="3"/>
    <n v="221773.15"/>
    <n v="1"/>
    <n v="3.8374548860000002"/>
    <n v="207418.51"/>
    <x v="97"/>
    <s v="21237,Rosedale"/>
    <x v="0"/>
    <x v="0"/>
    <n v="67.447334992999998"/>
    <n v="0"/>
    <n v="0"/>
    <n v="0"/>
    <n v="0"/>
    <n v="0"/>
    <n v="0"/>
    <n v="0"/>
    <n v="3.8374548860000002"/>
    <n v="46075.309938999999"/>
    <x v="0"/>
  </r>
  <r>
    <n v="23468.992526000002"/>
    <n v="23191.414399000001"/>
    <x v="0"/>
    <x v="185"/>
    <x v="29"/>
    <x v="29"/>
    <s v="MD Resident"/>
    <x v="0"/>
    <s v="MD"/>
    <n v="2"/>
    <n v="1.7253509490000001"/>
    <n v="2"/>
    <n v="37437.019999999997"/>
    <n v="6.8474387989999999"/>
    <n v="7"/>
    <n v="239533.34"/>
    <n v="5"/>
    <n v="5.1220878499999998"/>
    <n v="202096.32"/>
    <x v="124"/>
    <s v="21236,Nottingham"/>
    <x v="0"/>
    <x v="0"/>
    <n v="54.704096397999997"/>
    <n v="0"/>
    <n v="0"/>
    <n v="0"/>
    <n v="0"/>
    <n v="0"/>
    <n v="0"/>
    <n v="0"/>
    <n v="5.1220878499999998"/>
    <n v="61499.559535"/>
    <x v="0"/>
  </r>
  <r>
    <n v="23468.992526000002"/>
    <n v="23191.414399000001"/>
    <x v="0"/>
    <x v="107"/>
    <x v="29"/>
    <x v="29"/>
    <s v="MD Resident"/>
    <x v="0"/>
    <s v="MD"/>
    <n v="1"/>
    <n v="4.3069158720000003"/>
    <n v="5"/>
    <n v="71901.7"/>
    <n v="6.0907468209999998"/>
    <n v="10"/>
    <n v="125660.55"/>
    <n v="5"/>
    <n v="1.7838309489999999"/>
    <n v="53758.85"/>
    <x v="79"/>
    <s v="21234,Parkville"/>
    <x v="0"/>
    <x v="0"/>
    <n v="124.48361029"/>
    <n v="0"/>
    <n v="0"/>
    <n v="0"/>
    <n v="0"/>
    <n v="0"/>
    <n v="0"/>
    <n v="0"/>
    <n v="1.7838309489999999"/>
    <n v="21417.988301000001"/>
    <x v="0"/>
  </r>
  <r>
    <n v="23468.992526000002"/>
    <n v="23191.414399000001"/>
    <x v="0"/>
    <x v="166"/>
    <x v="29"/>
    <x v="29"/>
    <s v="MD Resident"/>
    <x v="11"/>
    <s v="MD"/>
    <n v="1"/>
    <n v="0.30649799100000003"/>
    <n v="1"/>
    <n v="14149.97"/>
    <n v="0.75515097799999997"/>
    <n v="1"/>
    <n v="48332.98"/>
    <n v="0"/>
    <n v="0.448652987"/>
    <n v="34183.01"/>
    <x v="83"/>
    <s v="21015,Bel Air"/>
    <x v="0"/>
    <x v="0"/>
    <n v="16.030183524000002"/>
    <n v="0"/>
    <n v="0"/>
    <n v="0"/>
    <n v="0"/>
    <n v="0"/>
    <n v="0"/>
    <n v="0"/>
    <n v="0.448652987"/>
    <n v="5386.8582290000004"/>
    <x v="0"/>
  </r>
  <r>
    <n v="23468.992526000002"/>
    <n v="23191.414399000001"/>
    <x v="0"/>
    <x v="85"/>
    <x v="29"/>
    <x v="29"/>
    <s v="MD Resident"/>
    <x v="9"/>
    <s v="MD"/>
    <n v="2"/>
    <n v="20.238183403000001"/>
    <n v="32"/>
    <n v="475849.25"/>
    <n v="28.008625172999999"/>
    <n v="40"/>
    <n v="603422.23"/>
    <n v="8"/>
    <n v="7.7704417699999997"/>
    <n v="127572.98"/>
    <x v="19"/>
    <s v="21230,Baltimore"/>
    <x v="0"/>
    <x v="0"/>
    <n v="91.026667282999995"/>
    <n v="0"/>
    <n v="0"/>
    <n v="0"/>
    <n v="0"/>
    <n v="0"/>
    <n v="0"/>
    <n v="0"/>
    <n v="7.7704417699999997"/>
    <n v="93297.647412000006"/>
    <x v="0"/>
  </r>
  <r>
    <n v="23468.992526000002"/>
    <n v="23191.414399000001"/>
    <x v="0"/>
    <x v="59"/>
    <x v="29"/>
    <x v="29"/>
    <s v="MD Resident"/>
    <x v="0"/>
    <s v="MD"/>
    <n v="2"/>
    <n v="0"/>
    <n v="0"/>
    <n v="0"/>
    <n v="3.2852549029999998"/>
    <n v="4"/>
    <n v="55659.09"/>
    <n v="4"/>
    <n v="3.2852549029999998"/>
    <n v="55659.09"/>
    <x v="47"/>
    <s v="21286,Towson"/>
    <x v="0"/>
    <x v="0"/>
    <n v="42.606785745000003"/>
    <n v="0"/>
    <n v="0"/>
    <n v="0"/>
    <n v="0"/>
    <n v="0"/>
    <n v="0"/>
    <n v="0"/>
    <n v="3.2852549029999998"/>
    <n v="39445.190205999999"/>
    <x v="0"/>
  </r>
  <r>
    <n v="23468.992526000002"/>
    <n v="23191.414399000001"/>
    <x v="0"/>
    <x v="63"/>
    <x v="29"/>
    <x v="29"/>
    <s v="MD Resident"/>
    <x v="1"/>
    <s v="MD"/>
    <n v="1"/>
    <n v="0"/>
    <n v="0"/>
    <n v="0"/>
    <n v="0.732951978"/>
    <n v="1"/>
    <n v="6194.72"/>
    <n v="1"/>
    <n v="0.732951978"/>
    <n v="6194.72"/>
    <x v="50"/>
    <s v="20772,Upper Marlboro"/>
    <x v="0"/>
    <x v="0"/>
    <n v="53.818906400000003"/>
    <n v="-4.8192558569999999"/>
    <n v="4.8192558569999999"/>
    <n v="-4.8192558569999999"/>
    <n v="6.5632755299999998E-2"/>
    <n v="6.5632755299999998E-2"/>
    <n v="0"/>
    <n v="788.03520333999995"/>
    <n v="0.66731922269999999"/>
    <n v="8012.3261193999997"/>
    <x v="0"/>
  </r>
  <r>
    <n v="23468.992526000002"/>
    <n v="23191.414399000001"/>
    <x v="0"/>
    <x v="131"/>
    <x v="29"/>
    <x v="29"/>
    <s v="MD Resident"/>
    <x v="11"/>
    <s v="MD"/>
    <n v="2"/>
    <n v="0.94474897199999996"/>
    <n v="1"/>
    <n v="6033.8"/>
    <n v="2.488100926"/>
    <n v="2"/>
    <n v="59652.27"/>
    <n v="1"/>
    <n v="1.543351954"/>
    <n v="53618.47"/>
    <x v="92"/>
    <s v="21001,Aberdeen"/>
    <x v="0"/>
    <x v="0"/>
    <n v="57.391620308999997"/>
    <n v="0"/>
    <n v="0"/>
    <n v="0"/>
    <n v="0"/>
    <n v="0"/>
    <n v="0"/>
    <n v="0"/>
    <n v="1.543351954"/>
    <n v="18530.620355999999"/>
    <x v="0"/>
  </r>
  <r>
    <n v="23468.992526000002"/>
    <n v="23191.414399000001"/>
    <x v="0"/>
    <x v="201"/>
    <x v="29"/>
    <x v="29"/>
    <s v="MD Resident"/>
    <x v="9"/>
    <s v="MD"/>
    <n v="2"/>
    <n v="8.5985607450000003"/>
    <n v="8"/>
    <n v="119644.38"/>
    <n v="8.7272497419999997"/>
    <n v="10"/>
    <n v="291317.08"/>
    <n v="2"/>
    <n v="0.128688997"/>
    <n v="171672.7"/>
    <x v="19"/>
    <s v="21224,Baltimore"/>
    <x v="0"/>
    <x v="0"/>
    <n v="65.434303064000005"/>
    <n v="-0.73492597800000004"/>
    <n v="0.73492597800000004"/>
    <n v="-0.73492597800000004"/>
    <n v="1.4453717E-3"/>
    <n v="1.4453717E-3"/>
    <n v="0"/>
    <n v="17.354196728000002"/>
    <n v="0.1272436253"/>
    <n v="1527.7806905"/>
    <x v="0"/>
  </r>
  <r>
    <n v="23468.992526000002"/>
    <n v="23191.414399000001"/>
    <x v="0"/>
    <x v="146"/>
    <x v="29"/>
    <x v="29"/>
    <s v="MD Resident"/>
    <x v="3"/>
    <s v="MD"/>
    <n v="1"/>
    <n v="0"/>
    <n v="0"/>
    <n v="0"/>
    <n v="0.50790098500000003"/>
    <n v="1"/>
    <n v="8613.58"/>
    <n v="1"/>
    <n v="0.50790098500000003"/>
    <n v="8613.58"/>
    <x v="101"/>
    <s v="20912,Takoma Park"/>
    <x v="0"/>
    <x v="0"/>
    <n v="9.2743827250000006"/>
    <n v="-1.66194595"/>
    <n v="1.66194595"/>
    <n v="-1.66194595"/>
    <n v="9.1014573200000004E-2"/>
    <n v="9.1014573200000004E-2"/>
    <n v="0"/>
    <n v="1092.7880044999999"/>
    <n v="0.41688641180000002"/>
    <n v="5005.4453291"/>
    <x v="0"/>
  </r>
  <r>
    <n v="23468.992526000002"/>
    <n v="23191.414399000001"/>
    <x v="0"/>
    <x v="149"/>
    <x v="29"/>
    <x v="29"/>
    <s v="MD Resident"/>
    <x v="9"/>
    <s v="MD"/>
    <n v="2"/>
    <n v="88.267500377999994"/>
    <n v="110"/>
    <n v="1871541.44"/>
    <n v="100.26832603"/>
    <n v="117"/>
    <n v="2402146.85"/>
    <n v="7"/>
    <n v="12.000825647999999"/>
    <n v="530605.41"/>
    <x v="19"/>
    <s v="21223,Baltimore"/>
    <x v="0"/>
    <x v="0"/>
    <n v="32.501234044"/>
    <n v="0"/>
    <n v="0"/>
    <n v="0"/>
    <n v="0"/>
    <n v="0"/>
    <n v="0"/>
    <n v="0"/>
    <n v="12.000825647999999"/>
    <n v="144090.75224999999"/>
    <x v="0"/>
  </r>
  <r>
    <n v="23468.992526000002"/>
    <n v="23191.414399000001"/>
    <x v="0"/>
    <x v="108"/>
    <x v="29"/>
    <x v="29"/>
    <s v="MD Resident"/>
    <x v="0"/>
    <s v="MD"/>
    <n v="1"/>
    <n v="2.8304349160000002"/>
    <n v="3"/>
    <n v="59609.49"/>
    <n v="5.8398438270000002"/>
    <n v="3"/>
    <n v="100493.56"/>
    <n v="0"/>
    <n v="3.009408911"/>
    <n v="40884.07"/>
    <x v="80"/>
    <s v="21220,Middle River"/>
    <x v="0"/>
    <x v="0"/>
    <n v="75.358833779999998"/>
    <n v="0"/>
    <n v="0"/>
    <n v="0"/>
    <n v="0"/>
    <n v="0"/>
    <n v="0"/>
    <n v="0"/>
    <n v="3.009408911"/>
    <n v="36133.180044000001"/>
    <x v="0"/>
  </r>
  <r>
    <n v="23468.992526000002"/>
    <n v="23191.414399000001"/>
    <x v="0"/>
    <x v="98"/>
    <x v="29"/>
    <x v="29"/>
    <s v="MD Resident"/>
    <x v="0"/>
    <s v="MD"/>
    <n v="1"/>
    <n v="0"/>
    <n v="0"/>
    <n v="0"/>
    <n v="0.57127498300000001"/>
    <n v="1"/>
    <n v="6476.2"/>
    <n v="1"/>
    <n v="0.57127498300000001"/>
    <n v="6476.2"/>
    <x v="73"/>
    <s v="21219,Sparrows Point"/>
    <x v="0"/>
    <x v="0"/>
    <n v="25.849107242999999"/>
    <n v="0"/>
    <n v="0"/>
    <n v="0"/>
    <n v="0"/>
    <n v="0"/>
    <n v="0"/>
    <n v="0"/>
    <n v="0.57127498300000001"/>
    <n v="6859.1482334000002"/>
    <x v="0"/>
  </r>
  <r>
    <n v="23468.992526000002"/>
    <n v="23191.414399000001"/>
    <x v="0"/>
    <x v="28"/>
    <x v="29"/>
    <x v="29"/>
    <s v="MD Resident"/>
    <x v="3"/>
    <s v="MD"/>
    <n v="1"/>
    <n v="0.94474897199999996"/>
    <n v="1"/>
    <n v="7502.68"/>
    <n v="1.67770095"/>
    <n v="2"/>
    <n v="123836.3"/>
    <n v="1"/>
    <n v="0.732951978"/>
    <n v="116333.62"/>
    <x v="24"/>
    <s v="20906,Silver Spring"/>
    <x v="0"/>
    <x v="0"/>
    <n v="117.35899250999999"/>
    <n v="-1.7898299470000001"/>
    <n v="1.7898299470000001"/>
    <n v="-1.7898299470000001"/>
    <n v="1.11781754E-2"/>
    <n v="1.11781754E-2"/>
    <n v="0"/>
    <n v="134.21340710999999"/>
    <n v="0.72177380260000001"/>
    <n v="8666.1479156999994"/>
    <x v="0"/>
  </r>
  <r>
    <n v="23468.992526000002"/>
    <n v="23191.414399000001"/>
    <x v="0"/>
    <x v="119"/>
    <x v="29"/>
    <x v="29"/>
    <s v="MD Resident"/>
    <x v="9"/>
    <s v="MD"/>
    <n v="2"/>
    <n v="70.361294913999998"/>
    <n v="88"/>
    <n v="1523514.54"/>
    <n v="79.630035640000003"/>
    <n v="96"/>
    <n v="1940272.99"/>
    <n v="8"/>
    <n v="9.2687407260000008"/>
    <n v="416758.45"/>
    <x v="19"/>
    <s v="21218,Baltimore"/>
    <x v="0"/>
    <x v="0"/>
    <n v="93.296299219000005"/>
    <n v="0"/>
    <n v="0"/>
    <n v="0"/>
    <n v="0"/>
    <n v="0"/>
    <n v="0"/>
    <n v="0"/>
    <n v="9.2687407260000008"/>
    <n v="111287.32829"/>
    <x v="0"/>
  </r>
  <r>
    <n v="23468.992526000002"/>
    <n v="23191.414399000001"/>
    <x v="0"/>
    <x v="19"/>
    <x v="29"/>
    <x v="29"/>
    <s v="MD Resident"/>
    <x v="8"/>
    <s v="MD"/>
    <n v="1"/>
    <n v="0"/>
    <n v="0"/>
    <n v="0"/>
    <n v="1.69989995"/>
    <n v="2"/>
    <n v="21791.4"/>
    <n v="2"/>
    <n v="1.69989995"/>
    <n v="21791.4"/>
    <x v="16"/>
    <s v="21044,Columbia"/>
    <x v="0"/>
    <x v="0"/>
    <n v="69.840390935000002"/>
    <n v="-1.0225469700000001"/>
    <n v="1.0225469700000001"/>
    <n v="-1.0225469700000001"/>
    <n v="2.4888571200000001E-2"/>
    <n v="2.4888571200000001E-2"/>
    <n v="0"/>
    <n v="298.83051827999998"/>
    <n v="1.6750113788000001"/>
    <n v="20111.420386999998"/>
    <x v="0"/>
  </r>
  <r>
    <n v="23468.992526000002"/>
    <n v="23191.414399000001"/>
    <x v="0"/>
    <x v="134"/>
    <x v="29"/>
    <x v="29"/>
    <s v="MD Resident"/>
    <x v="3"/>
    <s v="MD"/>
    <n v="1"/>
    <n v="0"/>
    <n v="0"/>
    <n v="0"/>
    <n v="1.8894979439999999"/>
    <n v="2"/>
    <n v="91329.26"/>
    <n v="2"/>
    <n v="1.8894979439999999"/>
    <n v="91329.26"/>
    <x v="24"/>
    <s v="20905,Silver Spring"/>
    <x v="0"/>
    <x v="0"/>
    <n v="20.929489378"/>
    <n v="-1.779962947"/>
    <n v="1.779962947"/>
    <n v="-1.779962947"/>
    <n v="0.1606936638"/>
    <n v="0.1606936638"/>
    <n v="0"/>
    <n v="1929.4064902"/>
    <n v="1.7288042802000001"/>
    <n v="20757.297585"/>
    <x v="0"/>
  </r>
  <r>
    <n v="23468.992526000002"/>
    <n v="23191.414399000001"/>
    <x v="0"/>
    <x v="97"/>
    <x v="29"/>
    <x v="29"/>
    <s v="MD Resident"/>
    <x v="9"/>
    <s v="MD"/>
    <n v="2"/>
    <n v="86.206511445000004"/>
    <n v="107"/>
    <n v="2196530.4"/>
    <n v="101.064801"/>
    <n v="133"/>
    <n v="2290979.3199999998"/>
    <n v="26"/>
    <n v="14.858289557999999"/>
    <n v="94448.92"/>
    <x v="19"/>
    <s v="21216,Baltimore"/>
    <x v="0"/>
    <x v="0"/>
    <n v="81.369358595999998"/>
    <n v="0"/>
    <n v="0"/>
    <n v="0"/>
    <n v="0"/>
    <n v="0"/>
    <n v="0"/>
    <n v="0"/>
    <n v="14.858289557999999"/>
    <n v="178399.56868999999"/>
    <x v="0"/>
  </r>
  <r>
    <n v="23468.992526000002"/>
    <n v="23191.414399000001"/>
    <x v="0"/>
    <x v="130"/>
    <x v="29"/>
    <x v="29"/>
    <s v="MD Resident"/>
    <x v="9"/>
    <s v="MD"/>
    <n v="2"/>
    <n v="74.351337794000003"/>
    <n v="101"/>
    <n v="1893010.1"/>
    <n v="88.808228365000005"/>
    <n v="115"/>
    <n v="1982238.63"/>
    <n v="14"/>
    <n v="14.456890571000001"/>
    <n v="89228.53"/>
    <x v="19"/>
    <s v="21215,Baltimore"/>
    <x v="0"/>
    <x v="0"/>
    <n v="67.616079995000007"/>
    <n v="-0.64820198100000004"/>
    <n v="0.64820198100000004"/>
    <n v="-0.64820198100000004"/>
    <n v="0.13859107339999999"/>
    <n v="0.13859107339999999"/>
    <n v="0"/>
    <n v="1664.0265104"/>
    <n v="14.318299498"/>
    <n v="171916.05029000001"/>
    <x v="0"/>
  </r>
  <r>
    <n v="23468.992526000002"/>
    <n v="23191.414399000001"/>
    <x v="0"/>
    <x v="145"/>
    <x v="29"/>
    <x v="29"/>
    <s v="MD Resident"/>
    <x v="9"/>
    <s v="MD"/>
    <n v="2"/>
    <n v="7.852083769"/>
    <n v="12"/>
    <n v="147238.04999999999"/>
    <n v="9.3914647240000004"/>
    <n v="16"/>
    <n v="164193.18"/>
    <n v="4"/>
    <n v="1.5393809549999999"/>
    <n v="16955.13"/>
    <x v="19"/>
    <s v="21214,Baltimore"/>
    <x v="0"/>
    <x v="0"/>
    <n v="122.01511635999999"/>
    <n v="0"/>
    <n v="0"/>
    <n v="0"/>
    <n v="0"/>
    <n v="0"/>
    <n v="0"/>
    <n v="0"/>
    <n v="1.5393809549999999"/>
    <n v="18482.941617"/>
    <x v="0"/>
  </r>
  <r>
    <n v="23468.992526000002"/>
    <n v="23191.414399000001"/>
    <x v="0"/>
    <x v="168"/>
    <x v="29"/>
    <x v="29"/>
    <s v="MD Resident"/>
    <x v="9"/>
    <s v="MD"/>
    <n v="2"/>
    <n v="32.901467021999999"/>
    <n v="46"/>
    <n v="957232.73"/>
    <n v="36.448590920999997"/>
    <n v="53"/>
    <n v="737440.32"/>
    <n v="7"/>
    <n v="3.5471238989999998"/>
    <n v="-219792.41"/>
    <x v="19"/>
    <s v="21213,Baltimore"/>
    <x v="0"/>
    <x v="0"/>
    <n v="44.363528690000003"/>
    <n v="-0.73492597800000004"/>
    <n v="0.73492597800000004"/>
    <n v="-0.73492597800000004"/>
    <n v="5.8761635499999999E-2"/>
    <n v="5.8761635499999999E-2"/>
    <n v="0"/>
    <n v="705.53547774000003"/>
    <n v="3.4883622635"/>
    <n v="41883.84678"/>
    <x v="0"/>
  </r>
  <r>
    <n v="23468.992526000002"/>
    <n v="23191.414399000001"/>
    <x v="0"/>
    <x v="76"/>
    <x v="29"/>
    <x v="29"/>
    <s v="MD Resident"/>
    <x v="9"/>
    <s v="MD"/>
    <n v="2"/>
    <n v="20.337412396000001"/>
    <n v="18"/>
    <n v="419115.89"/>
    <n v="25.14102325"/>
    <n v="35"/>
    <n v="557086.71999999997"/>
    <n v="17"/>
    <n v="4.8036108540000004"/>
    <n v="137970.82999999999"/>
    <x v="19"/>
    <s v="21212,Baltimore"/>
    <x v="0"/>
    <x v="0"/>
    <n v="53.002016415999996"/>
    <n v="0"/>
    <n v="0"/>
    <n v="0"/>
    <n v="0"/>
    <n v="0"/>
    <n v="0"/>
    <n v="0"/>
    <n v="4.8036108540000004"/>
    <n v="57675.690137999998"/>
    <x v="0"/>
  </r>
  <r>
    <n v="23468.992526000002"/>
    <n v="23191.414399000001"/>
    <x v="0"/>
    <x v="91"/>
    <x v="29"/>
    <x v="29"/>
    <s v="MD Resident"/>
    <x v="9"/>
    <s v="MD"/>
    <n v="2"/>
    <n v="7.7722257709999996"/>
    <n v="10"/>
    <n v="116894.24"/>
    <n v="9.3454877239999998"/>
    <n v="9"/>
    <n v="187174.33"/>
    <n v="-1"/>
    <n v="1.573261953"/>
    <n v="70280.09"/>
    <x v="19"/>
    <s v="21211,Baltimore"/>
    <x v="0"/>
    <x v="0"/>
    <n v="53.067125419"/>
    <n v="-0.598206982"/>
    <n v="0.598206982"/>
    <n v="-0.598206982"/>
    <n v="1.77348269E-2"/>
    <n v="1.77348269E-2"/>
    <n v="0"/>
    <n v="212.93739513"/>
    <n v="1.5555271261000001"/>
    <n v="18676.80444"/>
    <x v="0"/>
  </r>
  <r>
    <n v="23468.992526000002"/>
    <n v="23191.414399000001"/>
    <x v="0"/>
    <x v="68"/>
    <x v="29"/>
    <x v="29"/>
    <s v="MD Resident"/>
    <x v="3"/>
    <s v="MD"/>
    <n v="1"/>
    <n v="0"/>
    <n v="0"/>
    <n v="0"/>
    <n v="2.5353659249999998"/>
    <n v="1"/>
    <n v="78454.41"/>
    <n v="1"/>
    <n v="2.5353659249999998"/>
    <n v="78454.41"/>
    <x v="24"/>
    <s v="20901,Silver Spring"/>
    <x v="0"/>
    <x v="0"/>
    <n v="70.619512907000001"/>
    <n v="-1.8741309450000001"/>
    <n v="1.8741309450000001"/>
    <n v="-1.8741309450000001"/>
    <n v="6.7284629200000001E-2"/>
    <n v="6.7284629200000001E-2"/>
    <n v="0"/>
    <n v="807.86881787000004"/>
    <n v="2.4680812957999998"/>
    <n v="29633.601967999999"/>
    <x v="0"/>
  </r>
  <r>
    <n v="23468.992526000002"/>
    <n v="23191.414399000001"/>
    <x v="0"/>
    <x v="206"/>
    <x v="29"/>
    <x v="29"/>
    <s v="MD Resident"/>
    <x v="9"/>
    <s v="MD"/>
    <n v="2"/>
    <n v="0"/>
    <n v="0"/>
    <n v="0"/>
    <n v="1.3447149599999999"/>
    <n v="2"/>
    <n v="24193.33"/>
    <n v="2"/>
    <n v="1.3447149599999999"/>
    <n v="24193.33"/>
    <x v="19"/>
    <s v="21210,Baltimore"/>
    <x v="0"/>
    <x v="0"/>
    <n v="21.737539356999999"/>
    <n v="0"/>
    <n v="0"/>
    <n v="0"/>
    <n v="0"/>
    <n v="0"/>
    <n v="0"/>
    <n v="0"/>
    <n v="1.3447149599999999"/>
    <n v="16145.638295000001"/>
    <x v="0"/>
  </r>
  <r>
    <n v="23468.992526000002"/>
    <n v="23191.414399000001"/>
    <x v="0"/>
    <x v="123"/>
    <x v="29"/>
    <x v="29"/>
    <s v="MD Resident"/>
    <x v="9"/>
    <s v="MD"/>
    <n v="2"/>
    <n v="2.512529926"/>
    <n v="4"/>
    <n v="66682.11"/>
    <n v="5.1675808459999999"/>
    <n v="5"/>
    <n v="104869.18"/>
    <n v="1"/>
    <n v="2.6550509199999999"/>
    <n v="38187.07"/>
    <x v="19"/>
    <s v="21209,Baltimore"/>
    <x v="0"/>
    <x v="0"/>
    <n v="97.924219085000004"/>
    <n v="0"/>
    <n v="0"/>
    <n v="0"/>
    <n v="0"/>
    <n v="0"/>
    <n v="0"/>
    <n v="0"/>
    <n v="2.6550509199999999"/>
    <n v="31878.496993000001"/>
    <x v="0"/>
  </r>
  <r>
    <n v="23468.992526000002"/>
    <n v="23191.414399000001"/>
    <x v="0"/>
    <x v="33"/>
    <x v="29"/>
    <x v="29"/>
    <s v="MD Resident"/>
    <x v="9"/>
    <s v="MD"/>
    <n v="2"/>
    <n v="15.151209551000001"/>
    <n v="17"/>
    <n v="372616.22"/>
    <n v="24.517885274000001"/>
    <n v="26"/>
    <n v="576888.65"/>
    <n v="9"/>
    <n v="9.3666757230000002"/>
    <n v="204272.43"/>
    <x v="19"/>
    <s v="21206,Baltimore"/>
    <x v="0"/>
    <x v="0"/>
    <n v="198.44760808000001"/>
    <n v="0"/>
    <n v="0"/>
    <n v="0"/>
    <n v="0"/>
    <n v="0"/>
    <n v="0"/>
    <n v="0"/>
    <n v="9.3666757230000002"/>
    <n v="112463.208"/>
    <x v="0"/>
  </r>
  <r>
    <n v="23468.992526000002"/>
    <n v="23191.414399000001"/>
    <x v="0"/>
    <x v="212"/>
    <x v="29"/>
    <x v="29"/>
    <s v="MD Resident"/>
    <x v="9"/>
    <s v="MD"/>
    <n v="2"/>
    <n v="10.715427683"/>
    <n v="18"/>
    <n v="257290.35"/>
    <n v="26.237594220999998"/>
    <n v="30"/>
    <n v="561862.07999999996"/>
    <n v="12"/>
    <n v="15.522166538"/>
    <n v="304571.73"/>
    <x v="19"/>
    <s v="21205,Baltimore"/>
    <x v="0"/>
    <x v="0"/>
    <n v="48.148821564000002"/>
    <n v="0"/>
    <n v="0"/>
    <n v="0"/>
    <n v="0"/>
    <n v="0"/>
    <n v="0"/>
    <n v="0"/>
    <n v="15.522166538"/>
    <n v="186370.56471000001"/>
    <x v="0"/>
  </r>
  <r>
    <n v="23468.992526000002"/>
    <n v="23191.414399000001"/>
    <x v="0"/>
    <x v="220"/>
    <x v="29"/>
    <x v="29"/>
    <s v="MD Resident"/>
    <x v="0"/>
    <s v="MD"/>
    <n v="2"/>
    <n v="0.84565897499999998"/>
    <n v="1"/>
    <n v="16639.11"/>
    <n v="3.934347883"/>
    <n v="5"/>
    <n v="109120.97"/>
    <n v="4"/>
    <n v="3.088688908"/>
    <n v="92481.86"/>
    <x v="47"/>
    <s v="21204,Towson"/>
    <x v="0"/>
    <x v="0"/>
    <n v="132.48252106000001"/>
    <n v="0"/>
    <n v="0"/>
    <n v="0"/>
    <n v="0"/>
    <n v="0"/>
    <n v="0"/>
    <n v="0"/>
    <n v="3.088688908"/>
    <n v="37085.074084"/>
    <x v="0"/>
  </r>
  <r>
    <n v="23468.992526000002"/>
    <n v="23191.414399000001"/>
    <x v="0"/>
    <x v="180"/>
    <x v="29"/>
    <x v="29"/>
    <s v="MD Resident"/>
    <x v="3"/>
    <s v="MD"/>
    <n v="1"/>
    <n v="0"/>
    <n v="0"/>
    <n v="0"/>
    <n v="1.8894979439999999"/>
    <n v="2"/>
    <n v="53862.51"/>
    <n v="2"/>
    <n v="1.8894979439999999"/>
    <n v="53862.51"/>
    <x v="3"/>
    <s v="20877,Gaithersburg"/>
    <x v="0"/>
    <x v="0"/>
    <n v="76.876184717000001"/>
    <n v="0"/>
    <n v="0"/>
    <n v="0"/>
    <n v="0"/>
    <n v="0"/>
    <n v="0"/>
    <n v="0"/>
    <n v="1.8894979439999999"/>
    <n v="22686.704075000001"/>
    <x v="0"/>
  </r>
  <r>
    <n v="23468.992526000002"/>
    <n v="23191.414399000001"/>
    <x v="0"/>
    <x v="42"/>
    <x v="29"/>
    <x v="29"/>
    <s v="MD Resident"/>
    <x v="8"/>
    <s v="MD"/>
    <n v="1"/>
    <n v="0"/>
    <n v="0"/>
    <n v="0"/>
    <n v="2.393271929"/>
    <n v="1"/>
    <n v="80119.710000000006"/>
    <n v="1"/>
    <n v="2.393271929"/>
    <n v="80119.710000000006"/>
    <x v="33"/>
    <s v="21163,Woodstock"/>
    <x v="0"/>
    <x v="0"/>
    <n v="24.653901267999998"/>
    <n v="0"/>
    <n v="0"/>
    <n v="0"/>
    <n v="0"/>
    <n v="0"/>
    <n v="0"/>
    <n v="0"/>
    <n v="2.393271929"/>
    <n v="28735.385607"/>
    <x v="0"/>
  </r>
  <r>
    <n v="23468.992526000002"/>
    <n v="23191.414399000001"/>
    <x v="0"/>
    <x v="69"/>
    <x v="29"/>
    <x v="29"/>
    <s v="MD Resident"/>
    <x v="0"/>
    <s v="MD"/>
    <n v="1"/>
    <n v="0"/>
    <n v="0"/>
    <n v="0"/>
    <n v="0.52952198399999995"/>
    <n v="1"/>
    <n v="22022.85"/>
    <n v="1"/>
    <n v="0.52952198399999995"/>
    <n v="22022.85"/>
    <x v="54"/>
    <s v="21162,White Marsh"/>
    <x v="0"/>
    <x v="0"/>
    <n v="44.98476866"/>
    <n v="0"/>
    <n v="0"/>
    <n v="0"/>
    <n v="0"/>
    <n v="0"/>
    <n v="0"/>
    <n v="0"/>
    <n v="0.52952198399999995"/>
    <n v="6357.8309731999998"/>
    <x v="0"/>
  </r>
  <r>
    <n v="23468.992526000002"/>
    <n v="23191.414399000001"/>
    <x v="0"/>
    <x v="193"/>
    <x v="29"/>
    <x v="29"/>
    <s v="MD Resident"/>
    <x v="11"/>
    <s v="MD"/>
    <n v="1"/>
    <n v="0"/>
    <n v="0"/>
    <n v="0"/>
    <n v="0.49757698500000003"/>
    <n v="1"/>
    <n v="5814.27"/>
    <n v="1"/>
    <n v="0.49757698500000003"/>
    <n v="5814.27"/>
    <x v="130"/>
    <s v="21161,White Hall"/>
    <x v="0"/>
    <x v="0"/>
    <n v="15.021503556000001"/>
    <n v="0"/>
    <n v="0"/>
    <n v="0"/>
    <n v="0"/>
    <n v="0"/>
    <n v="0"/>
    <n v="0"/>
    <n v="0.49757698500000003"/>
    <n v="5974.2757852000004"/>
    <x v="0"/>
  </r>
  <r>
    <n v="23468.992526000002"/>
    <n v="23191.414399000001"/>
    <x v="0"/>
    <x v="55"/>
    <x v="29"/>
    <x v="29"/>
    <s v="MD Resident"/>
    <x v="12"/>
    <s v="MD"/>
    <n v="3"/>
    <n v="5.0370658500000003"/>
    <n v="4"/>
    <n v="204976.06"/>
    <n v="11.527681657"/>
    <n v="6"/>
    <n v="168768.39"/>
    <n v="2"/>
    <n v="6.4906158070000002"/>
    <n v="-36207.67"/>
    <x v="2"/>
    <s v="Washington,"/>
    <x v="0"/>
    <x v="0"/>
    <n v="44.885576671999999"/>
    <n v="0"/>
    <n v="0"/>
    <n v="0"/>
    <n v="0"/>
    <n v="0"/>
    <n v="0"/>
    <n v="0"/>
    <n v="6.4906158070000002"/>
    <n v="77931.114210999993"/>
    <x v="0"/>
  </r>
  <r>
    <n v="23468.992526000002"/>
    <n v="23191.414399000001"/>
    <x v="0"/>
    <x v="162"/>
    <x v="29"/>
    <x v="29"/>
    <s v="MD Resident"/>
    <x v="3"/>
    <s v="MD"/>
    <n v="2"/>
    <n v="0"/>
    <n v="0"/>
    <n v="0"/>
    <n v="1.2447329629999999"/>
    <n v="2"/>
    <n v="33343.61"/>
    <n v="2"/>
    <n v="1.2447329629999999"/>
    <n v="33343.61"/>
    <x v="109"/>
    <s v="20872,Damascus"/>
    <x v="0"/>
    <x v="0"/>
    <n v="48.051773566000001"/>
    <n v="0"/>
    <n v="0"/>
    <n v="0"/>
    <n v="0"/>
    <n v="0"/>
    <n v="0"/>
    <n v="0"/>
    <n v="1.2447329629999999"/>
    <n v="14945.180794"/>
    <x v="0"/>
  </r>
  <r>
    <n v="23468.992526000002"/>
    <n v="23191.414399000001"/>
    <x v="0"/>
    <x v="106"/>
    <x v="29"/>
    <x v="29"/>
    <s v="MD Resident"/>
    <x v="7"/>
    <s v="MD"/>
    <n v="2"/>
    <n v="2.2829459330000001"/>
    <n v="3"/>
    <n v="63689.46"/>
    <n v="3.4763918970000001"/>
    <n v="3"/>
    <n v="77064.33"/>
    <n v="0"/>
    <n v="1.1934459639999999"/>
    <n v="13374.87"/>
    <x v="78"/>
    <s v="21146,Severna Park"/>
    <x v="0"/>
    <x v="0"/>
    <n v="43.645633695999997"/>
    <n v="0"/>
    <n v="0"/>
    <n v="0"/>
    <n v="0"/>
    <n v="0"/>
    <n v="0"/>
    <n v="0"/>
    <n v="1.1934459639999999"/>
    <n v="14329.391308"/>
    <x v="0"/>
  </r>
  <r>
    <n v="23468.992526000002"/>
    <n v="23191.414399000001"/>
    <x v="0"/>
    <x v="200"/>
    <x v="29"/>
    <x v="29"/>
    <s v="MD Resident"/>
    <x v="0"/>
    <s v="MD"/>
    <n v="1"/>
    <n v="1.8922759440000001"/>
    <n v="2"/>
    <n v="66555.75"/>
    <n v="2.5982609229999998"/>
    <n v="2"/>
    <n v="84976.5"/>
    <n v="0"/>
    <n v="0.70598497900000001"/>
    <n v="18420.75"/>
    <x v="135"/>
    <s v="21136,Reisterstown"/>
    <x v="0"/>
    <x v="0"/>
    <n v="56.052853335000002"/>
    <n v="-0.96866297199999996"/>
    <n v="0.96866297199999996"/>
    <n v="-0.96866297199999996"/>
    <n v="1.22002979E-2"/>
    <n v="1.22002979E-2"/>
    <n v="0"/>
    <n v="146.48576284999999"/>
    <n v="0.69378468110000002"/>
    <n v="8330.0899066999991"/>
    <x v="0"/>
  </r>
  <r>
    <n v="23468.992526000002"/>
    <n v="23191.414399000001"/>
    <x v="0"/>
    <x v="12"/>
    <x v="29"/>
    <x v="29"/>
    <s v="MD Resident"/>
    <x v="0"/>
    <s v="MD"/>
    <n v="2"/>
    <n v="4.6821518610000004"/>
    <n v="7"/>
    <n v="124221"/>
    <n v="4.8488018559999997"/>
    <n v="8"/>
    <n v="124444.57"/>
    <n v="1"/>
    <n v="0.166649995"/>
    <n v="223.57"/>
    <x v="10"/>
    <s v="21133,Randallstown"/>
    <x v="0"/>
    <x v="0"/>
    <n v="65.825927037"/>
    <n v="0"/>
    <n v="0"/>
    <n v="0"/>
    <n v="0"/>
    <n v="0"/>
    <n v="0"/>
    <n v="0"/>
    <n v="0.166649995"/>
    <n v="2000.9225904"/>
    <x v="0"/>
  </r>
  <r>
    <n v="23468.992526000002"/>
    <n v="23191.414399000001"/>
    <x v="0"/>
    <x v="115"/>
    <x v="29"/>
    <x v="29"/>
    <s v="MD Resident"/>
    <x v="3"/>
    <s v="MD"/>
    <n v="1"/>
    <n v="0"/>
    <n v="0"/>
    <n v="0"/>
    <n v="0.71181997900000005"/>
    <n v="1"/>
    <n v="33812.449999999997"/>
    <n v="1"/>
    <n v="0.71181997900000005"/>
    <n v="33812.449999999997"/>
    <x v="84"/>
    <s v="20866,Burtonsville"/>
    <x v="0"/>
    <x v="0"/>
    <n v="53.171304423999999"/>
    <n v="-9.5049347189999995"/>
    <n v="9.5049347189999995"/>
    <n v="-9.5049347189999995"/>
    <n v="0.1272453724"/>
    <n v="0.1272453724"/>
    <n v="0"/>
    <n v="1527.8016669000001"/>
    <n v="0.58457460660000005"/>
    <n v="7018.8333106"/>
    <x v="0"/>
  </r>
  <r>
    <n v="23468.992526000002"/>
    <n v="23191.414399000001"/>
    <x v="0"/>
    <x v="237"/>
    <x v="29"/>
    <x v="29"/>
    <s v="MD Resident"/>
    <x v="11"/>
    <s v="MD"/>
    <n v="1"/>
    <n v="0"/>
    <n v="0"/>
    <n v="0"/>
    <n v="1.69834295"/>
    <n v="1"/>
    <n v="40563.18"/>
    <n v="1"/>
    <n v="1.69834295"/>
    <n v="40563.18"/>
    <x v="158"/>
    <s v="21132,Pylesville"/>
    <x v="0"/>
    <x v="0"/>
    <n v="33.826608997999998"/>
    <n v="0"/>
    <n v="0"/>
    <n v="0"/>
    <n v="0"/>
    <n v="0"/>
    <n v="0"/>
    <n v="0"/>
    <n v="1.69834295"/>
    <n v="20391.556417"/>
    <x v="0"/>
  </r>
  <r>
    <n v="23468.992526000002"/>
    <n v="23191.414399000001"/>
    <x v="0"/>
    <x v="11"/>
    <x v="29"/>
    <x v="29"/>
    <s v="MD Resident"/>
    <x v="7"/>
    <s v="MD"/>
    <n v="2"/>
    <n v="2.565572924"/>
    <n v="4"/>
    <n v="54516.160000000003"/>
    <n v="5.4683078380000003"/>
    <n v="6"/>
    <n v="104386.51"/>
    <n v="2"/>
    <n v="2.9027349139999998"/>
    <n v="49870.35"/>
    <x v="9"/>
    <s v="21122,Pasadena"/>
    <x v="0"/>
    <x v="0"/>
    <n v="126.90784524"/>
    <n v="0"/>
    <n v="0"/>
    <n v="0"/>
    <n v="0"/>
    <n v="0"/>
    <n v="0"/>
    <n v="0"/>
    <n v="2.9027349139999998"/>
    <n v="34852.373463000004"/>
    <x v="0"/>
  </r>
  <r>
    <n v="23468.992526000002"/>
    <n v="23191.414399000001"/>
    <x v="0"/>
    <x v="38"/>
    <x v="29"/>
    <x v="29"/>
    <s v="MD Resident"/>
    <x v="0"/>
    <s v="MD"/>
    <n v="1"/>
    <n v="0"/>
    <n v="0"/>
    <n v="0"/>
    <n v="0.73492597800000004"/>
    <n v="1"/>
    <n v="10941.4"/>
    <n v="1"/>
    <n v="0.73492597800000004"/>
    <n v="10941.4"/>
    <x v="30"/>
    <s v="21120,Parkton"/>
    <x v="0"/>
    <x v="0"/>
    <n v="7.6711377719999998"/>
    <n v="0"/>
    <n v="0"/>
    <n v="0"/>
    <n v="0"/>
    <n v="0"/>
    <n v="0"/>
    <n v="0"/>
    <n v="0.73492597800000004"/>
    <n v="8824.0626207999994"/>
    <x v="0"/>
  </r>
  <r>
    <n v="23468.992526000002"/>
    <n v="23191.414399000001"/>
    <x v="0"/>
    <x v="194"/>
    <x v="29"/>
    <x v="29"/>
    <s v="MD Resident"/>
    <x v="11"/>
    <s v="MD"/>
    <n v="1"/>
    <n v="1.374834959"/>
    <n v="2"/>
    <n v="72809.67"/>
    <n v="1.543351954"/>
    <n v="1"/>
    <n v="64706.28"/>
    <n v="-1"/>
    <n v="0.168516995"/>
    <n v="-8103.39"/>
    <x v="131"/>
    <s v="21078,Havre de Grace"/>
    <x v="0"/>
    <x v="0"/>
    <n v="24.987545236999999"/>
    <n v="0"/>
    <n v="0"/>
    <n v="0"/>
    <n v="0"/>
    <n v="0"/>
    <n v="0"/>
    <n v="0"/>
    <n v="0.168516995"/>
    <n v="2023.3391676000001"/>
    <x v="0"/>
  </r>
  <r>
    <n v="23468.992526000002"/>
    <n v="23191.414399000001"/>
    <x v="0"/>
    <x v="189"/>
    <x v="29"/>
    <x v="29"/>
    <s v="MD Resident"/>
    <x v="20"/>
    <s v="MD"/>
    <n v="2"/>
    <n v="0"/>
    <n v="0"/>
    <n v="0"/>
    <n v="1.1292129660000001"/>
    <n v="2"/>
    <n v="14784.83"/>
    <n v="2"/>
    <n v="1.1292129660000001"/>
    <n v="14784.83"/>
    <x v="2"/>
    <s v="Kent,"/>
    <x v="0"/>
    <x v="0"/>
    <n v="42.342709741999997"/>
    <n v="0"/>
    <n v="0"/>
    <n v="0"/>
    <n v="0"/>
    <n v="0"/>
    <n v="0"/>
    <n v="0"/>
    <n v="1.1292129660000001"/>
    <n v="13558.162620999999"/>
    <x v="0"/>
  </r>
  <r>
    <n v="23468.992526000002"/>
    <n v="23191.414399000001"/>
    <x v="0"/>
    <x v="87"/>
    <x v="29"/>
    <x v="29"/>
    <s v="MD Resident"/>
    <x v="7"/>
    <s v="MD"/>
    <n v="1"/>
    <n v="0"/>
    <n v="0"/>
    <n v="0"/>
    <n v="1.4638069570000001"/>
    <n v="2"/>
    <n v="68572.47"/>
    <n v="2"/>
    <n v="1.4638069570000001"/>
    <n v="68572.47"/>
    <x v="66"/>
    <s v="21108,Millersville"/>
    <x v="0"/>
    <x v="0"/>
    <n v="14.370112578000001"/>
    <n v="0"/>
    <n v="0"/>
    <n v="0"/>
    <n v="0"/>
    <n v="0"/>
    <n v="0"/>
    <n v="0"/>
    <n v="1.4638069570000001"/>
    <n v="17575.544531"/>
    <x v="0"/>
  </r>
  <r>
    <n v="23468.992526000002"/>
    <n v="23191.414399000001"/>
    <x v="0"/>
    <x v="202"/>
    <x v="29"/>
    <x v="29"/>
    <s v="MD Resident"/>
    <x v="22"/>
    <s v="MD"/>
    <n v="2"/>
    <n v="0"/>
    <n v="1"/>
    <n v="4328.51"/>
    <n v="1.4872609560000001"/>
    <n v="2"/>
    <n v="40751.1"/>
    <n v="1"/>
    <n v="1.4872609560000001"/>
    <n v="36422.589999999997"/>
    <x v="2"/>
    <s v="Worcester,"/>
    <x v="0"/>
    <x v="0"/>
    <n v="127.77544118"/>
    <n v="0"/>
    <n v="0"/>
    <n v="0"/>
    <n v="0"/>
    <n v="0"/>
    <n v="0"/>
    <n v="0"/>
    <n v="1.4872609560000001"/>
    <n v="17857.150518999999"/>
    <x v="0"/>
  </r>
  <r>
    <n v="23468.992526000002"/>
    <n v="23191.414399000001"/>
    <x v="0"/>
    <x v="188"/>
    <x v="29"/>
    <x v="29"/>
    <s v="MD Resident"/>
    <x v="19"/>
    <s v="MD"/>
    <n v="3"/>
    <n v="1.9510629420000001"/>
    <n v="3"/>
    <n v="38340"/>
    <n v="2.2489759330000001"/>
    <n v="3"/>
    <n v="34007.33"/>
    <n v="0"/>
    <n v="0.29791299100000002"/>
    <n v="-4332.67"/>
    <x v="2"/>
    <s v="Wicomico,"/>
    <x v="0"/>
    <x v="0"/>
    <n v="18.061258459000001"/>
    <n v="-1.486203956"/>
    <n v="1.486203956"/>
    <n v="-1.486203956"/>
    <n v="2.45143198E-2"/>
    <n v="2.45143198E-2"/>
    <n v="0"/>
    <n v="294.33698012000002"/>
    <n v="0.2733986712"/>
    <n v="3282.6258253999999"/>
    <x v="0"/>
  </r>
  <r>
    <n v="23468.992526000002"/>
    <n v="23191.414399000001"/>
    <x v="0"/>
    <x v="88"/>
    <x v="29"/>
    <x v="29"/>
    <s v="MD Resident"/>
    <x v="7"/>
    <s v="MD"/>
    <n v="1"/>
    <n v="0.87302197400000003"/>
    <n v="1"/>
    <n v="35289.69"/>
    <n v="1.797358947"/>
    <n v="2"/>
    <n v="96130.81"/>
    <n v="1"/>
    <n v="0.92433697299999995"/>
    <n v="60841.120000000003"/>
    <x v="67"/>
    <s v="21076,Hanover"/>
    <x v="0"/>
    <x v="0"/>
    <n v="57.705128287000001"/>
    <n v="-0.52161998499999995"/>
    <n v="0.52161998499999995"/>
    <n v="-0.52161998499999995"/>
    <n v="8.3554556000000006E-3"/>
    <n v="8.3554556000000006E-3"/>
    <n v="0"/>
    <n v="100.32175451000001"/>
    <n v="0.9159815174"/>
    <n v="10997.948788"/>
    <x v="0"/>
  </r>
  <r>
    <n v="23468.992526000002"/>
    <n v="23191.414399000001"/>
    <x v="0"/>
    <x v="61"/>
    <x v="29"/>
    <x v="29"/>
    <s v="MD Resident"/>
    <x v="8"/>
    <s v="MD"/>
    <n v="1"/>
    <n v="0"/>
    <n v="0"/>
    <n v="0"/>
    <n v="0.37665798900000003"/>
    <n v="1"/>
    <n v="6667.04"/>
    <n v="1"/>
    <n v="0.37665798900000003"/>
    <n v="6667.04"/>
    <x v="48"/>
    <s v="21075,Elkridge"/>
    <x v="0"/>
    <x v="0"/>
    <n v="74.389385790999995"/>
    <n v="-3.5079528959999999"/>
    <n v="3.5079528959999999"/>
    <n v="-3.5079528959999999"/>
    <n v="1.7761922199999999E-2"/>
    <n v="1.7761922199999999E-2"/>
    <n v="0"/>
    <n v="213.262721"/>
    <n v="0.35889606680000002"/>
    <n v="4309.1705321999998"/>
    <x v="0"/>
  </r>
  <r>
    <n v="23468.992526000002"/>
    <n v="23191.414399000001"/>
    <x v="0"/>
    <x v="114"/>
    <x v="29"/>
    <x v="29"/>
    <s v="MD Resident"/>
    <x v="15"/>
    <s v="MD"/>
    <n v="1"/>
    <n v="0"/>
    <n v="0"/>
    <n v="0"/>
    <n v="0.87302197400000003"/>
    <n v="1"/>
    <n v="25758.3"/>
    <n v="1"/>
    <n v="0.87302197400000003"/>
    <n v="25758.3"/>
    <x v="2"/>
    <s v="Dorchester,"/>
    <x v="0"/>
    <x v="0"/>
    <n v="25.409762245"/>
    <n v="0"/>
    <n v="0"/>
    <n v="0"/>
    <n v="0"/>
    <n v="0"/>
    <n v="0"/>
    <n v="0"/>
    <n v="0.87302197400000003"/>
    <n v="10482.144867000001"/>
    <x v="0"/>
  </r>
  <r>
    <n v="23468.992526000002"/>
    <n v="23191.414399000001"/>
    <x v="0"/>
    <x v="64"/>
    <x v="29"/>
    <x v="29"/>
    <s v="MD Resident"/>
    <x v="7"/>
    <s v="MD"/>
    <n v="2"/>
    <n v="1.613858952"/>
    <n v="2"/>
    <n v="36568.75"/>
    <n v="5.8586528260000001"/>
    <n v="6"/>
    <n v="154907.82999999999"/>
    <n v="4"/>
    <n v="4.244793874"/>
    <n v="118339.08"/>
    <x v="51"/>
    <s v="21060,Glen Burnie"/>
    <x v="0"/>
    <x v="0"/>
    <n v="34.865030947000001"/>
    <n v="-0.45127198699999999"/>
    <n v="0.45127198699999999"/>
    <n v="-0.45127198699999999"/>
    <n v="5.49420584E-2"/>
    <n v="5.49420584E-2"/>
    <n v="0"/>
    <n v="659.67482199000005"/>
    <n v="4.1898518156"/>
    <n v="50306.447043"/>
    <x v="0"/>
  </r>
  <r>
    <n v="23468.992526000002"/>
    <n v="23191.414399000001"/>
    <x v="0"/>
    <x v="78"/>
    <x v="29"/>
    <x v="29"/>
    <s v="MD Resident"/>
    <x v="1"/>
    <s v="MD"/>
    <n v="1"/>
    <n v="0"/>
    <n v="0"/>
    <n v="0"/>
    <n v="2.2541179329999999"/>
    <n v="2"/>
    <n v="34216.97"/>
    <n v="2"/>
    <n v="2.2541179329999999"/>
    <n v="34216.97"/>
    <x v="61"/>
    <s v="20737,Riverdale"/>
    <x v="0"/>
    <x v="0"/>
    <n v="25.442145249999999"/>
    <n v="-3.571810894"/>
    <n v="3.571810894"/>
    <n v="-3.571810894"/>
    <n v="0.31645456430000002"/>
    <n v="0.31645456430000002"/>
    <n v="0"/>
    <n v="3799.5865915999998"/>
    <n v="1.9376633687"/>
    <n v="23265.013641000001"/>
    <x v="0"/>
  </r>
  <r>
    <n v="23468.992526000002"/>
    <n v="23191.414399000001"/>
    <x v="0"/>
    <x v="231"/>
    <x v="29"/>
    <x v="29"/>
    <s v="MD Resident"/>
    <x v="0"/>
    <s v="MD"/>
    <n v="1"/>
    <n v="0"/>
    <n v="0"/>
    <n v="0"/>
    <n v="0.598206982"/>
    <n v="1"/>
    <n v="9717.4599999999991"/>
    <n v="1"/>
    <n v="0.598206982"/>
    <n v="9717.4599999999991"/>
    <x v="153"/>
    <s v="21057,Glen Arm"/>
    <x v="0"/>
    <x v="0"/>
    <n v="17.389736481"/>
    <n v="0"/>
    <n v="0"/>
    <n v="0"/>
    <n v="0"/>
    <n v="0"/>
    <n v="0"/>
    <n v="0"/>
    <n v="0.598206982"/>
    <n v="7182.5136509000004"/>
    <x v="0"/>
  </r>
  <r>
    <n v="23468.992526000002"/>
    <n v="23191.414399000001"/>
    <x v="0"/>
    <x v="136"/>
    <x v="29"/>
    <x v="29"/>
    <s v="MD Resident"/>
    <x v="17"/>
    <s v="MD"/>
    <n v="1"/>
    <n v="0"/>
    <n v="0"/>
    <n v="0"/>
    <n v="0.67602698000000006"/>
    <n v="1"/>
    <n v="8408.5400000000009"/>
    <n v="1"/>
    <n v="0.67602698000000006"/>
    <n v="8408.5400000000009"/>
    <x v="2"/>
    <s v="Calvert,"/>
    <x v="0"/>
    <x v="0"/>
    <n v="198.49333811"/>
    <n v="0"/>
    <n v="0"/>
    <n v="0"/>
    <n v="0"/>
    <n v="0"/>
    <n v="0"/>
    <n v="0"/>
    <n v="0.67602698000000006"/>
    <n v="8116.8778671999999"/>
    <x v="0"/>
  </r>
  <r>
    <n v="23468.992526000002"/>
    <n v="23191.414399000001"/>
    <x v="0"/>
    <x v="230"/>
    <x v="29"/>
    <x v="29"/>
    <s v="MD Resident"/>
    <x v="9"/>
    <s v="MD"/>
    <n v="3"/>
    <n v="1.327097961"/>
    <n v="1"/>
    <n v="31547.46"/>
    <n v="2.9981159119999998"/>
    <n v="4"/>
    <n v="51017.81"/>
    <n v="3"/>
    <n v="1.6710179510000001"/>
    <n v="19470.349999999999"/>
    <x v="2"/>
    <s v="Baltimore City,"/>
    <x v="0"/>
    <x v="0"/>
    <n v="17.612441476000001"/>
    <n v="0"/>
    <n v="0"/>
    <n v="0"/>
    <n v="0"/>
    <n v="0"/>
    <n v="0"/>
    <n v="0"/>
    <n v="1.6710179510000001"/>
    <n v="20063.472352000001"/>
    <x v="0"/>
  </r>
  <r>
    <n v="23468.992526000002"/>
    <n v="23191.414399000001"/>
    <x v="0"/>
    <x v="90"/>
    <x v="29"/>
    <x v="29"/>
    <s v="MD Resident"/>
    <x v="8"/>
    <s v="MD"/>
    <n v="1"/>
    <n v="1.0422079689999999"/>
    <n v="1"/>
    <n v="22299.95"/>
    <n v="4.0599948799999996"/>
    <n v="3"/>
    <n v="94536.7"/>
    <n v="2"/>
    <n v="3.017786911"/>
    <n v="72236.75"/>
    <x v="68"/>
    <s v="20794,Jessup"/>
    <x v="0"/>
    <x v="0"/>
    <n v="40.043864829999997"/>
    <n v="-4.7681088579999997"/>
    <n v="4.7681088579999997"/>
    <n v="-4.7681088579999997"/>
    <n v="0.35933435899999999"/>
    <n v="0.35933435899999999"/>
    <n v="0"/>
    <n v="4314.4329916999995"/>
    <n v="2.658452552"/>
    <n v="31919.339491999999"/>
    <x v="0"/>
  </r>
  <r>
    <n v="23468.992526000002"/>
    <n v="23191.414399000001"/>
    <x v="0"/>
    <x v="128"/>
    <x v="29"/>
    <x v="29"/>
    <s v="MD Resident"/>
    <x v="1"/>
    <s v="MD"/>
    <n v="1"/>
    <n v="0"/>
    <n v="0"/>
    <n v="0"/>
    <n v="0.90610797300000001"/>
    <n v="1"/>
    <n v="8928.58"/>
    <n v="1"/>
    <n v="0.90610797300000001"/>
    <n v="8928.58"/>
    <x v="91"/>
    <s v="20735,Clinton"/>
    <x v="0"/>
    <x v="0"/>
    <n v="53.338752419000002"/>
    <n v="-1.0590439679999999"/>
    <n v="1.0590439679999999"/>
    <n v="-1.0590439679999999"/>
    <n v="1.79908254E-2"/>
    <n v="1.79908254E-2"/>
    <n v="0"/>
    <n v="216.01110166999999"/>
    <n v="0.88811714760000005"/>
    <n v="10663.388639999999"/>
    <x v="0"/>
  </r>
  <r>
    <n v="23468.992526000002"/>
    <n v="23191.414399000001"/>
    <x v="0"/>
    <x v="138"/>
    <x v="29"/>
    <x v="29"/>
    <s v="MD Resident"/>
    <x v="8"/>
    <s v="MD"/>
    <n v="2"/>
    <n v="0"/>
    <n v="0"/>
    <n v="0"/>
    <n v="3.6472918910000001"/>
    <n v="3"/>
    <n v="57741.69"/>
    <n v="3"/>
    <n v="3.6472918910000001"/>
    <n v="57741.69"/>
    <x v="16"/>
    <s v="21046,Columbia"/>
    <x v="0"/>
    <x v="0"/>
    <n v="34.217549980999998"/>
    <n v="-3.7040278899999999"/>
    <n v="3.7040278899999999"/>
    <n v="-3.7040278899999999"/>
    <n v="0.39481701330000002"/>
    <n v="0.39481701330000002"/>
    <n v="0"/>
    <n v="4740.4638748999996"/>
    <n v="3.2524748777000001"/>
    <n v="39051.609077000001"/>
    <x v="0"/>
  </r>
  <r>
    <n v="23468.992526000002"/>
    <n v="23191.414399000001"/>
    <x v="0"/>
    <x v="147"/>
    <x v="29"/>
    <x v="29"/>
    <s v="MD Resident"/>
    <x v="3"/>
    <s v="MD"/>
    <n v="2"/>
    <n v="0"/>
    <n v="0"/>
    <n v="0"/>
    <n v="0.94855497200000005"/>
    <n v="2"/>
    <n v="16108.89"/>
    <n v="2"/>
    <n v="0.94855497200000005"/>
    <n v="16108.89"/>
    <x v="2"/>
    <s v="Montgomery,"/>
    <x v="0"/>
    <x v="0"/>
    <n v="16.002010524999999"/>
    <n v="-1.601359953"/>
    <n v="1.601359953"/>
    <n v="-1.601359953"/>
    <n v="9.4924193599999998E-2"/>
    <n v="9.4924193599999998E-2"/>
    <n v="0"/>
    <n v="1139.7297874999999"/>
    <n v="0.85363077840000001"/>
    <n v="10249.319889"/>
    <x v="0"/>
  </r>
  <r>
    <n v="23468.992526000002"/>
    <n v="23191.414399000001"/>
    <x v="0"/>
    <x v="110"/>
    <x v="29"/>
    <x v="29"/>
    <s v="MD Resident"/>
    <x v="8"/>
    <s v="MD"/>
    <n v="2"/>
    <n v="0.43226198700000001"/>
    <n v="1"/>
    <n v="7471.46"/>
    <n v="3.5415928939999999"/>
    <n v="4"/>
    <n v="80425.84"/>
    <n v="3"/>
    <n v="3.1093309069999999"/>
    <n v="72954.38"/>
    <x v="16"/>
    <s v="21045,Columbia"/>
    <x v="0"/>
    <x v="0"/>
    <n v="78.241843665999994"/>
    <n v="-7.9040637660000002"/>
    <n v="7.9040637660000002"/>
    <n v="-7.9040637660000002"/>
    <n v="0.31410749809999999"/>
    <n v="0.31410749809999999"/>
    <n v="0"/>
    <n v="3771.4059858999999"/>
    <n v="2.7952234089000001"/>
    <n v="33561.511142000003"/>
    <x v="0"/>
  </r>
  <r>
    <n v="23468.992526000002"/>
    <n v="23191.414399000001"/>
    <x v="0"/>
    <x v="56"/>
    <x v="29"/>
    <x v="29"/>
    <s v="MD Resident"/>
    <x v="1"/>
    <s v="MD"/>
    <n v="1"/>
    <n v="0.33056899000000001"/>
    <n v="1"/>
    <n v="6374.46"/>
    <n v="0.60669198199999996"/>
    <n v="1"/>
    <n v="2086"/>
    <n v="0"/>
    <n v="0.27612299200000001"/>
    <n v="-4288.46"/>
    <x v="4"/>
    <s v="20785,Hyattsville"/>
    <x v="0"/>
    <x v="0"/>
    <n v="200.05824806000001"/>
    <n v="-3.5376048949999999"/>
    <n v="3.5376048949999999"/>
    <n v="-3.5376048949999999"/>
    <n v="4.8826481999999999E-3"/>
    <n v="4.8826481999999999E-3"/>
    <n v="0"/>
    <n v="58.624670930999997"/>
    <n v="0.27124034380000001"/>
    <n v="3256.7113565999998"/>
    <x v="0"/>
  </r>
  <r>
    <n v="23468.992526000002"/>
    <n v="23191.414399000001"/>
    <x v="0"/>
    <x v="18"/>
    <x v="29"/>
    <x v="29"/>
    <s v="MD Resident"/>
    <x v="5"/>
    <s v="MD"/>
    <n v="1"/>
    <n v="1.462151956"/>
    <n v="2"/>
    <n v="18325.990000000002"/>
    <n v="1.515075956"/>
    <n v="3"/>
    <n v="19468.47"/>
    <n v="1"/>
    <n v="5.2923999999999999E-2"/>
    <n v="1142.48"/>
    <x v="15"/>
    <s v="21771,Mount Airy"/>
    <x v="0"/>
    <x v="0"/>
    <n v="50.771912489999998"/>
    <n v="0"/>
    <n v="0"/>
    <n v="0"/>
    <n v="0"/>
    <n v="0"/>
    <n v="0"/>
    <n v="0"/>
    <n v="5.2923999999999999E-2"/>
    <n v="635.44452654999998"/>
    <x v="0"/>
  </r>
  <r>
    <n v="23468.992526000002"/>
    <n v="23191.414399000001"/>
    <x v="0"/>
    <x v="6"/>
    <x v="29"/>
    <x v="29"/>
    <s v="MD Resident"/>
    <x v="4"/>
    <s v="MD"/>
    <n v="3"/>
    <n v="0.35536598899999999"/>
    <n v="1"/>
    <n v="13583.89"/>
    <n v="2.834674916"/>
    <n v="4"/>
    <n v="48247.91"/>
    <n v="3"/>
    <n v="2.4793089269999999"/>
    <n v="34664.019999999997"/>
    <x v="2"/>
    <s v="Saint Marys,"/>
    <x v="0"/>
    <x v="0"/>
    <n v="136.66112992000001"/>
    <n v="0"/>
    <n v="0"/>
    <n v="0"/>
    <n v="0"/>
    <n v="0"/>
    <n v="0"/>
    <n v="0"/>
    <n v="2.4793089269999999"/>
    <n v="29768.409177000001"/>
    <x v="0"/>
  </r>
  <r>
    <n v="23468.992526000002"/>
    <n v="23191.414399000001"/>
    <x v="0"/>
    <x v="197"/>
    <x v="29"/>
    <x v="29"/>
    <s v="MD Resident"/>
    <x v="8"/>
    <s v="MD"/>
    <n v="2"/>
    <n v="0"/>
    <n v="0"/>
    <n v="0"/>
    <n v="1.969227941"/>
    <n v="2"/>
    <n v="62281.59"/>
    <n v="2"/>
    <n v="1.969227941"/>
    <n v="62281.59"/>
    <x v="123"/>
    <s v="21043,Ellicott City"/>
    <x v="0"/>
    <x v="0"/>
    <n v="59.304537232999998"/>
    <n v="0"/>
    <n v="0"/>
    <n v="0"/>
    <n v="0"/>
    <n v="0"/>
    <n v="0"/>
    <n v="0"/>
    <n v="1.969227941"/>
    <n v="23644.001145999999"/>
    <x v="0"/>
  </r>
  <r>
    <n v="23468.992526000002"/>
    <n v="23191.414399000001"/>
    <x v="0"/>
    <x v="9"/>
    <x v="29"/>
    <x v="29"/>
    <s v="MD Resident"/>
    <x v="5"/>
    <s v="MD"/>
    <n v="1"/>
    <n v="0"/>
    <n v="0"/>
    <n v="0"/>
    <n v="1.69834295"/>
    <n v="1"/>
    <n v="18681.689999999999"/>
    <n v="1"/>
    <n v="1.69834295"/>
    <n v="18681.689999999999"/>
    <x v="8"/>
    <s v="21710,Adamstown"/>
    <x v="0"/>
    <x v="0"/>
    <n v="4.1955198759999996"/>
    <n v="0"/>
    <n v="0"/>
    <n v="0"/>
    <n v="0"/>
    <n v="0"/>
    <n v="0"/>
    <n v="0"/>
    <n v="1.69834295"/>
    <n v="20391.556417"/>
    <x v="0"/>
  </r>
  <r>
    <n v="23468.992526000002"/>
    <n v="23191.414399000001"/>
    <x v="0"/>
    <x v="65"/>
    <x v="29"/>
    <x v="29"/>
    <s v="MD Resident"/>
    <x v="5"/>
    <s v="MD"/>
    <n v="1"/>
    <n v="0"/>
    <n v="0"/>
    <n v="0"/>
    <n v="0.54651398399999995"/>
    <n v="1"/>
    <n v="10120.94"/>
    <n v="1"/>
    <n v="0.54651398399999995"/>
    <n v="10120.94"/>
    <x v="14"/>
    <s v="21703,Frederick"/>
    <x v="0"/>
    <x v="0"/>
    <n v="20.142659399999999"/>
    <n v="-0.52161998499999995"/>
    <n v="0.52161998499999995"/>
    <n v="-0.52161998499999995"/>
    <n v="1.41526802E-2"/>
    <n v="1.41526802E-2"/>
    <n v="0"/>
    <n v="169.92750257"/>
    <n v="0.53236130380000002"/>
    <n v="6391.9219384999997"/>
    <x v="0"/>
  </r>
  <r>
    <n v="23468.992526000002"/>
    <n v="23191.414399000001"/>
    <x v="0"/>
    <x v="4"/>
    <x v="29"/>
    <x v="29"/>
    <s v="MD Resident"/>
    <x v="1"/>
    <s v="MD"/>
    <n v="1"/>
    <n v="0"/>
    <n v="0"/>
    <n v="0"/>
    <n v="0.92279497300000002"/>
    <n v="1"/>
    <n v="40170.620000000003"/>
    <n v="1"/>
    <n v="0.92279497300000002"/>
    <n v="40170.620000000003"/>
    <x v="4"/>
    <s v="20783,Hyattsville"/>
    <x v="0"/>
    <x v="0"/>
    <n v="68.266653980000001"/>
    <n v="-6.2719928149999999"/>
    <n v="6.2719928149999999"/>
    <n v="-6.2719928149999999"/>
    <n v="8.4781706799999995E-2"/>
    <n v="8.4781706799999995E-2"/>
    <n v="0"/>
    <n v="1017.9516197"/>
    <n v="0.83801326620000005"/>
    <n v="10061.804534999999"/>
    <x v="0"/>
  </r>
  <r>
    <n v="14652.888514"/>
    <n v="15068.920264"/>
    <x v="0"/>
    <x v="136"/>
    <x v="30"/>
    <x v="30"/>
    <s v="MD Resident"/>
    <x v="17"/>
    <s v="MD"/>
    <n v="31"/>
    <n v="825.04916953999998"/>
    <n v="1090"/>
    <n v="11919223.84"/>
    <n v="960.42206152000006"/>
    <n v="1162"/>
    <n v="14499092.74"/>
    <n v="72"/>
    <n v="135.37289197999999"/>
    <n v="2579868.9"/>
    <x v="2"/>
    <s v="Calvert,"/>
    <x v="0"/>
    <x v="0"/>
    <n v="198.49333811"/>
    <n v="0"/>
    <n v="0"/>
    <n v="0"/>
    <n v="0"/>
    <n v="0"/>
    <n v="0"/>
    <n v="0"/>
    <n v="135.37289197999999"/>
    <n v="1014811.7522"/>
    <x v="0"/>
  </r>
  <r>
    <n v="14652.888514"/>
    <n v="15068.920264"/>
    <x v="0"/>
    <x v="244"/>
    <x v="30"/>
    <x v="30"/>
    <s v="MD Resident"/>
    <x v="7"/>
    <s v="MD"/>
    <n v="2"/>
    <n v="0.41563398800000001"/>
    <n v="1"/>
    <n v="7685.29"/>
    <n v="0.73465697900000004"/>
    <n v="2"/>
    <n v="14325.15"/>
    <n v="1"/>
    <n v="0.31902299099999998"/>
    <n v="6639.86"/>
    <x v="163"/>
    <s v="21037,Edgewater"/>
    <x v="0"/>
    <x v="0"/>
    <n v="47.501344580000001"/>
    <n v="0"/>
    <n v="0"/>
    <n v="0"/>
    <n v="0"/>
    <n v="0"/>
    <n v="0"/>
    <n v="0"/>
    <n v="0.31902299099999998"/>
    <n v="2391.5296168"/>
    <x v="0"/>
  </r>
  <r>
    <n v="14652.888514"/>
    <n v="15068.920264"/>
    <x v="0"/>
    <x v="31"/>
    <x v="30"/>
    <x v="30"/>
    <s v="MD Resident"/>
    <x v="7"/>
    <s v="MD"/>
    <n v="1"/>
    <n v="0"/>
    <n v="0"/>
    <n v="0"/>
    <n v="0.49757698500000003"/>
    <n v="1"/>
    <n v="5676.72"/>
    <n v="1"/>
    <n v="0.49757698500000003"/>
    <n v="5676.72"/>
    <x v="27"/>
    <s v="21409,Annapolis"/>
    <x v="0"/>
    <x v="0"/>
    <n v="23.385939306000001"/>
    <n v="0"/>
    <n v="0"/>
    <n v="0"/>
    <n v="0"/>
    <n v="0"/>
    <n v="0"/>
    <n v="0"/>
    <n v="0.49757698500000003"/>
    <n v="3730.0449491999998"/>
    <x v="0"/>
  </r>
  <r>
    <n v="14652.888514"/>
    <n v="15068.920264"/>
    <x v="0"/>
    <x v="233"/>
    <x v="30"/>
    <x v="30"/>
    <s v="MD Resident"/>
    <x v="7"/>
    <s v="MD"/>
    <n v="1"/>
    <n v="0"/>
    <n v="0"/>
    <n v="0"/>
    <n v="0.39626098799999998"/>
    <n v="1"/>
    <n v="8128.69"/>
    <n v="1"/>
    <n v="0.39626098799999998"/>
    <n v="8128.69"/>
    <x v="27"/>
    <s v="21403,Annapolis"/>
    <x v="0"/>
    <x v="0"/>
    <n v="30.136504110000001"/>
    <n v="0"/>
    <n v="0"/>
    <n v="0"/>
    <n v="0"/>
    <n v="0"/>
    <n v="0"/>
    <n v="0"/>
    <n v="0.39626098799999998"/>
    <n v="2970.5379096000001"/>
    <x v="0"/>
  </r>
  <r>
    <n v="14652.888514"/>
    <n v="15068.920264"/>
    <x v="0"/>
    <x v="249"/>
    <x v="30"/>
    <x v="30"/>
    <s v="MD Resident"/>
    <x v="7"/>
    <s v="MD"/>
    <n v="1"/>
    <n v="0.41525098799999999"/>
    <n v="1"/>
    <n v="9903.48"/>
    <n v="1.9408799430000001"/>
    <n v="3"/>
    <n v="31205.27"/>
    <n v="2"/>
    <n v="1.525628955"/>
    <n v="21301.79"/>
    <x v="167"/>
    <s v="20779,Tracys Landing"/>
    <x v="0"/>
    <x v="0"/>
    <n v="8.8570187390000008"/>
    <n v="0"/>
    <n v="0"/>
    <n v="0"/>
    <n v="0"/>
    <n v="0"/>
    <n v="0"/>
    <n v="0"/>
    <n v="1.525628955"/>
    <n v="11436.751999"/>
    <x v="0"/>
  </r>
  <r>
    <n v="14652.888514"/>
    <n v="15068.920264"/>
    <x v="0"/>
    <x v="86"/>
    <x v="30"/>
    <x v="30"/>
    <s v="MD Resident"/>
    <x v="1"/>
    <s v="MD"/>
    <n v="1"/>
    <n v="0"/>
    <n v="0"/>
    <n v="0"/>
    <n v="1.433486958"/>
    <n v="3"/>
    <n v="22120.959999999999"/>
    <n v="3"/>
    <n v="1.433486958"/>
    <n v="22120.959999999999"/>
    <x v="50"/>
    <s v="20774,Upper Marlboro"/>
    <x v="0"/>
    <x v="0"/>
    <n v="108.96683977000001"/>
    <n v="-10.96837268"/>
    <n v="10.968372676"/>
    <n v="-10.96837268"/>
    <n v="0.1442917792"/>
    <n v="0.1442917792"/>
    <n v="0"/>
    <n v="1081.6714565"/>
    <n v="1.2891951788"/>
    <n v="9664.3456397000009"/>
    <x v="0"/>
  </r>
  <r>
    <n v="14652.888514"/>
    <n v="15068.920264"/>
    <x v="0"/>
    <x v="125"/>
    <x v="30"/>
    <x v="30"/>
    <s v="MD Resident"/>
    <x v="1"/>
    <s v="MD"/>
    <n v="1"/>
    <n v="0"/>
    <n v="0"/>
    <n v="0"/>
    <n v="0.82382397500000004"/>
    <n v="2"/>
    <n v="12931.71"/>
    <n v="2"/>
    <n v="0.82382397500000004"/>
    <n v="12931.71"/>
    <x v="36"/>
    <s v="20707,Laurel"/>
    <x v="0"/>
    <x v="0"/>
    <n v="135.32980598"/>
    <n v="-184.9022105"/>
    <n v="135.32980598"/>
    <n v="135.32980598"/>
    <n v="0.82382397500000004"/>
    <n v="0.82382397500000004"/>
    <n v="0"/>
    <n v="6175.7286805000003"/>
    <n v="0"/>
    <n v="0"/>
    <x v="0"/>
  </r>
  <r>
    <n v="14652.888514"/>
    <n v="15068.920264"/>
    <x v="0"/>
    <x v="22"/>
    <x v="30"/>
    <x v="30"/>
    <s v="MD Resident"/>
    <x v="9"/>
    <s v="MD"/>
    <n v="1"/>
    <n v="0"/>
    <n v="0"/>
    <n v="0"/>
    <n v="0.56411298300000001"/>
    <n v="1"/>
    <n v="8097.96"/>
    <n v="1"/>
    <n v="0.56411298300000001"/>
    <n v="8097.96"/>
    <x v="19"/>
    <s v="21229,Baltimore"/>
    <x v="0"/>
    <x v="0"/>
    <n v="142.46583278"/>
    <n v="-0.598206982"/>
    <n v="0.598206982"/>
    <n v="-0.598206982"/>
    <n v="2.3686825000000002E-3"/>
    <n v="2.3686825000000002E-3"/>
    <n v="0"/>
    <n v="17.756633575999999"/>
    <n v="0.56174430050000002"/>
    <n v="4211.0699530000002"/>
    <x v="0"/>
  </r>
  <r>
    <n v="14652.888514"/>
    <n v="15068.920264"/>
    <x v="0"/>
    <x v="63"/>
    <x v="30"/>
    <x v="30"/>
    <s v="MD Resident"/>
    <x v="1"/>
    <s v="MD"/>
    <n v="2"/>
    <n v="1.2626999619999999"/>
    <n v="2"/>
    <n v="15357.57"/>
    <n v="6.558077806"/>
    <n v="7"/>
    <n v="174909.44"/>
    <n v="5"/>
    <n v="5.2953778439999999"/>
    <n v="159551.87"/>
    <x v="50"/>
    <s v="20772,Upper Marlboro"/>
    <x v="0"/>
    <x v="0"/>
    <n v="53.818906400000003"/>
    <n v="-4.8192558569999999"/>
    <n v="4.8192558569999999"/>
    <n v="-4.8192558569999999"/>
    <n v="0.4741787301"/>
    <n v="0.4741787301"/>
    <n v="0"/>
    <n v="3554.6418552"/>
    <n v="4.8211991138999997"/>
    <n v="36141.722680999999"/>
    <x v="0"/>
  </r>
  <r>
    <n v="14652.888514"/>
    <n v="15068.920264"/>
    <x v="0"/>
    <x v="175"/>
    <x v="30"/>
    <x v="30"/>
    <s v="MD Resident"/>
    <x v="1"/>
    <s v="MD"/>
    <n v="1"/>
    <n v="0.65793997999999998"/>
    <n v="1"/>
    <n v="8971.2000000000007"/>
    <n v="0.79348897600000001"/>
    <n v="1"/>
    <n v="10330.709999999999"/>
    <n v="0"/>
    <n v="0.135548996"/>
    <n v="1359.51"/>
    <x v="118"/>
    <s v="20607,Accokeek"/>
    <x v="0"/>
    <x v="0"/>
    <n v="32.126005048000003"/>
    <n v="0"/>
    <n v="0"/>
    <n v="0"/>
    <n v="0"/>
    <n v="0"/>
    <n v="0"/>
    <n v="0"/>
    <n v="0.135548996"/>
    <n v="1016.1319015"/>
    <x v="0"/>
  </r>
  <r>
    <n v="14652.888514"/>
    <n v="15068.920264"/>
    <x v="0"/>
    <x v="195"/>
    <x v="30"/>
    <x v="30"/>
    <s v="MD Resident"/>
    <x v="0"/>
    <s v="MD"/>
    <n v="1"/>
    <n v="0"/>
    <n v="0"/>
    <n v="0"/>
    <n v="1.0422079689999999"/>
    <n v="1"/>
    <n v="10248.299999999999"/>
    <n v="1"/>
    <n v="1.0422079689999999"/>
    <n v="10248.299999999999"/>
    <x v="132"/>
    <s v="21221,Essex"/>
    <x v="0"/>
    <x v="0"/>
    <n v="45.604401649000003"/>
    <n v="0"/>
    <n v="0"/>
    <n v="0"/>
    <n v="0"/>
    <n v="0"/>
    <n v="0"/>
    <n v="0"/>
    <n v="1.0422079689999999"/>
    <n v="7812.8263324"/>
    <x v="0"/>
  </r>
  <r>
    <n v="14652.888514"/>
    <n v="15068.920264"/>
    <x v="0"/>
    <x v="97"/>
    <x v="30"/>
    <x v="30"/>
    <s v="MD Resident"/>
    <x v="9"/>
    <s v="MD"/>
    <n v="1"/>
    <n v="0"/>
    <n v="0"/>
    <n v="0"/>
    <n v="0.58914298300000001"/>
    <n v="1"/>
    <n v="3548.61"/>
    <n v="1"/>
    <n v="0.58914298300000001"/>
    <n v="3548.61"/>
    <x v="19"/>
    <s v="21216,Baltimore"/>
    <x v="0"/>
    <x v="0"/>
    <n v="81.369358595999998"/>
    <n v="0"/>
    <n v="0"/>
    <n v="0"/>
    <n v="0"/>
    <n v="0"/>
    <n v="0"/>
    <n v="0"/>
    <n v="0.58914298300000001"/>
    <n v="4416.4619231999995"/>
    <x v="0"/>
  </r>
  <r>
    <n v="14652.888514"/>
    <n v="15068.920264"/>
    <x v="0"/>
    <x v="247"/>
    <x v="30"/>
    <x v="30"/>
    <s v="MD Resident"/>
    <x v="7"/>
    <s v="MD"/>
    <n v="1"/>
    <n v="1.273962963"/>
    <n v="2"/>
    <n v="22366.53"/>
    <n v="5.5589368339999998"/>
    <n v="5"/>
    <n v="79096"/>
    <n v="3"/>
    <n v="4.284973871"/>
    <n v="56729.47"/>
    <x v="165"/>
    <s v="20758,Friendship"/>
    <x v="0"/>
    <x v="0"/>
    <n v="5.8833748239999997"/>
    <n v="0"/>
    <n v="0"/>
    <n v="0"/>
    <n v="0"/>
    <n v="0"/>
    <n v="0"/>
    <n v="0"/>
    <n v="4.284973871"/>
    <n v="32121.954244"/>
    <x v="0"/>
  </r>
  <r>
    <n v="14652.888514"/>
    <n v="15068.920264"/>
    <x v="0"/>
    <x v="160"/>
    <x v="30"/>
    <x v="30"/>
    <s v="MD Resident"/>
    <x v="7"/>
    <s v="MD"/>
    <n v="1"/>
    <n v="0.35233899000000002"/>
    <n v="1"/>
    <n v="5903.49"/>
    <n v="0.797997976"/>
    <n v="1"/>
    <n v="4564.54"/>
    <n v="0"/>
    <n v="0.44565898599999998"/>
    <n v="-1338.95"/>
    <x v="27"/>
    <s v="21401,Annapolis"/>
    <x v="0"/>
    <x v="0"/>
    <n v="81.173615592999994"/>
    <n v="-1.1152699669999999"/>
    <n v="1.1152699669999999"/>
    <n v="-1.1152699669999999"/>
    <n v="6.1230497E-3"/>
    <n v="6.1230497E-3"/>
    <n v="0"/>
    <n v="45.900938541000002"/>
    <n v="0.43953593629999999"/>
    <n v="3294.9450007"/>
    <x v="0"/>
  </r>
  <r>
    <n v="14652.888514"/>
    <n v="15068.920264"/>
    <x v="0"/>
    <x v="99"/>
    <x v="30"/>
    <x v="30"/>
    <s v="MD Resident"/>
    <x v="7"/>
    <s v="MD"/>
    <n v="2"/>
    <n v="2.271109933"/>
    <n v="3"/>
    <n v="26386.49"/>
    <n v="3.180384906"/>
    <n v="6"/>
    <n v="53067.4"/>
    <n v="3"/>
    <n v="0.90927497300000004"/>
    <n v="26680.91"/>
    <x v="74"/>
    <s v="20751,Deale"/>
    <x v="0"/>
    <x v="0"/>
    <n v="13.091230609"/>
    <n v="0"/>
    <n v="0"/>
    <n v="0"/>
    <n v="0"/>
    <n v="0"/>
    <n v="0"/>
    <n v="0"/>
    <n v="0.90927497300000004"/>
    <n v="6816.3050598"/>
    <x v="0"/>
  </r>
  <r>
    <n v="14652.888514"/>
    <n v="15068.920264"/>
    <x v="0"/>
    <x v="251"/>
    <x v="30"/>
    <x v="30"/>
    <s v="MD Resident"/>
    <x v="7"/>
    <s v="MD"/>
    <n v="1"/>
    <n v="0"/>
    <n v="0"/>
    <n v="0"/>
    <n v="0.49757698500000003"/>
    <n v="1"/>
    <n v="5091.8599999999997"/>
    <n v="1"/>
    <n v="0.49757698500000003"/>
    <n v="5091.8599999999997"/>
    <x v="169"/>
    <s v="21140,Riva"/>
    <x v="0"/>
    <x v="0"/>
    <n v="4.232503876"/>
    <n v="0"/>
    <n v="0"/>
    <n v="0"/>
    <n v="0"/>
    <n v="0"/>
    <n v="0"/>
    <n v="0"/>
    <n v="0.49757698500000003"/>
    <n v="3730.0449491999998"/>
    <x v="0"/>
  </r>
  <r>
    <n v="14652.888514"/>
    <n v="15068.920264"/>
    <x v="0"/>
    <x v="242"/>
    <x v="30"/>
    <x v="30"/>
    <s v="MD Resident"/>
    <x v="1"/>
    <s v="MD"/>
    <n v="1"/>
    <n v="0"/>
    <n v="0"/>
    <n v="0"/>
    <n v="3.6175038929999999"/>
    <n v="4"/>
    <n v="51592.22"/>
    <n v="4"/>
    <n v="3.6175038929999999"/>
    <n v="51592.22"/>
    <x v="161"/>
    <s v="20746,Suitland"/>
    <x v="0"/>
    <x v="0"/>
    <n v="38.336858863000003"/>
    <n v="-7.4017377800000004"/>
    <n v="7.4017377800000004"/>
    <n v="-7.4017377800000004"/>
    <n v="0.69843529250000003"/>
    <n v="0.69843529250000003"/>
    <n v="0"/>
    <n v="5235.7627337000004"/>
    <n v="2.9190686005000002"/>
    <n v="21882.557711000001"/>
    <x v="0"/>
  </r>
  <r>
    <n v="14652.888514"/>
    <n v="15068.920264"/>
    <x v="0"/>
    <x v="46"/>
    <x v="30"/>
    <x v="30"/>
    <s v="MD Resident"/>
    <x v="7"/>
    <s v="MD"/>
    <n v="2"/>
    <n v="33.494019008000002"/>
    <n v="47"/>
    <n v="661377.9"/>
    <n v="46.481669621999998"/>
    <n v="45"/>
    <n v="721412.09"/>
    <n v="-2"/>
    <n v="12.987650614"/>
    <n v="60034.19"/>
    <x v="37"/>
    <s v="20711,Lothian"/>
    <x v="0"/>
    <x v="0"/>
    <n v="37.829274878"/>
    <n v="0"/>
    <n v="0"/>
    <n v="0"/>
    <n v="0"/>
    <n v="0"/>
    <n v="0"/>
    <n v="0"/>
    <n v="12.987650614"/>
    <n v="97360.854774000007"/>
    <x v="0"/>
  </r>
  <r>
    <n v="14652.888514"/>
    <n v="15068.920264"/>
    <x v="0"/>
    <x v="121"/>
    <x v="30"/>
    <x v="30"/>
    <s v="MD Resident"/>
    <x v="1"/>
    <s v="MD"/>
    <n v="1"/>
    <n v="0.58304598299999999"/>
    <n v="1"/>
    <n v="3592.55"/>
    <n v="1.0422079689999999"/>
    <n v="1"/>
    <n v="8766.7900000000009"/>
    <n v="0"/>
    <n v="0.45916198600000002"/>
    <n v="5174.24"/>
    <x v="87"/>
    <s v="20623,Cheltenham"/>
    <x v="0"/>
    <x v="0"/>
    <n v="10.72313368"/>
    <n v="0"/>
    <n v="0"/>
    <n v="0"/>
    <n v="0"/>
    <n v="0"/>
    <n v="0"/>
    <n v="0"/>
    <n v="0.45916198600000002"/>
    <n v="3442.0700683"/>
    <x v="0"/>
  </r>
  <r>
    <n v="14652.888514"/>
    <n v="15068.920264"/>
    <x v="0"/>
    <x v="189"/>
    <x v="30"/>
    <x v="30"/>
    <s v="MD Resident"/>
    <x v="20"/>
    <s v="MD"/>
    <n v="1"/>
    <n v="0"/>
    <n v="0"/>
    <n v="0"/>
    <n v="0.75430897799999996"/>
    <n v="1"/>
    <n v="6571.02"/>
    <n v="1"/>
    <n v="0.75430897799999996"/>
    <n v="6571.02"/>
    <x v="2"/>
    <s v="Kent,"/>
    <x v="0"/>
    <x v="0"/>
    <n v="42.342709741999997"/>
    <n v="0"/>
    <n v="0"/>
    <n v="0"/>
    <n v="0"/>
    <n v="0"/>
    <n v="0"/>
    <n v="0"/>
    <n v="0.75430897799999996"/>
    <n v="5654.6152221000002"/>
    <x v="0"/>
  </r>
  <r>
    <n v="14652.888514"/>
    <n v="15068.920264"/>
    <x v="0"/>
    <x v="77"/>
    <x v="30"/>
    <x v="30"/>
    <s v="MD Resident"/>
    <x v="1"/>
    <s v="MD"/>
    <n v="2"/>
    <n v="7.9019647669999999"/>
    <n v="11"/>
    <n v="142274.29999999999"/>
    <n v="9.0978767329999997"/>
    <n v="11"/>
    <n v="127452.96"/>
    <n v="0"/>
    <n v="1.1959119659999999"/>
    <n v="-14821.34"/>
    <x v="60"/>
    <s v="20613,Brandywine"/>
    <x v="0"/>
    <x v="0"/>
    <n v="58.378697269"/>
    <n v="0"/>
    <n v="0"/>
    <n v="0"/>
    <n v="0"/>
    <n v="0"/>
    <n v="0"/>
    <n v="0"/>
    <n v="1.1959119659999999"/>
    <n v="8965.0557059000002"/>
    <x v="0"/>
  </r>
  <r>
    <n v="14652.888514"/>
    <n v="15068.920264"/>
    <x v="0"/>
    <x v="6"/>
    <x v="30"/>
    <x v="30"/>
    <s v="MD Resident"/>
    <x v="4"/>
    <s v="MD"/>
    <n v="19"/>
    <n v="70.995183897000004"/>
    <n v="92"/>
    <n v="1048275.37"/>
    <n v="76.808575726000001"/>
    <n v="95"/>
    <n v="1100482.82"/>
    <n v="3"/>
    <n v="5.8133918290000004"/>
    <n v="52207.45"/>
    <x v="2"/>
    <s v="Saint Marys,"/>
    <x v="0"/>
    <x v="0"/>
    <n v="136.66112992000001"/>
    <n v="0"/>
    <n v="0"/>
    <n v="0"/>
    <n v="0"/>
    <n v="0"/>
    <n v="0"/>
    <n v="0"/>
    <n v="5.8133918290000004"/>
    <n v="43579.613774999998"/>
    <x v="0"/>
  </r>
  <r>
    <n v="14652.888514"/>
    <n v="15068.920264"/>
    <x v="0"/>
    <x v="10"/>
    <x v="30"/>
    <x v="30"/>
    <s v="MD Resident"/>
    <x v="6"/>
    <s v="MD"/>
    <n v="18"/>
    <n v="44.797695668999999"/>
    <n v="50"/>
    <n v="598355.31000000006"/>
    <n v="51.513224473999998"/>
    <n v="68"/>
    <n v="753034.32"/>
    <n v="18"/>
    <n v="6.7155288049999999"/>
    <n v="154679.01"/>
    <x v="2"/>
    <s v="Charles,"/>
    <x v="0"/>
    <x v="0"/>
    <n v="145.88484364999999"/>
    <n v="-9.3912267220000007"/>
    <n v="9.3912267220000007"/>
    <n v="-9.3912267220000007"/>
    <n v="0.43230709909999998"/>
    <n v="0.43230709909999998"/>
    <n v="0"/>
    <n v="3240.7546173999999"/>
    <n v="6.2832217059"/>
    <n v="47101.65481"/>
    <x v="0"/>
  </r>
  <r>
    <n v="14652.888514"/>
    <n v="15068.920264"/>
    <x v="0"/>
    <x v="128"/>
    <x v="30"/>
    <x v="30"/>
    <s v="MD Resident"/>
    <x v="1"/>
    <s v="MD"/>
    <n v="2"/>
    <n v="5.8551628259999999"/>
    <n v="7"/>
    <n v="92380.82"/>
    <n v="9.2029207280000005"/>
    <n v="12"/>
    <n v="140990.9"/>
    <n v="5"/>
    <n v="3.3477579020000001"/>
    <n v="48610.080000000002"/>
    <x v="91"/>
    <s v="20735,Clinton"/>
    <x v="0"/>
    <x v="0"/>
    <n v="53.338752419000002"/>
    <n v="-1.0590439679999999"/>
    <n v="1.0590439679999999"/>
    <n v="-1.0590439679999999"/>
    <n v="6.6469923900000005E-2"/>
    <n v="6.6469923900000005E-2"/>
    <n v="0"/>
    <n v="498.28631804000003"/>
    <n v="3.2812879780999999"/>
    <n v="24597.905488"/>
    <x v="0"/>
  </r>
  <r>
    <n v="14652.888514"/>
    <n v="15068.920264"/>
    <x v="0"/>
    <x v="248"/>
    <x v="30"/>
    <x v="30"/>
    <s v="MD Resident"/>
    <x v="7"/>
    <s v="MD"/>
    <n v="2"/>
    <n v="7.6500427709999999"/>
    <n v="10"/>
    <n v="135249.92000000001"/>
    <n v="9.7085607110000005"/>
    <n v="13"/>
    <n v="131278.98000000001"/>
    <n v="3"/>
    <n v="2.0585179400000002"/>
    <n v="-3970.94"/>
    <x v="166"/>
    <s v="20733,Churchton"/>
    <x v="0"/>
    <x v="0"/>
    <n v="13.823042591"/>
    <n v="0"/>
    <n v="0"/>
    <n v="0"/>
    <n v="0"/>
    <n v="0"/>
    <n v="0"/>
    <n v="0"/>
    <n v="2.0585179400000002"/>
    <n v="15431.510453000001"/>
    <x v="0"/>
  </r>
  <r>
    <n v="14652.888514"/>
    <n v="15068.920264"/>
    <x v="0"/>
    <x v="90"/>
    <x v="30"/>
    <x v="30"/>
    <s v="MD Resident"/>
    <x v="8"/>
    <s v="MD"/>
    <n v="1"/>
    <n v="0"/>
    <n v="0"/>
    <n v="0"/>
    <n v="0.52952198399999995"/>
    <n v="1"/>
    <n v="7674.75"/>
    <n v="1"/>
    <n v="0.52952198399999995"/>
    <n v="7674.75"/>
    <x v="68"/>
    <s v="20794,Jessup"/>
    <x v="0"/>
    <x v="0"/>
    <n v="40.043864829999997"/>
    <n v="-4.7681088579999997"/>
    <n v="4.7681088579999997"/>
    <n v="-4.7681088579999997"/>
    <n v="6.3051318199999998E-2"/>
    <n v="6.3051318199999998E-2"/>
    <n v="0"/>
    <n v="472.65902161000002"/>
    <n v="0.46647066580000002"/>
    <n v="3496.8589855999999"/>
    <x v="0"/>
  </r>
  <r>
    <n v="14652.888514"/>
    <n v="15068.920264"/>
    <x v="0"/>
    <x v="253"/>
    <x v="30"/>
    <x v="30"/>
    <s v="MD Resident"/>
    <x v="1"/>
    <s v="MD"/>
    <n v="2"/>
    <n v="1.4916649559999999"/>
    <n v="3"/>
    <n v="21037.24"/>
    <n v="6.4596368069999999"/>
    <n v="6"/>
    <n v="106783.78"/>
    <n v="3"/>
    <n v="4.9679718509999997"/>
    <n v="85746.54"/>
    <x v="171"/>
    <s v="20608,Aquasco"/>
    <x v="0"/>
    <x v="0"/>
    <n v="13.008224609999999"/>
    <n v="0"/>
    <n v="0"/>
    <n v="0"/>
    <n v="0"/>
    <n v="0"/>
    <n v="0"/>
    <n v="0"/>
    <n v="4.9679718509999997"/>
    <n v="37241.992434"/>
    <x v="0"/>
  </r>
  <r>
    <n v="15733.560898"/>
    <n v="15230.830486000001"/>
    <x v="0"/>
    <x v="58"/>
    <x v="31"/>
    <x v="31"/>
    <s v="MD Resident"/>
    <x v="0"/>
    <s v="MD"/>
    <n v="2"/>
    <n v="241.77993784"/>
    <n v="354"/>
    <n v="3740837.19"/>
    <n v="282.21108664000002"/>
    <n v="346"/>
    <n v="4329251.49"/>
    <n v="-8"/>
    <n v="40.431148798999999"/>
    <n v="588414.30000000005"/>
    <x v="46"/>
    <s v="21244,Windsor Mill"/>
    <x v="0"/>
    <x v="0"/>
    <n v="128.80505017999999"/>
    <n v="-0.77333497699999998"/>
    <n v="0.77333497699999998"/>
    <n v="-0.77333497699999998"/>
    <n v="0.24274530759999999"/>
    <n v="0.24274530759999999"/>
    <n v="0"/>
    <n v="1953.9273177"/>
    <n v="40.188403491000003"/>
    <n v="323488.10450999998"/>
    <x v="0"/>
  </r>
  <r>
    <n v="15733.560898"/>
    <n v="15230.830486000001"/>
    <x v="0"/>
    <x v="0"/>
    <x v="31"/>
    <x v="31"/>
    <s v="MD Resident"/>
    <x v="0"/>
    <s v="MD"/>
    <n v="1"/>
    <n v="3.02173391"/>
    <n v="5"/>
    <n v="41382.94"/>
    <n v="3.8396878860000001"/>
    <n v="4"/>
    <n v="39235.81"/>
    <n v="-1"/>
    <n v="0.81795397599999997"/>
    <n v="-2147.13"/>
    <x v="0"/>
    <s v="21030,Cockeysville"/>
    <x v="0"/>
    <x v="0"/>
    <n v="40.373505799"/>
    <n v="-0.92701997199999997"/>
    <n v="0.92701997199999997"/>
    <n v="-0.92701997199999997"/>
    <n v="1.87811204E-2"/>
    <n v="1.87811204E-2"/>
    <n v="0"/>
    <n v="151.17467973999999"/>
    <n v="0.79917285559999995"/>
    <n v="6432.7738798"/>
    <x v="0"/>
  </r>
  <r>
    <n v="15733.560898"/>
    <n v="15230.830486000001"/>
    <x v="0"/>
    <x v="93"/>
    <x v="31"/>
    <x v="31"/>
    <s v="MD Resident"/>
    <x v="9"/>
    <s v="MD"/>
    <n v="2"/>
    <n v="2.947654913"/>
    <n v="4"/>
    <n v="30683.95"/>
    <n v="4.4468468679999997"/>
    <n v="4"/>
    <n v="62725.73"/>
    <n v="0"/>
    <n v="1.4991919549999999"/>
    <n v="32041.78"/>
    <x v="19"/>
    <s v="21231,Baltimore"/>
    <x v="0"/>
    <x v="0"/>
    <n v="80.842232605000007"/>
    <n v="0"/>
    <n v="0"/>
    <n v="0"/>
    <n v="0"/>
    <n v="0"/>
    <n v="0"/>
    <n v="0"/>
    <n v="1.4991919549999999"/>
    <n v="12067.430445"/>
    <x v="0"/>
  </r>
  <r>
    <n v="15733.560898"/>
    <n v="15230.830486000001"/>
    <x v="0"/>
    <x v="85"/>
    <x v="31"/>
    <x v="31"/>
    <s v="MD Resident"/>
    <x v="9"/>
    <s v="MD"/>
    <n v="2"/>
    <n v="3.0937949090000001"/>
    <n v="6"/>
    <n v="59366.75"/>
    <n v="5.3226588430000001"/>
    <n v="6"/>
    <n v="58922.46"/>
    <n v="0"/>
    <n v="2.228863934"/>
    <n v="-444.29"/>
    <x v="19"/>
    <s v="21230,Baltimore"/>
    <x v="0"/>
    <x v="0"/>
    <n v="91.026667282999995"/>
    <n v="0"/>
    <n v="0"/>
    <n v="0"/>
    <n v="0"/>
    <n v="0"/>
    <n v="0"/>
    <n v="0"/>
    <n v="2.228863934"/>
    <n v="17940.771629999999"/>
    <x v="0"/>
  </r>
  <r>
    <n v="15733.560898"/>
    <n v="15230.830486000001"/>
    <x v="0"/>
    <x v="86"/>
    <x v="31"/>
    <x v="31"/>
    <s v="MD Resident"/>
    <x v="1"/>
    <s v="MD"/>
    <n v="1"/>
    <n v="0"/>
    <n v="0"/>
    <n v="0"/>
    <n v="3.7839158880000001"/>
    <n v="1"/>
    <n v="32525.42"/>
    <n v="1"/>
    <n v="3.7839158880000001"/>
    <n v="32525.42"/>
    <x v="50"/>
    <s v="20774,Upper Marlboro"/>
    <x v="0"/>
    <x v="0"/>
    <n v="108.96683977000001"/>
    <n v="-10.96837268"/>
    <n v="10.968372676"/>
    <n v="-10.96837268"/>
    <n v="0.38088100670000002"/>
    <n v="0.38088100670000002"/>
    <n v="0"/>
    <n v="3065.8215856000002"/>
    <n v="3.4030348813"/>
    <n v="27392.013806999999"/>
    <x v="0"/>
  </r>
  <r>
    <n v="15733.560898"/>
    <n v="15230.830486000001"/>
    <x v="0"/>
    <x v="170"/>
    <x v="31"/>
    <x v="31"/>
    <s v="MD Resident"/>
    <x v="7"/>
    <s v="MD"/>
    <n v="1"/>
    <n v="0"/>
    <n v="0"/>
    <n v="0"/>
    <n v="0.94474897199999996"/>
    <n v="1"/>
    <n v="19877.150000000001"/>
    <n v="1"/>
    <n v="0.94474897199999996"/>
    <n v="19877.150000000001"/>
    <x v="114"/>
    <s v="21012,Arnold"/>
    <x v="0"/>
    <x v="0"/>
    <n v="80.251827634999998"/>
    <n v="0"/>
    <n v="0"/>
    <n v="0"/>
    <n v="0"/>
    <n v="0"/>
    <n v="0"/>
    <n v="0"/>
    <n v="0.94474897199999996"/>
    <n v="7604.5582218999998"/>
    <x v="0"/>
  </r>
  <r>
    <n v="15733.560898"/>
    <n v="15230.830486000001"/>
    <x v="0"/>
    <x v="181"/>
    <x v="31"/>
    <x v="31"/>
    <s v="MD Resident"/>
    <x v="7"/>
    <s v="MD"/>
    <n v="1"/>
    <n v="0"/>
    <n v="0"/>
    <n v="0"/>
    <n v="1.8894979439999999"/>
    <n v="2"/>
    <n v="10072.219999999999"/>
    <n v="2"/>
    <n v="1.8894979439999999"/>
    <n v="10072.219999999999"/>
    <x v="121"/>
    <s v="21226,Curtis Bay"/>
    <x v="0"/>
    <x v="0"/>
    <n v="41.493077776"/>
    <n v="0"/>
    <n v="0"/>
    <n v="0"/>
    <n v="0"/>
    <n v="0"/>
    <n v="0"/>
    <n v="0"/>
    <n v="1.8894979439999999"/>
    <n v="15209.116443999999"/>
    <x v="0"/>
  </r>
  <r>
    <n v="15733.560898"/>
    <n v="15230.830486000001"/>
    <x v="0"/>
    <x v="175"/>
    <x v="31"/>
    <x v="31"/>
    <s v="MD Resident"/>
    <x v="1"/>
    <s v="MD"/>
    <n v="1"/>
    <n v="0"/>
    <n v="0"/>
    <n v="0"/>
    <n v="0.92701997199999997"/>
    <n v="1"/>
    <n v="12435.82"/>
    <n v="1"/>
    <n v="0.92701997199999997"/>
    <n v="12435.82"/>
    <x v="118"/>
    <s v="20607,Accokeek"/>
    <x v="0"/>
    <x v="0"/>
    <n v="32.126005048000003"/>
    <n v="0"/>
    <n v="0"/>
    <n v="0"/>
    <n v="0"/>
    <n v="0"/>
    <n v="0"/>
    <n v="0"/>
    <n v="0.92701997199999997"/>
    <n v="7461.8523637999997"/>
    <x v="0"/>
  </r>
  <r>
    <n v="15733.560898"/>
    <n v="15230.830486000001"/>
    <x v="0"/>
    <x v="131"/>
    <x v="31"/>
    <x v="31"/>
    <s v="MD Resident"/>
    <x v="11"/>
    <s v="MD"/>
    <n v="2"/>
    <n v="0"/>
    <n v="0"/>
    <n v="0"/>
    <n v="1.890281944"/>
    <n v="2"/>
    <n v="17222.900000000001"/>
    <n v="2"/>
    <n v="1.890281944"/>
    <n v="17222.900000000001"/>
    <x v="92"/>
    <s v="21001,Aberdeen"/>
    <x v="0"/>
    <x v="0"/>
    <n v="57.391620308999997"/>
    <n v="0"/>
    <n v="0"/>
    <n v="0"/>
    <n v="0"/>
    <n v="0"/>
    <n v="0"/>
    <n v="0"/>
    <n v="1.890281944"/>
    <n v="15215.427087"/>
    <x v="0"/>
  </r>
  <r>
    <n v="15733.560898"/>
    <n v="15230.830486000001"/>
    <x v="0"/>
    <x v="149"/>
    <x v="31"/>
    <x v="31"/>
    <s v="MD Resident"/>
    <x v="9"/>
    <s v="MD"/>
    <n v="2"/>
    <n v="15.070748554"/>
    <n v="14"/>
    <n v="482591.1"/>
    <n v="17.138518491999999"/>
    <n v="17"/>
    <n v="307216.71999999997"/>
    <n v="3"/>
    <n v="2.0677699380000001"/>
    <n v="-175374.38"/>
    <x v="19"/>
    <s v="21223,Baltimore"/>
    <x v="0"/>
    <x v="0"/>
    <n v="32.501234044"/>
    <n v="0"/>
    <n v="0"/>
    <n v="0"/>
    <n v="0"/>
    <n v="0"/>
    <n v="0"/>
    <n v="0"/>
    <n v="2.0677699380000001"/>
    <n v="16644.079378999999"/>
    <x v="0"/>
  </r>
  <r>
    <n v="15733.560898"/>
    <n v="15230.830486000001"/>
    <x v="0"/>
    <x v="179"/>
    <x v="31"/>
    <x v="31"/>
    <s v="MD Resident"/>
    <x v="0"/>
    <s v="MD"/>
    <n v="2"/>
    <n v="2.994996912"/>
    <n v="4"/>
    <n v="30564.36"/>
    <n v="3.144069907"/>
    <n v="4"/>
    <n v="23242.6"/>
    <n v="0"/>
    <n v="0.14907299500000001"/>
    <n v="-7321.76"/>
    <x v="120"/>
    <s v="21222,Dundalk"/>
    <x v="0"/>
    <x v="0"/>
    <n v="83.096533515999994"/>
    <n v="0"/>
    <n v="0"/>
    <n v="0"/>
    <n v="0"/>
    <n v="0"/>
    <n v="0"/>
    <n v="0"/>
    <n v="0.14907299500000001"/>
    <n v="1199.9317315000001"/>
    <x v="0"/>
  </r>
  <r>
    <n v="15733.560898"/>
    <n v="15230.830486000001"/>
    <x v="0"/>
    <x v="222"/>
    <x v="31"/>
    <x v="31"/>
    <s v="MD Resident"/>
    <x v="1"/>
    <s v="MD"/>
    <n v="1"/>
    <n v="0"/>
    <n v="0"/>
    <n v="0"/>
    <n v="0.58304598299999999"/>
    <n v="1"/>
    <n v="26979.51"/>
    <n v="1"/>
    <n v="0.58304598299999999"/>
    <n v="26979.51"/>
    <x v="148"/>
    <s v="20770,Greenbelt"/>
    <x v="0"/>
    <x v="0"/>
    <n v="43.179993729000003"/>
    <n v="-8.4850117489999999"/>
    <n v="8.4850117489999999"/>
    <n v="-8.4850117489999999"/>
    <n v="0.11457046630000001"/>
    <n v="0.11457046630000001"/>
    <n v="0"/>
    <n v="922.2108806"/>
    <n v="0.46847551669999998"/>
    <n v="3770.8951774000002"/>
    <x v="0"/>
  </r>
  <r>
    <n v="15733.560898"/>
    <n v="15230.830486000001"/>
    <x v="0"/>
    <x v="103"/>
    <x v="31"/>
    <x v="31"/>
    <s v="MD Resident"/>
    <x v="3"/>
    <s v="MD"/>
    <n v="1"/>
    <n v="0.94474897199999996"/>
    <n v="1"/>
    <n v="6187.74"/>
    <n v="1.6796749500000001"/>
    <n v="2"/>
    <n v="43263.44"/>
    <n v="1"/>
    <n v="0.73492597800000004"/>
    <n v="37075.699999999997"/>
    <x v="24"/>
    <s v="20910,Silver Spring"/>
    <x v="0"/>
    <x v="0"/>
    <n v="79.478649641000004"/>
    <n v="-2.182473935"/>
    <n v="2.182473935"/>
    <n v="-2.182473935"/>
    <n v="2.0180976900000001E-2"/>
    <n v="2.0180976900000001E-2"/>
    <n v="0"/>
    <n v="162.44253049"/>
    <n v="0.71474500110000005"/>
    <n v="5753.1896152999998"/>
    <x v="0"/>
  </r>
  <r>
    <n v="15733.560898"/>
    <n v="15230.830486000001"/>
    <x v="0"/>
    <x v="188"/>
    <x v="31"/>
    <x v="31"/>
    <s v="MD Resident"/>
    <x v="19"/>
    <s v="MD"/>
    <n v="1"/>
    <n v="0"/>
    <n v="0"/>
    <n v="0"/>
    <n v="1.4777599560000001"/>
    <n v="1"/>
    <n v="7025.12"/>
    <n v="1"/>
    <n v="1.4777599560000001"/>
    <n v="7025.12"/>
    <x v="2"/>
    <s v="Wicomico,"/>
    <x v="0"/>
    <x v="0"/>
    <n v="18.061258459000001"/>
    <n v="-1.486203956"/>
    <n v="1.486203956"/>
    <n v="-1.486203956"/>
    <n v="0.1216002029"/>
    <n v="0.1216002029"/>
    <n v="0"/>
    <n v="978.79526720000001"/>
    <n v="1.3561597531"/>
    <n v="10916.122808"/>
    <x v="0"/>
  </r>
  <r>
    <n v="15733.560898"/>
    <n v="15230.830486000001"/>
    <x v="0"/>
    <x v="68"/>
    <x v="31"/>
    <x v="31"/>
    <s v="MD Resident"/>
    <x v="3"/>
    <s v="MD"/>
    <n v="1"/>
    <n v="0"/>
    <n v="0"/>
    <n v="0"/>
    <n v="0.75515097799999997"/>
    <n v="1"/>
    <n v="9766.57"/>
    <n v="1"/>
    <n v="0.75515097799999997"/>
    <n v="9766.57"/>
    <x v="24"/>
    <s v="20901,Silver Spring"/>
    <x v="0"/>
    <x v="0"/>
    <n v="70.619512907000001"/>
    <n v="-1.8741309450000001"/>
    <n v="1.8741309450000001"/>
    <n v="-1.8741309450000001"/>
    <n v="2.0040520799999999E-2"/>
    <n v="2.0040520799999999E-2"/>
    <n v="0"/>
    <n v="161.31195862000001"/>
    <n v="0.73511045720000001"/>
    <n v="5917.1170725000002"/>
    <x v="0"/>
  </r>
  <r>
    <n v="15733.560898"/>
    <n v="15230.830486000001"/>
    <x v="0"/>
    <x v="123"/>
    <x v="31"/>
    <x v="31"/>
    <s v="MD Resident"/>
    <x v="9"/>
    <s v="MD"/>
    <n v="2"/>
    <n v="22.155913342000002"/>
    <n v="32"/>
    <n v="341433.64"/>
    <n v="22.681480327999999"/>
    <n v="27"/>
    <n v="372470.7"/>
    <n v="-5"/>
    <n v="0.52556698599999996"/>
    <n v="31037.06"/>
    <x v="19"/>
    <s v="21209,Baltimore"/>
    <x v="0"/>
    <x v="0"/>
    <n v="97.924219085000004"/>
    <n v="0"/>
    <n v="0"/>
    <n v="0"/>
    <n v="0"/>
    <n v="0"/>
    <n v="0"/>
    <n v="0"/>
    <n v="0.52556698599999996"/>
    <n v="4230.4409562999999"/>
    <x v="0"/>
  </r>
  <r>
    <n v="15733.560898"/>
    <n v="15230.830486000001"/>
    <x v="0"/>
    <x v="33"/>
    <x v="31"/>
    <x v="31"/>
    <s v="MD Resident"/>
    <x v="9"/>
    <s v="MD"/>
    <n v="2"/>
    <n v="7.0125247909999997"/>
    <n v="8"/>
    <n v="97690.92"/>
    <n v="17.382375484000001"/>
    <n v="13"/>
    <n v="228931.84"/>
    <n v="5"/>
    <n v="10.369850693"/>
    <n v="131240.92000000001"/>
    <x v="19"/>
    <s v="21206,Baltimore"/>
    <x v="0"/>
    <x v="0"/>
    <n v="198.44760808000001"/>
    <n v="0"/>
    <n v="0"/>
    <n v="0"/>
    <n v="0"/>
    <n v="0"/>
    <n v="0"/>
    <n v="0"/>
    <n v="10.369850693"/>
    <n v="83469.932950000002"/>
    <x v="0"/>
  </r>
  <r>
    <n v="15733.560898"/>
    <n v="15230.830486000001"/>
    <x v="0"/>
    <x v="220"/>
    <x v="31"/>
    <x v="31"/>
    <s v="MD Resident"/>
    <x v="0"/>
    <s v="MD"/>
    <n v="2"/>
    <n v="0.75515097799999997"/>
    <n v="1"/>
    <n v="8866.9"/>
    <n v="1.354582959"/>
    <n v="2"/>
    <n v="14139.65"/>
    <n v="1"/>
    <n v="0.59943198099999995"/>
    <n v="5272.75"/>
    <x v="47"/>
    <s v="21204,Towson"/>
    <x v="0"/>
    <x v="0"/>
    <n v="132.48252106000001"/>
    <n v="0"/>
    <n v="0"/>
    <n v="0"/>
    <n v="0"/>
    <n v="0"/>
    <n v="0"/>
    <n v="0"/>
    <n v="0.59943198099999995"/>
    <n v="4825.0017037999996"/>
    <x v="0"/>
  </r>
  <r>
    <n v="15733.560898"/>
    <n v="15230.830486000001"/>
    <x v="0"/>
    <x v="104"/>
    <x v="31"/>
    <x v="31"/>
    <s v="MD Resident"/>
    <x v="9"/>
    <s v="MD"/>
    <n v="2"/>
    <n v="4.2157398739999996"/>
    <n v="6"/>
    <n v="43008.160000000003"/>
    <n v="10.690863682"/>
    <n v="7"/>
    <n v="223388.39"/>
    <n v="1"/>
    <n v="6.4751238080000002"/>
    <n v="180380.23"/>
    <x v="19"/>
    <s v="21201,Baltimore"/>
    <x v="0"/>
    <x v="0"/>
    <n v="58.911117240000003"/>
    <n v="-0.58304598299999999"/>
    <n v="0.58304598299999999"/>
    <n v="-0.58304598299999999"/>
    <n v="6.4084592199999998E-2"/>
    <n v="6.4084592199999998E-2"/>
    <n v="0"/>
    <n v="515.83545165999999"/>
    <n v="6.4110392157999998"/>
    <n v="51604.312281999999"/>
    <x v="0"/>
  </r>
  <r>
    <n v="15733.560898"/>
    <n v="15230.830486000001"/>
    <x v="0"/>
    <x v="42"/>
    <x v="31"/>
    <x v="31"/>
    <s v="MD Resident"/>
    <x v="8"/>
    <s v="MD"/>
    <n v="2"/>
    <n v="15.046972555"/>
    <n v="21"/>
    <n v="186533.95"/>
    <n v="17.125061492"/>
    <n v="21"/>
    <n v="228324.43"/>
    <n v="0"/>
    <n v="2.078088937"/>
    <n v="41790.480000000003"/>
    <x v="33"/>
    <s v="21163,Woodstock"/>
    <x v="0"/>
    <x v="0"/>
    <n v="24.653901267999998"/>
    <n v="0"/>
    <n v="0"/>
    <n v="0"/>
    <n v="0"/>
    <n v="0"/>
    <n v="0"/>
    <n v="0"/>
    <n v="2.078088937"/>
    <n v="16727.139992"/>
    <x v="0"/>
  </r>
  <r>
    <n v="15733.560898"/>
    <n v="15230.830486000001"/>
    <x v="0"/>
    <x v="69"/>
    <x v="31"/>
    <x v="31"/>
    <s v="MD Resident"/>
    <x v="0"/>
    <s v="MD"/>
    <n v="1"/>
    <n v="0"/>
    <n v="0"/>
    <n v="0"/>
    <n v="0.73492597800000004"/>
    <n v="1"/>
    <n v="10571.59"/>
    <n v="1"/>
    <n v="0.73492597800000004"/>
    <n v="10571.59"/>
    <x v="54"/>
    <s v="21162,White Marsh"/>
    <x v="0"/>
    <x v="0"/>
    <n v="44.98476866"/>
    <n v="0"/>
    <n v="0"/>
    <n v="0"/>
    <n v="0"/>
    <n v="0"/>
    <n v="0"/>
    <n v="0"/>
    <n v="0.73492597800000004"/>
    <n v="5915.6321458000002"/>
    <x v="0"/>
  </r>
  <r>
    <n v="15733.560898"/>
    <n v="15230.830486000001"/>
    <x v="0"/>
    <x v="32"/>
    <x v="31"/>
    <x v="31"/>
    <s v="MD Resident"/>
    <x v="1"/>
    <s v="MD"/>
    <n v="1"/>
    <n v="0"/>
    <n v="0"/>
    <n v="0"/>
    <n v="0.94474897199999996"/>
    <n v="1"/>
    <n v="7089.88"/>
    <n v="1"/>
    <n v="0.94474897199999996"/>
    <n v="7089.88"/>
    <x v="28"/>
    <s v="20747,District Heights"/>
    <x v="0"/>
    <x v="0"/>
    <n v="135.299723"/>
    <n v="-5.2008608450000002"/>
    <n v="5.2008608450000002"/>
    <n v="-5.2008608450000002"/>
    <n v="3.6315727999999999E-2"/>
    <n v="3.6315727999999999E-2"/>
    <n v="0"/>
    <n v="292.31581724"/>
    <n v="0.90843324400000003"/>
    <n v="7312.2424045999996"/>
    <x v="0"/>
  </r>
  <r>
    <n v="15733.560898"/>
    <n v="15230.830486000001"/>
    <x v="0"/>
    <x v="52"/>
    <x v="31"/>
    <x v="31"/>
    <s v="MD Resident"/>
    <x v="0"/>
    <s v="MD"/>
    <n v="1"/>
    <n v="0.39700198799999997"/>
    <n v="1"/>
    <n v="5761.21"/>
    <n v="3.0781519089999998"/>
    <n v="2"/>
    <n v="49665.760000000002"/>
    <n v="1"/>
    <n v="2.6811499209999998"/>
    <n v="43904.55"/>
    <x v="42"/>
    <s v="21155,Upperco"/>
    <x v="0"/>
    <x v="0"/>
    <n v="16.53367751"/>
    <n v="-0.51374798499999996"/>
    <n v="0.51374798499999996"/>
    <n v="-0.51374798499999996"/>
    <n v="8.3310888900000005E-2"/>
    <n v="8.3310888900000005E-2"/>
    <n v="0"/>
    <n v="670.59348418000002"/>
    <n v="2.5978390321"/>
    <n v="20910.759107999998"/>
    <x v="0"/>
  </r>
  <r>
    <n v="15733.560898"/>
    <n v="15230.830486000001"/>
    <x v="0"/>
    <x v="143"/>
    <x v="31"/>
    <x v="31"/>
    <s v="MD Resident"/>
    <x v="1"/>
    <s v="MD"/>
    <n v="1"/>
    <n v="0.39626098799999998"/>
    <n v="1"/>
    <n v="6647.61"/>
    <n v="0.80401997599999997"/>
    <n v="1"/>
    <n v="23646.99"/>
    <n v="0"/>
    <n v="0.40775898799999999"/>
    <n v="16999.38"/>
    <x v="99"/>
    <s v="20705,Beltsville"/>
    <x v="0"/>
    <x v="0"/>
    <n v="75.462409758000007"/>
    <n v="-55.213048360000002"/>
    <n v="55.213048364000002"/>
    <n v="-55.213048360000002"/>
    <n v="0.29834213879999999"/>
    <n v="0.29834213879999999"/>
    <n v="0"/>
    <n v="2401.4423213999999"/>
    <n v="0.1094168492"/>
    <n v="880.72792344000004"/>
    <x v="0"/>
  </r>
  <r>
    <n v="15733.560898"/>
    <n v="15230.830486000001"/>
    <x v="0"/>
    <x v="51"/>
    <x v="31"/>
    <x v="31"/>
    <s v="MD Resident"/>
    <x v="1"/>
    <s v="MD"/>
    <n v="1"/>
    <n v="1.4698519560000001"/>
    <n v="2"/>
    <n v="5604.2"/>
    <n v="1.69989995"/>
    <n v="2"/>
    <n v="17219.52"/>
    <n v="0"/>
    <n v="0.23004799400000001"/>
    <n v="11615.32"/>
    <x v="41"/>
    <s v="20715,Bowie"/>
    <x v="0"/>
    <x v="0"/>
    <n v="14.181413575000001"/>
    <n v="-7.2284367859999996"/>
    <n v="7.2284367859999996"/>
    <n v="-7.2284367859999996"/>
    <n v="0.1172582249"/>
    <n v="0.1172582249"/>
    <n v="0"/>
    <n v="943.84542843999998"/>
    <n v="0.11278976910000001"/>
    <n v="907.87753295000005"/>
    <x v="0"/>
  </r>
  <r>
    <n v="15733.560898"/>
    <n v="15230.830486000001"/>
    <x v="0"/>
    <x v="57"/>
    <x v="31"/>
    <x v="31"/>
    <s v="MD Resident"/>
    <x v="0"/>
    <s v="MD"/>
    <n v="1"/>
    <n v="0"/>
    <n v="0"/>
    <n v="0"/>
    <n v="0.52161998499999995"/>
    <n v="1"/>
    <n v="14694.36"/>
    <n v="1"/>
    <n v="0.52161998499999995"/>
    <n v="14694.36"/>
    <x v="45"/>
    <s v="21128,Perry Hall"/>
    <x v="0"/>
    <x v="0"/>
    <n v="20.047959393999999"/>
    <n v="0"/>
    <n v="0"/>
    <n v="0"/>
    <n v="0"/>
    <n v="0"/>
    <n v="0"/>
    <n v="0"/>
    <n v="0.52161998499999995"/>
    <n v="4198.6704014999996"/>
    <x v="0"/>
  </r>
  <r>
    <n v="15733.560898"/>
    <n v="15230.830486000001"/>
    <x v="0"/>
    <x v="87"/>
    <x v="31"/>
    <x v="31"/>
    <s v="MD Resident"/>
    <x v="7"/>
    <s v="MD"/>
    <n v="1"/>
    <n v="0"/>
    <n v="0"/>
    <n v="0"/>
    <n v="0.51364198500000002"/>
    <n v="1"/>
    <n v="3848.16"/>
    <n v="1"/>
    <n v="0.51364198500000002"/>
    <n v="3848.16"/>
    <x v="66"/>
    <s v="21108,Millersville"/>
    <x v="0"/>
    <x v="0"/>
    <n v="14.370112578000001"/>
    <n v="0"/>
    <n v="0"/>
    <n v="0"/>
    <n v="0"/>
    <n v="0"/>
    <n v="0"/>
    <n v="0"/>
    <n v="0.51364198500000002"/>
    <n v="4134.4531679000002"/>
    <x v="0"/>
  </r>
  <r>
    <n v="15733.560898"/>
    <n v="15230.830486000001"/>
    <x v="0"/>
    <x v="226"/>
    <x v="31"/>
    <x v="31"/>
    <s v="MD Resident"/>
    <x v="10"/>
    <s v="MD"/>
    <n v="2"/>
    <n v="1.7344579490000001"/>
    <n v="3"/>
    <n v="19253.25"/>
    <n v="3.3457109009999999"/>
    <n v="4"/>
    <n v="79914.039999999994"/>
    <n v="1"/>
    <n v="1.6112529520000001"/>
    <n v="60660.79"/>
    <x v="151"/>
    <s v="21102,Manchester"/>
    <x v="0"/>
    <x v="0"/>
    <n v="18.728887444000001"/>
    <n v="0"/>
    <n v="0"/>
    <n v="0"/>
    <n v="0"/>
    <n v="0"/>
    <n v="0"/>
    <n v="0"/>
    <n v="1.6112529520000001"/>
    <n v="12969.44188"/>
    <x v="0"/>
  </r>
  <r>
    <n v="15733.560898"/>
    <n v="15230.830486000001"/>
    <x v="0"/>
    <x v="55"/>
    <x v="31"/>
    <x v="31"/>
    <s v="MD Resident"/>
    <x v="12"/>
    <s v="MD"/>
    <n v="1"/>
    <n v="1.1812529650000001"/>
    <n v="2"/>
    <n v="11302.92"/>
    <n v="1.8785369439999999"/>
    <n v="3"/>
    <n v="27257.119999999999"/>
    <n v="1"/>
    <n v="0.69728397900000005"/>
    <n v="15954.2"/>
    <x v="2"/>
    <s v="Washington,"/>
    <x v="0"/>
    <x v="0"/>
    <n v="44.885576671999999"/>
    <n v="0"/>
    <n v="0"/>
    <n v="0"/>
    <n v="0"/>
    <n v="0"/>
    <n v="0"/>
    <n v="0"/>
    <n v="0.69728397900000005"/>
    <n v="5612.6407889000002"/>
    <x v="0"/>
  </r>
  <r>
    <n v="15733.560898"/>
    <n v="15230.830486000001"/>
    <x v="0"/>
    <x v="89"/>
    <x v="31"/>
    <x v="31"/>
    <s v="MD Resident"/>
    <x v="13"/>
    <s v="MD"/>
    <n v="1"/>
    <n v="0"/>
    <n v="0"/>
    <n v="0"/>
    <n v="0.47289798599999999"/>
    <n v="1"/>
    <n v="8056.05"/>
    <n v="1"/>
    <n v="0.47289798599999999"/>
    <n v="8056.05"/>
    <x v="2"/>
    <s v="Somerset,"/>
    <x v="0"/>
    <x v="0"/>
    <n v="23.983850288999999"/>
    <n v="0"/>
    <n v="0"/>
    <n v="0"/>
    <n v="0"/>
    <n v="0"/>
    <n v="0"/>
    <n v="0"/>
    <n v="0.47289798599999999"/>
    <n v="3806.4929140999998"/>
    <x v="0"/>
  </r>
  <r>
    <n v="15733.560898"/>
    <n v="15230.830486000001"/>
    <x v="0"/>
    <x v="173"/>
    <x v="31"/>
    <x v="31"/>
    <s v="MD Resident"/>
    <x v="18"/>
    <s v="MD"/>
    <n v="2"/>
    <n v="0"/>
    <n v="0"/>
    <n v="0"/>
    <n v="2.0997729380000001"/>
    <n v="2"/>
    <n v="26250"/>
    <n v="2"/>
    <n v="2.0997729380000001"/>
    <n v="26250"/>
    <x v="2"/>
    <s v="Queen Annes,"/>
    <x v="0"/>
    <x v="0"/>
    <n v="68.731464979999998"/>
    <n v="0"/>
    <n v="0"/>
    <n v="0"/>
    <n v="0"/>
    <n v="0"/>
    <n v="0"/>
    <n v="0"/>
    <n v="2.0997729380000001"/>
    <n v="16901.680799000002"/>
    <x v="0"/>
  </r>
  <r>
    <n v="15733.560898"/>
    <n v="15230.830486000001"/>
    <x v="0"/>
    <x v="82"/>
    <x v="31"/>
    <x v="31"/>
    <s v="MD Resident"/>
    <x v="10"/>
    <s v="MD"/>
    <n v="1"/>
    <n v="2.9070199140000001"/>
    <n v="2"/>
    <n v="26586.45"/>
    <n v="3.5360978940000001"/>
    <n v="3"/>
    <n v="67318.240000000005"/>
    <n v="1"/>
    <n v="0.62907798000000004"/>
    <n v="40731.79"/>
    <x v="65"/>
    <s v="21074,Hampstead"/>
    <x v="0"/>
    <x v="0"/>
    <n v="25.075629255999999"/>
    <n v="0"/>
    <n v="0"/>
    <n v="0"/>
    <n v="0"/>
    <n v="0"/>
    <n v="0"/>
    <n v="0"/>
    <n v="0.62907798000000004"/>
    <n v="5063.6309398000003"/>
    <x v="0"/>
  </r>
  <r>
    <n v="15733.560898"/>
    <n v="15230.830486000001"/>
    <x v="0"/>
    <x v="213"/>
    <x v="31"/>
    <x v="31"/>
    <s v="MD Resident"/>
    <x v="7"/>
    <s v="MD"/>
    <n v="2"/>
    <n v="0.47782898600000001"/>
    <n v="1"/>
    <n v="4803.57"/>
    <n v="2.2890429330000002"/>
    <n v="3"/>
    <n v="26071.96"/>
    <n v="2"/>
    <n v="1.8112139469999999"/>
    <n v="21268.39"/>
    <x v="51"/>
    <s v="21061,Glen Burnie"/>
    <x v="0"/>
    <x v="0"/>
    <n v="121.47440439"/>
    <n v="-2.2170409339999999"/>
    <n v="2.2170409339999999"/>
    <n v="-2.2170409339999999"/>
    <n v="3.3056638399999998E-2"/>
    <n v="3.3056638399999998E-2"/>
    <n v="0"/>
    <n v="266.08246081999999"/>
    <n v="1.7781573086"/>
    <n v="14312.903408"/>
    <x v="0"/>
  </r>
  <r>
    <n v="15733.560898"/>
    <n v="15230.830486000001"/>
    <x v="0"/>
    <x v="64"/>
    <x v="31"/>
    <x v="31"/>
    <s v="MD Resident"/>
    <x v="7"/>
    <s v="MD"/>
    <n v="1"/>
    <n v="0.75515097799999997"/>
    <n v="1"/>
    <n v="9638.11"/>
    <n v="0.94474897199999996"/>
    <n v="1"/>
    <n v="9533.33"/>
    <n v="0"/>
    <n v="0.18959799399999999"/>
    <n v="-104.78"/>
    <x v="51"/>
    <s v="21060,Glen Burnie"/>
    <x v="0"/>
    <x v="0"/>
    <n v="34.865030947000001"/>
    <n v="-0.45127198699999999"/>
    <n v="0.45127198699999999"/>
    <n v="-0.45127198699999999"/>
    <n v="2.4540424000000002E-3"/>
    <n v="2.4540424000000002E-3"/>
    <n v="0"/>
    <n v="19.753298180000002"/>
    <n v="0.1871439516"/>
    <n v="1506.3758926"/>
    <x v="0"/>
  </r>
  <r>
    <n v="15733.560898"/>
    <n v="15230.830486000001"/>
    <x v="0"/>
    <x v="136"/>
    <x v="31"/>
    <x v="31"/>
    <s v="MD Resident"/>
    <x v="17"/>
    <s v="MD"/>
    <n v="1"/>
    <n v="0"/>
    <n v="0"/>
    <n v="0"/>
    <n v="0.73492597800000004"/>
    <n v="1"/>
    <n v="5870.29"/>
    <n v="1"/>
    <n v="0.73492597800000004"/>
    <n v="5870.29"/>
    <x v="2"/>
    <s v="Calvert,"/>
    <x v="0"/>
    <x v="0"/>
    <n v="198.49333811"/>
    <n v="0"/>
    <n v="0"/>
    <n v="0"/>
    <n v="0"/>
    <n v="0"/>
    <n v="0"/>
    <n v="0"/>
    <n v="0.73492597800000004"/>
    <n v="5915.6321458000002"/>
    <x v="0"/>
  </r>
  <r>
    <n v="15733.560898"/>
    <n v="15230.830486000001"/>
    <x v="0"/>
    <x v="128"/>
    <x v="31"/>
    <x v="31"/>
    <s v="MD Resident"/>
    <x v="1"/>
    <s v="MD"/>
    <n v="1"/>
    <n v="0"/>
    <n v="0"/>
    <n v="0"/>
    <n v="0.75515097799999997"/>
    <n v="1"/>
    <n v="16128.05"/>
    <n v="1"/>
    <n v="0.75515097799999997"/>
    <n v="16128.05"/>
    <x v="91"/>
    <s v="20735,Clinton"/>
    <x v="0"/>
    <x v="0"/>
    <n v="53.338752419000002"/>
    <n v="-1.0590439679999999"/>
    <n v="1.0590439679999999"/>
    <n v="-1.0590439679999999"/>
    <n v="1.4993565699999999E-2"/>
    <n v="1.4993565699999999E-2"/>
    <n v="0"/>
    <n v="120.68755470000001"/>
    <n v="0.74015741229999998"/>
    <n v="5957.7414763999996"/>
    <x v="0"/>
  </r>
  <r>
    <n v="15733.560898"/>
    <n v="15230.830486000001"/>
    <x v="0"/>
    <x v="172"/>
    <x v="31"/>
    <x v="31"/>
    <s v="MD Resident"/>
    <x v="10"/>
    <s v="MD"/>
    <n v="1"/>
    <n v="0"/>
    <n v="0"/>
    <n v="0"/>
    <n v="1.719472949"/>
    <n v="1"/>
    <n v="15543.75"/>
    <n v="1"/>
    <n v="1.719472949"/>
    <n v="15543.75"/>
    <x v="116"/>
    <s v="21791,Union Bridge"/>
    <x v="0"/>
    <x v="0"/>
    <n v="10.496671685000001"/>
    <n v="0"/>
    <n v="0"/>
    <n v="0"/>
    <n v="0"/>
    <n v="0"/>
    <n v="0"/>
    <n v="0"/>
    <n v="1.719472949"/>
    <n v="13840.535993"/>
    <x v="0"/>
  </r>
  <r>
    <n v="15733.560898"/>
    <n v="15230.830486000001"/>
    <x v="0"/>
    <x v="73"/>
    <x v="31"/>
    <x v="31"/>
    <s v="MD Resident"/>
    <x v="10"/>
    <s v="MD"/>
    <n v="1"/>
    <n v="0.73492597800000004"/>
    <n v="1"/>
    <n v="4744.42"/>
    <n v="2.1139769369999999"/>
    <n v="1"/>
    <n v="12850.25"/>
    <n v="0"/>
    <n v="1.379050959"/>
    <n v="8105.83"/>
    <x v="57"/>
    <s v="21787,Taneytown"/>
    <x v="0"/>
    <x v="0"/>
    <n v="30.826973074000001"/>
    <n v="-0.73492597800000004"/>
    <n v="0.73492597800000004"/>
    <n v="-0.73492597800000004"/>
    <n v="3.2877064300000002E-2"/>
    <n v="3.2877064300000002E-2"/>
    <n v="0"/>
    <n v="264.63701656000001"/>
    <n v="1.3461738946999999"/>
    <n v="10835.74374"/>
    <x v="0"/>
  </r>
  <r>
    <n v="15733.560898"/>
    <n v="15230.830486000001"/>
    <x v="0"/>
    <x v="197"/>
    <x v="31"/>
    <x v="31"/>
    <s v="MD Resident"/>
    <x v="8"/>
    <s v="MD"/>
    <n v="2"/>
    <n v="2.3697529290000001"/>
    <n v="4"/>
    <n v="28130.29"/>
    <n v="4.8849348539999999"/>
    <n v="8"/>
    <n v="91724.47"/>
    <n v="4"/>
    <n v="2.5151819249999998"/>
    <n v="63594.18"/>
    <x v="123"/>
    <s v="21043,Ellicott City"/>
    <x v="0"/>
    <x v="0"/>
    <n v="59.304537232999998"/>
    <n v="0"/>
    <n v="0"/>
    <n v="0"/>
    <n v="0"/>
    <n v="0"/>
    <n v="0"/>
    <n v="0"/>
    <n v="2.5151819249999998"/>
    <n v="20245.428102000002"/>
    <x v="0"/>
  </r>
  <r>
    <n v="15733.560898"/>
    <n v="15230.830486000001"/>
    <x v="0"/>
    <x v="184"/>
    <x v="31"/>
    <x v="31"/>
    <s v="MD Resident"/>
    <x v="8"/>
    <s v="MD"/>
    <n v="2"/>
    <n v="3.1964179060000002"/>
    <n v="6"/>
    <n v="59084.52"/>
    <n v="9.2001337270000008"/>
    <n v="12"/>
    <n v="112576.16"/>
    <n v="6"/>
    <n v="6.0037158210000001"/>
    <n v="53491.64"/>
    <x v="123"/>
    <s v="21042,Ellicott City"/>
    <x v="0"/>
    <x v="0"/>
    <n v="41.943236755999997"/>
    <n v="-2.192951935"/>
    <n v="2.192951935"/>
    <n v="-2.192951935"/>
    <n v="0.31389709630000001"/>
    <n v="0.31389709630000001"/>
    <n v="0"/>
    <n v="2526.6486814999998"/>
    <n v="5.6898187247000003"/>
    <n v="45798.999572000001"/>
    <x v="0"/>
  </r>
  <r>
    <n v="15733.560898"/>
    <n v="15230.830486000001"/>
    <x v="0"/>
    <x v="65"/>
    <x v="31"/>
    <x v="31"/>
    <s v="MD Resident"/>
    <x v="5"/>
    <s v="MD"/>
    <n v="1"/>
    <n v="1.6794059509999999"/>
    <n v="3"/>
    <n v="41109.86"/>
    <n v="6.1252948180000004"/>
    <n v="1"/>
    <n v="125477.58"/>
    <n v="-2"/>
    <n v="4.4458888669999999"/>
    <n v="84367.72"/>
    <x v="14"/>
    <s v="21703,Frederick"/>
    <x v="0"/>
    <x v="0"/>
    <n v="20.142659399999999"/>
    <n v="-0.52161998499999995"/>
    <n v="0.52161998499999995"/>
    <n v="-0.52161998499999995"/>
    <n v="0.11513199120000001"/>
    <n v="0.11513199120000001"/>
    <n v="0"/>
    <n v="926.73075702999995"/>
    <n v="4.3307568757999997"/>
    <n v="34859.516953999999"/>
    <x v="0"/>
  </r>
  <r>
    <n v="14324.970314"/>
    <n v="14372.573175"/>
    <x v="0"/>
    <x v="244"/>
    <x v="32"/>
    <x v="32"/>
    <s v="MD Resident"/>
    <x v="7"/>
    <s v="MD"/>
    <n v="2"/>
    <n v="4.8615668559999996"/>
    <n v="5"/>
    <n v="74225.960000000006"/>
    <n v="15.560756538"/>
    <n v="12"/>
    <n v="181085.73"/>
    <n v="7"/>
    <n v="10.699189682"/>
    <n v="106859.77"/>
    <x v="163"/>
    <s v="21037,Edgewater"/>
    <x v="0"/>
    <x v="0"/>
    <n v="47.501344580000001"/>
    <n v="0"/>
    <n v="0"/>
    <n v="0"/>
    <n v="0"/>
    <n v="0"/>
    <n v="0"/>
    <n v="0"/>
    <n v="10.699189682"/>
    <n v="78410.667954999997"/>
    <x v="0"/>
  </r>
  <r>
    <n v="14324.970314"/>
    <n v="14372.573175"/>
    <x v="0"/>
    <x v="31"/>
    <x v="32"/>
    <x v="32"/>
    <s v="MD Resident"/>
    <x v="7"/>
    <s v="MD"/>
    <n v="2"/>
    <n v="2.902430914"/>
    <n v="5"/>
    <n v="53991.6"/>
    <n v="12.129077642"/>
    <n v="18"/>
    <n v="203307.63"/>
    <n v="13"/>
    <n v="9.2266467280000004"/>
    <n v="149316.03"/>
    <x v="27"/>
    <s v="21409,Annapolis"/>
    <x v="0"/>
    <x v="0"/>
    <n v="23.385939306000001"/>
    <n v="0"/>
    <n v="0"/>
    <n v="0"/>
    <n v="0"/>
    <n v="0"/>
    <n v="0"/>
    <n v="0"/>
    <n v="9.2266467280000004"/>
    <n v="67618.908947999997"/>
    <x v="0"/>
  </r>
  <r>
    <n v="14324.970314"/>
    <n v="14372.573175"/>
    <x v="0"/>
    <x v="245"/>
    <x v="32"/>
    <x v="32"/>
    <s v="MD Resident"/>
    <x v="7"/>
    <s v="MD"/>
    <n v="1"/>
    <n v="0"/>
    <n v="0"/>
    <n v="0"/>
    <n v="0.46813298599999997"/>
    <n v="1"/>
    <n v="4713.7299999999996"/>
    <n v="1"/>
    <n v="0.46813298599999997"/>
    <n v="4713.7299999999996"/>
    <x v="27"/>
    <s v="21402,Annapolis"/>
    <x v="0"/>
    <x v="0"/>
    <n v="1.5849779530000001"/>
    <n v="0"/>
    <n v="0"/>
    <n v="0"/>
    <n v="0"/>
    <n v="0"/>
    <n v="0"/>
    <n v="0"/>
    <n v="0.46813298599999997"/>
    <n v="3430.7850607999999"/>
    <x v="0"/>
  </r>
  <r>
    <n v="14324.970314"/>
    <n v="14372.573175"/>
    <x v="0"/>
    <x v="160"/>
    <x v="32"/>
    <x v="32"/>
    <s v="MD Resident"/>
    <x v="7"/>
    <s v="MD"/>
    <n v="2"/>
    <n v="28.873234143000001"/>
    <n v="37"/>
    <n v="446683.55"/>
    <n v="35.719636940000001"/>
    <n v="40"/>
    <n v="610070.02"/>
    <n v="3"/>
    <n v="6.8464027969999997"/>
    <n v="163386.47"/>
    <x v="27"/>
    <s v="21401,Annapolis"/>
    <x v="0"/>
    <x v="0"/>
    <n v="81.173615592999994"/>
    <n v="-1.1152699669999999"/>
    <n v="1.1152699669999999"/>
    <n v="-1.1152699669999999"/>
    <n v="9.4064892499999997E-2"/>
    <n v="9.4064892499999997E-2"/>
    <n v="0"/>
    <n v="689.36912685000004"/>
    <n v="6.7523379045"/>
    <n v="49485.553680999998"/>
    <x v="0"/>
  </r>
  <r>
    <n v="14324.970314"/>
    <n v="14372.573175"/>
    <x v="0"/>
    <x v="72"/>
    <x v="32"/>
    <x v="32"/>
    <s v="MD Resident"/>
    <x v="7"/>
    <s v="MD"/>
    <n v="2"/>
    <n v="21.395090366000002"/>
    <n v="23"/>
    <n v="335793.84"/>
    <n v="30.743084086"/>
    <n v="31"/>
    <n v="524655.12"/>
    <n v="8"/>
    <n v="9.3479937199999998"/>
    <n v="188861.28"/>
    <x v="56"/>
    <s v="21032,Crownsville"/>
    <x v="0"/>
    <x v="0"/>
    <n v="56.647458321000002"/>
    <n v="0"/>
    <n v="0"/>
    <n v="0"/>
    <n v="0"/>
    <n v="0"/>
    <n v="0"/>
    <n v="0"/>
    <n v="9.3479937199999998"/>
    <n v="68508.219165000002"/>
    <x v="0"/>
  </r>
  <r>
    <n v="14324.970314"/>
    <n v="14372.573175"/>
    <x v="0"/>
    <x v="58"/>
    <x v="32"/>
    <x v="32"/>
    <s v="MD Resident"/>
    <x v="0"/>
    <s v="MD"/>
    <n v="2"/>
    <n v="4.4826958670000003"/>
    <n v="7"/>
    <n v="49993.26"/>
    <n v="7.0083817919999998"/>
    <n v="7"/>
    <n v="175080.47"/>
    <n v="0"/>
    <n v="2.5256859249999999"/>
    <n v="125087.21"/>
    <x v="46"/>
    <s v="21244,Windsor Mill"/>
    <x v="0"/>
    <x v="0"/>
    <n v="128.80505017999999"/>
    <n v="-0.77333497699999998"/>
    <n v="0.77333497699999998"/>
    <n v="-0.77333497699999998"/>
    <n v="1.51640115E-2"/>
    <n v="1.51640115E-2"/>
    <n v="0"/>
    <n v="111.13180611999999"/>
    <n v="2.5105219134999999"/>
    <n v="18398.748503999999"/>
    <x v="0"/>
  </r>
  <r>
    <n v="14324.970314"/>
    <n v="14372.573175"/>
    <x v="0"/>
    <x v="117"/>
    <x v="32"/>
    <x v="32"/>
    <s v="MD Resident"/>
    <x v="8"/>
    <s v="MD"/>
    <n v="2"/>
    <n v="13.406667603000001"/>
    <n v="14"/>
    <n v="352433.19"/>
    <n v="19.809193411999999"/>
    <n v="25"/>
    <n v="319644.44"/>
    <n v="11"/>
    <n v="6.4025258090000001"/>
    <n v="-32788.75"/>
    <x v="36"/>
    <s v="20723,Laurel"/>
    <x v="0"/>
    <x v="0"/>
    <n v="111.81412468000001"/>
    <n v="-21.82886835"/>
    <n v="21.828868353000001"/>
    <n v="-21.82886835"/>
    <n v="1.2499305736999999"/>
    <n v="1.2499305736999999"/>
    <n v="0"/>
    <n v="9160.3097147000008"/>
    <n v="5.1525952352999997"/>
    <n v="37761.591869000003"/>
    <x v="0"/>
  </r>
  <r>
    <n v="14324.970314"/>
    <n v="14372.573175"/>
    <x v="0"/>
    <x v="34"/>
    <x v="32"/>
    <x v="32"/>
    <s v="MD Resident"/>
    <x v="9"/>
    <s v="MD"/>
    <n v="2"/>
    <n v="1.3770109589999999"/>
    <n v="2"/>
    <n v="28135.02"/>
    <n v="1.9545719420000001"/>
    <n v="3"/>
    <n v="18860.47"/>
    <n v="1"/>
    <n v="0.57756098300000003"/>
    <n v="-9274.5499999999993"/>
    <x v="19"/>
    <s v="21239,Baltimore"/>
    <x v="0"/>
    <x v="0"/>
    <n v="164.27218110999999"/>
    <n v="0"/>
    <n v="0"/>
    <n v="0"/>
    <n v="0"/>
    <n v="0"/>
    <n v="0"/>
    <n v="0"/>
    <n v="0.57756098300000003"/>
    <n v="4232.7450777000004"/>
    <x v="0"/>
  </r>
  <r>
    <n v="14324.970314"/>
    <n v="14372.573175"/>
    <x v="0"/>
    <x v="141"/>
    <x v="32"/>
    <x v="32"/>
    <s v="MD Resident"/>
    <x v="0"/>
    <s v="MD"/>
    <n v="2"/>
    <n v="2.9797369119999999"/>
    <n v="6"/>
    <n v="33955.33"/>
    <n v="12.239394637"/>
    <n v="18"/>
    <n v="123658.68"/>
    <n v="12"/>
    <n v="9.2596577250000003"/>
    <n v="89703.35"/>
    <x v="97"/>
    <s v="21237,Rosedale"/>
    <x v="0"/>
    <x v="0"/>
    <n v="67.447334992999998"/>
    <n v="0"/>
    <n v="0"/>
    <n v="0"/>
    <n v="0"/>
    <n v="0"/>
    <n v="0"/>
    <n v="0"/>
    <n v="9.2596577250000003"/>
    <n v="67860.835149999999"/>
    <x v="0"/>
  </r>
  <r>
    <n v="14324.970314"/>
    <n v="14372.573175"/>
    <x v="0"/>
    <x v="79"/>
    <x v="32"/>
    <x v="32"/>
    <s v="MD Resident"/>
    <x v="8"/>
    <s v="MD"/>
    <n v="1"/>
    <n v="0"/>
    <n v="0"/>
    <n v="0"/>
    <n v="1.3620409600000001"/>
    <n v="1"/>
    <n v="32002.98"/>
    <n v="1"/>
    <n v="1.3620409600000001"/>
    <n v="32002.98"/>
    <x v="62"/>
    <s v="21029,Clarksville"/>
    <x v="0"/>
    <x v="0"/>
    <n v="36.759042909000001"/>
    <n v="0"/>
    <n v="0"/>
    <n v="0"/>
    <n v="0"/>
    <n v="0"/>
    <n v="0"/>
    <n v="0"/>
    <n v="1.3620409600000001"/>
    <n v="9981.9280366000003"/>
    <x v="0"/>
  </r>
  <r>
    <n v="14324.970314"/>
    <n v="14372.573175"/>
    <x v="0"/>
    <x v="198"/>
    <x v="32"/>
    <x v="32"/>
    <s v="MD Resident"/>
    <x v="7"/>
    <s v="MD"/>
    <n v="2"/>
    <n v="0"/>
    <n v="0"/>
    <n v="0"/>
    <n v="0.84717097500000005"/>
    <n v="2"/>
    <n v="13450.18"/>
    <n v="2"/>
    <n v="0.84717097500000005"/>
    <n v="13450.18"/>
    <x v="133"/>
    <s v="20776,Harwood"/>
    <x v="0"/>
    <x v="0"/>
    <n v="8.7516477429999995"/>
    <n v="0"/>
    <n v="0"/>
    <n v="0"/>
    <n v="0"/>
    <n v="0"/>
    <n v="0"/>
    <n v="0"/>
    <n v="0.84717097500000005"/>
    <n v="6208.6236430999998"/>
    <x v="0"/>
  </r>
  <r>
    <n v="14324.970314"/>
    <n v="14372.573175"/>
    <x v="0"/>
    <x v="107"/>
    <x v="32"/>
    <x v="32"/>
    <s v="MD Resident"/>
    <x v="0"/>
    <s v="MD"/>
    <n v="2"/>
    <n v="4.5770568640000002"/>
    <n v="6"/>
    <n v="69318.2"/>
    <n v="7.0718357879999996"/>
    <n v="8"/>
    <n v="190461.34"/>
    <n v="2"/>
    <n v="2.4947789239999998"/>
    <n v="121143.14"/>
    <x v="79"/>
    <s v="21234,Parkville"/>
    <x v="0"/>
    <x v="0"/>
    <n v="124.48361029"/>
    <n v="0"/>
    <n v="0"/>
    <n v="0"/>
    <n v="0"/>
    <n v="0"/>
    <n v="0"/>
    <n v="0"/>
    <n v="2.4947789239999998"/>
    <n v="18283.373567999999"/>
    <x v="0"/>
  </r>
  <r>
    <n v="14324.970314"/>
    <n v="14372.573175"/>
    <x v="0"/>
    <x v="166"/>
    <x v="32"/>
    <x v="32"/>
    <s v="MD Resident"/>
    <x v="11"/>
    <s v="MD"/>
    <n v="1"/>
    <n v="0.70905997899999995"/>
    <n v="1"/>
    <n v="3331.55"/>
    <n v="1.7559339469999999"/>
    <n v="2"/>
    <n v="8652.49"/>
    <n v="1"/>
    <n v="1.0468739680000001"/>
    <n v="5320.94"/>
    <x v="83"/>
    <s v="21015,Bel Air"/>
    <x v="0"/>
    <x v="0"/>
    <n v="16.030183524000002"/>
    <n v="0"/>
    <n v="0"/>
    <n v="0"/>
    <n v="0"/>
    <n v="0"/>
    <n v="0"/>
    <n v="0"/>
    <n v="1.0468739680000001"/>
    <n v="7672.1779439000002"/>
    <x v="0"/>
  </r>
  <r>
    <n v="14324.970314"/>
    <n v="14372.573175"/>
    <x v="0"/>
    <x v="93"/>
    <x v="32"/>
    <x v="32"/>
    <s v="MD Resident"/>
    <x v="9"/>
    <s v="MD"/>
    <n v="2"/>
    <n v="1.4313369579999999"/>
    <n v="2"/>
    <n v="10560.54"/>
    <n v="3.525297895"/>
    <n v="3"/>
    <n v="41536.559999999998"/>
    <n v="1"/>
    <n v="2.0939609369999999"/>
    <n v="30976.02"/>
    <x v="19"/>
    <s v="21231,Baltimore"/>
    <x v="0"/>
    <x v="0"/>
    <n v="80.842232605000007"/>
    <n v="0"/>
    <n v="0"/>
    <n v="0"/>
    <n v="0"/>
    <n v="0"/>
    <n v="0"/>
    <n v="0"/>
    <n v="2.0939609369999999"/>
    <n v="15345.916899"/>
    <x v="0"/>
  </r>
  <r>
    <n v="14324.970314"/>
    <n v="14372.573175"/>
    <x v="0"/>
    <x v="125"/>
    <x v="32"/>
    <x v="32"/>
    <s v="MD Resident"/>
    <x v="1"/>
    <s v="MD"/>
    <n v="2"/>
    <n v="4.0468088800000004"/>
    <n v="5"/>
    <n v="78386.240000000005"/>
    <n v="11.428533659999999"/>
    <n v="15"/>
    <n v="220300.83"/>
    <n v="10"/>
    <n v="7.3817247799999999"/>
    <n v="141914.59"/>
    <x v="36"/>
    <s v="20707,Laurel"/>
    <x v="0"/>
    <x v="0"/>
    <n v="135.32980598"/>
    <n v="-184.9022105"/>
    <n v="135.32980598"/>
    <n v="135.32980598"/>
    <n v="7.3817247799999999"/>
    <n v="7.3817247799999999"/>
    <n v="0"/>
    <n v="54098.112835"/>
    <n v="0"/>
    <n v="0"/>
    <x v="0"/>
  </r>
  <r>
    <n v="14324.970314"/>
    <n v="14372.573175"/>
    <x v="0"/>
    <x v="85"/>
    <x v="32"/>
    <x v="32"/>
    <s v="MD Resident"/>
    <x v="9"/>
    <s v="MD"/>
    <n v="2"/>
    <n v="9.5169287180000008"/>
    <n v="12"/>
    <n v="105826.93"/>
    <n v="25.078546257999999"/>
    <n v="29"/>
    <n v="349395.35"/>
    <n v="17"/>
    <n v="15.56161754"/>
    <n v="243568.42"/>
    <x v="19"/>
    <s v="21230,Baltimore"/>
    <x v="0"/>
    <x v="0"/>
    <n v="91.026667282999995"/>
    <n v="0"/>
    <n v="0"/>
    <n v="0"/>
    <n v="0"/>
    <n v="0"/>
    <n v="0"/>
    <n v="0"/>
    <n v="15.56161754"/>
    <n v="114045.72328000001"/>
    <x v="0"/>
  </r>
  <r>
    <n v="14324.970314"/>
    <n v="14372.573175"/>
    <x v="0"/>
    <x v="22"/>
    <x v="32"/>
    <x v="32"/>
    <s v="MD Resident"/>
    <x v="9"/>
    <s v="MD"/>
    <n v="2"/>
    <n v="4.6714388610000004"/>
    <n v="7"/>
    <n v="118097.79"/>
    <n v="20.165062405"/>
    <n v="25"/>
    <n v="392418.32"/>
    <n v="18"/>
    <n v="15.493623544"/>
    <n v="274320.53000000003"/>
    <x v="19"/>
    <s v="21229,Baltimore"/>
    <x v="0"/>
    <x v="0"/>
    <n v="142.46583278"/>
    <n v="-0.598206982"/>
    <n v="0.598206982"/>
    <n v="-0.598206982"/>
    <n v="6.5056958600000006E-2"/>
    <n v="6.5056958600000006E-2"/>
    <n v="0"/>
    <n v="476.77999252000001"/>
    <n v="15.428566585"/>
    <n v="113070.63876"/>
    <x v="0"/>
  </r>
  <r>
    <n v="14324.970314"/>
    <n v="14372.573175"/>
    <x v="0"/>
    <x v="170"/>
    <x v="32"/>
    <x v="32"/>
    <s v="MD Resident"/>
    <x v="7"/>
    <s v="MD"/>
    <n v="3"/>
    <n v="28.745003146999998"/>
    <n v="27"/>
    <n v="433982.75"/>
    <n v="36.061722934999999"/>
    <n v="36"/>
    <n v="434646.56"/>
    <n v="9"/>
    <n v="7.3167197880000003"/>
    <n v="663.81"/>
    <x v="114"/>
    <s v="21012,Arnold"/>
    <x v="0"/>
    <x v="0"/>
    <n v="80.251827634999998"/>
    <n v="0"/>
    <n v="0"/>
    <n v="0"/>
    <n v="0"/>
    <n v="0"/>
    <n v="0"/>
    <n v="0"/>
    <n v="7.3167197880000003"/>
    <n v="53621.713688000003"/>
    <x v="0"/>
  </r>
  <r>
    <n v="14324.970314"/>
    <n v="14372.573175"/>
    <x v="0"/>
    <x v="236"/>
    <x v="32"/>
    <x v="32"/>
    <s v="MD Resident"/>
    <x v="0"/>
    <s v="MD"/>
    <n v="2"/>
    <n v="9.7219737110000004"/>
    <n v="11"/>
    <n v="161049.26"/>
    <n v="21.713577355000002"/>
    <n v="28"/>
    <n v="366981.22"/>
    <n v="17"/>
    <n v="11.991603644"/>
    <n v="205931.96"/>
    <x v="157"/>
    <s v="21228,Catonsville"/>
    <x v="0"/>
    <x v="0"/>
    <n v="33.186515018000001"/>
    <n v="0"/>
    <n v="0"/>
    <n v="0"/>
    <n v="0"/>
    <n v="0"/>
    <n v="0"/>
    <n v="0"/>
    <n v="11.991603644"/>
    <n v="87882.323757999999"/>
    <x v="0"/>
  </r>
  <r>
    <n v="14324.970314"/>
    <n v="14372.573175"/>
    <x v="0"/>
    <x v="234"/>
    <x v="32"/>
    <x v="32"/>
    <s v="MD Resident"/>
    <x v="0"/>
    <s v="MD"/>
    <n v="2"/>
    <n v="59.486552234000001"/>
    <n v="55"/>
    <n v="966731.53"/>
    <n v="72.090288861999994"/>
    <n v="80"/>
    <n v="965339.76"/>
    <n v="25"/>
    <n v="12.603736628"/>
    <n v="-1391.77"/>
    <x v="155"/>
    <s v="21227,Halethorpe"/>
    <x v="0"/>
    <x v="0"/>
    <n v="38.351487861000003"/>
    <n v="-0.598206982"/>
    <n v="0.598206982"/>
    <n v="-0.598206982"/>
    <n v="0.19659323980000001"/>
    <n v="0.19659323980000001"/>
    <n v="0"/>
    <n v="1440.7639931000001"/>
    <n v="12.407143388"/>
    <n v="90927.671103999994"/>
    <x v="0"/>
  </r>
  <r>
    <n v="14324.970314"/>
    <n v="14372.573175"/>
    <x v="0"/>
    <x v="63"/>
    <x v="32"/>
    <x v="32"/>
    <s v="MD Resident"/>
    <x v="1"/>
    <s v="MD"/>
    <n v="2"/>
    <n v="3.8450528849999999"/>
    <n v="6"/>
    <n v="64456.08"/>
    <n v="4.3261268719999997"/>
    <n v="5"/>
    <n v="43589.760000000002"/>
    <n v="-1"/>
    <n v="0.48107398699999998"/>
    <n v="-20866.32"/>
    <x v="50"/>
    <s v="20772,Upper Marlboro"/>
    <x v="0"/>
    <x v="0"/>
    <n v="53.818906400000003"/>
    <n v="-4.8192558569999999"/>
    <n v="4.8192558569999999"/>
    <n v="-4.8192558569999999"/>
    <n v="4.30781446E-2"/>
    <n v="4.30781446E-2"/>
    <n v="0"/>
    <n v="315.70485138999999"/>
    <n v="0.4379958424"/>
    <n v="3209.9203386999998"/>
    <x v="0"/>
  </r>
  <r>
    <n v="14324.970314"/>
    <n v="14372.573175"/>
    <x v="0"/>
    <x v="131"/>
    <x v="32"/>
    <x v="32"/>
    <s v="MD Resident"/>
    <x v="11"/>
    <s v="MD"/>
    <n v="1"/>
    <n v="0"/>
    <n v="0"/>
    <n v="0"/>
    <n v="3.9089478849999999"/>
    <n v="4"/>
    <n v="24942.37"/>
    <n v="4"/>
    <n v="3.9089478849999999"/>
    <n v="24942.37"/>
    <x v="92"/>
    <s v="21001,Aberdeen"/>
    <x v="0"/>
    <x v="0"/>
    <n v="57.391620308999997"/>
    <n v="0"/>
    <n v="0"/>
    <n v="0"/>
    <n v="0"/>
    <n v="0"/>
    <n v="0"/>
    <n v="0"/>
    <n v="3.9089478849999999"/>
    <n v="28647.329730000001"/>
    <x v="0"/>
  </r>
  <r>
    <n v="14324.970314"/>
    <n v="14372.573175"/>
    <x v="0"/>
    <x v="201"/>
    <x v="32"/>
    <x v="32"/>
    <s v="MD Resident"/>
    <x v="9"/>
    <s v="MD"/>
    <n v="2"/>
    <n v="5.2014478459999998"/>
    <n v="7"/>
    <n v="54645.58"/>
    <n v="7.3445177819999996"/>
    <n v="10"/>
    <n v="162999.17000000001"/>
    <n v="3"/>
    <n v="2.1430699359999998"/>
    <n v="108353.59"/>
    <x v="19"/>
    <s v="21224,Baltimore"/>
    <x v="0"/>
    <x v="0"/>
    <n v="65.434303064000005"/>
    <n v="-0.73492597800000004"/>
    <n v="0.73492597800000004"/>
    <n v="-0.73492597800000004"/>
    <n v="2.4069909699999999E-2"/>
    <n v="2.4069909699999999E-2"/>
    <n v="0"/>
    <n v="176.40005986"/>
    <n v="2.1190000263000002"/>
    <n v="15529.419741"/>
    <x v="0"/>
  </r>
  <r>
    <n v="14324.970314"/>
    <n v="14372.573175"/>
    <x v="0"/>
    <x v="149"/>
    <x v="32"/>
    <x v="32"/>
    <s v="MD Resident"/>
    <x v="9"/>
    <s v="MD"/>
    <n v="2"/>
    <n v="8.2433437549999997"/>
    <n v="10"/>
    <n v="118469.53"/>
    <n v="8.5694037440000006"/>
    <n v="11"/>
    <n v="93279.81"/>
    <n v="1"/>
    <n v="0.32605998899999999"/>
    <n v="-25189.72"/>
    <x v="19"/>
    <s v="21223,Baltimore"/>
    <x v="0"/>
    <x v="0"/>
    <n v="32.501234044"/>
    <n v="0"/>
    <n v="0"/>
    <n v="0"/>
    <n v="0"/>
    <n v="0"/>
    <n v="0"/>
    <n v="0"/>
    <n v="0.32605998899999999"/>
    <n v="2389.5811076"/>
    <x v="0"/>
  </r>
  <r>
    <n v="14324.970314"/>
    <n v="14372.573175"/>
    <x v="0"/>
    <x v="179"/>
    <x v="32"/>
    <x v="32"/>
    <s v="MD Resident"/>
    <x v="0"/>
    <s v="MD"/>
    <n v="2"/>
    <n v="11.188522667999999"/>
    <n v="11"/>
    <n v="152643.54"/>
    <n v="17.161123491000001"/>
    <n v="23"/>
    <n v="252553.01"/>
    <n v="12"/>
    <n v="5.9726008229999996"/>
    <n v="99909.47"/>
    <x v="120"/>
    <s v="21222,Dundalk"/>
    <x v="0"/>
    <x v="0"/>
    <n v="83.096533515999994"/>
    <n v="0"/>
    <n v="0"/>
    <n v="0"/>
    <n v="0"/>
    <n v="0"/>
    <n v="0"/>
    <n v="0"/>
    <n v="5.9726008229999996"/>
    <n v="43771.129765999998"/>
    <x v="0"/>
  </r>
  <r>
    <n v="14324.970314"/>
    <n v="14372.573175"/>
    <x v="0"/>
    <x v="60"/>
    <x v="32"/>
    <x v="32"/>
    <s v="MD Resident"/>
    <x v="1"/>
    <s v="MD"/>
    <n v="2"/>
    <n v="3.378452899"/>
    <n v="4"/>
    <n v="48733.05"/>
    <n v="4.7429038590000001"/>
    <n v="4"/>
    <n v="67002.720000000001"/>
    <n v="0"/>
    <n v="1.3644509600000001"/>
    <n v="18269.669999999998"/>
    <x v="41"/>
    <s v="20721,Bowie"/>
    <x v="0"/>
    <x v="0"/>
    <n v="63.788020107000001"/>
    <n v="-1.1063639679999999"/>
    <n v="1.1063639679999999"/>
    <n v="-1.1063639679999999"/>
    <n v="2.3665562500000001E-2"/>
    <n v="2.3665562500000001E-2"/>
    <n v="0"/>
    <n v="173.43673870000001"/>
    <n v="1.3407853974999999"/>
    <n v="9826.1533560000007"/>
    <x v="0"/>
  </r>
  <r>
    <n v="14324.970314"/>
    <n v="14372.573175"/>
    <x v="0"/>
    <x v="222"/>
    <x v="32"/>
    <x v="32"/>
    <s v="MD Resident"/>
    <x v="1"/>
    <s v="MD"/>
    <n v="2"/>
    <n v="3.0195139100000001"/>
    <n v="6"/>
    <n v="51658.26"/>
    <n v="5.9181798250000002"/>
    <n v="11"/>
    <n v="77788.2"/>
    <n v="5"/>
    <n v="2.898665915"/>
    <n v="26129.94"/>
    <x v="148"/>
    <s v="20770,Greenbelt"/>
    <x v="0"/>
    <x v="0"/>
    <n v="43.179993729000003"/>
    <n v="-8.4850117489999999"/>
    <n v="8.4850117489999999"/>
    <n v="-8.4850117489999999"/>
    <n v="0.5695974506"/>
    <n v="0.5695974506"/>
    <n v="0"/>
    <n v="4174.3830976999998"/>
    <n v="2.3290684644000001"/>
    <n v="17068.938811"/>
    <x v="0"/>
  </r>
  <r>
    <n v="14324.970314"/>
    <n v="14372.573175"/>
    <x v="0"/>
    <x v="108"/>
    <x v="32"/>
    <x v="32"/>
    <s v="MD Resident"/>
    <x v="0"/>
    <s v="MD"/>
    <n v="2"/>
    <n v="7.3101907820000003"/>
    <n v="6"/>
    <n v="152925.04999999999"/>
    <n v="10.525924688"/>
    <n v="12"/>
    <n v="158279.98000000001"/>
    <n v="6"/>
    <n v="3.2157339060000001"/>
    <n v="5354.93"/>
    <x v="80"/>
    <s v="21220,Middle River"/>
    <x v="0"/>
    <x v="0"/>
    <n v="75.358833779999998"/>
    <n v="0"/>
    <n v="0"/>
    <n v="0"/>
    <n v="0"/>
    <n v="0"/>
    <n v="0"/>
    <n v="0"/>
    <n v="3.2157339060000001"/>
    <n v="23567.003766999998"/>
    <x v="0"/>
  </r>
  <r>
    <n v="14324.970314"/>
    <n v="14372.573175"/>
    <x v="0"/>
    <x v="98"/>
    <x v="32"/>
    <x v="32"/>
    <s v="MD Resident"/>
    <x v="0"/>
    <s v="MD"/>
    <n v="1"/>
    <n v="1.432906958"/>
    <n v="3"/>
    <n v="15174.25"/>
    <n v="8.6502707430000001"/>
    <n v="6"/>
    <n v="52361.55"/>
    <n v="3"/>
    <n v="7.2173637849999999"/>
    <n v="37187.300000000003"/>
    <x v="73"/>
    <s v="21219,Sparrows Point"/>
    <x v="0"/>
    <x v="0"/>
    <n v="25.849107242999999"/>
    <n v="0"/>
    <n v="0"/>
    <n v="0"/>
    <n v="0"/>
    <n v="0"/>
    <n v="0"/>
    <n v="0"/>
    <n v="7.2173637849999999"/>
    <n v="52893.567838000003"/>
    <x v="0"/>
  </r>
  <r>
    <n v="14324.970314"/>
    <n v="14372.573175"/>
    <x v="0"/>
    <x v="28"/>
    <x v="32"/>
    <x v="32"/>
    <s v="MD Resident"/>
    <x v="3"/>
    <s v="MD"/>
    <n v="1"/>
    <n v="0"/>
    <n v="0"/>
    <n v="0"/>
    <n v="2.0359439400000001"/>
    <n v="1"/>
    <n v="9518.14"/>
    <n v="1"/>
    <n v="2.0359439400000001"/>
    <n v="9518.14"/>
    <x v="24"/>
    <s v="20906,Silver Spring"/>
    <x v="0"/>
    <x v="0"/>
    <n v="117.35899250999999"/>
    <n v="-1.7898299470000001"/>
    <n v="1.7898299470000001"/>
    <n v="-1.7898299470000001"/>
    <n v="3.1049971999999999E-2"/>
    <n v="3.1049971999999999E-2"/>
    <n v="0"/>
    <n v="227.55452690999999"/>
    <n v="2.0048939680000002"/>
    <n v="14693.175826999999"/>
    <x v="0"/>
  </r>
  <r>
    <n v="14324.970314"/>
    <n v="14372.573175"/>
    <x v="0"/>
    <x v="95"/>
    <x v="32"/>
    <x v="32"/>
    <s v="MD Resident"/>
    <x v="1"/>
    <s v="MD"/>
    <n v="2"/>
    <n v="0"/>
    <n v="0"/>
    <n v="0"/>
    <n v="2.9656249130000001"/>
    <n v="3"/>
    <n v="43692.44"/>
    <n v="3"/>
    <n v="2.9656249130000001"/>
    <n v="43692.44"/>
    <x v="71"/>
    <s v="20769,Glenn Dale"/>
    <x v="0"/>
    <x v="0"/>
    <n v="35.385238944000001"/>
    <n v="0"/>
    <n v="0"/>
    <n v="0"/>
    <n v="0"/>
    <n v="0"/>
    <n v="0"/>
    <n v="0"/>
    <n v="2.9656249130000001"/>
    <n v="21734.041291000001"/>
    <x v="0"/>
  </r>
  <r>
    <n v="14324.970314"/>
    <n v="14372.573175"/>
    <x v="0"/>
    <x v="183"/>
    <x v="32"/>
    <x v="32"/>
    <s v="MD Resident"/>
    <x v="9"/>
    <s v="MD"/>
    <n v="2"/>
    <n v="0.95970397200000002"/>
    <n v="2"/>
    <n v="14584.14"/>
    <n v="7.4401277800000001"/>
    <n v="10"/>
    <n v="79170.899999999994"/>
    <n v="8"/>
    <n v="6.4804238080000003"/>
    <n v="64586.76"/>
    <x v="19"/>
    <s v="21217,Baltimore"/>
    <x v="0"/>
    <x v="0"/>
    <n v="63.406089125999998"/>
    <n v="0"/>
    <n v="0"/>
    <n v="0"/>
    <n v="0"/>
    <n v="0"/>
    <n v="0"/>
    <n v="0"/>
    <n v="6.4804238080000003"/>
    <n v="47492.789128999997"/>
    <x v="0"/>
  </r>
  <r>
    <n v="14324.970314"/>
    <n v="14372.573175"/>
    <x v="0"/>
    <x v="97"/>
    <x v="32"/>
    <x v="32"/>
    <s v="MD Resident"/>
    <x v="9"/>
    <s v="MD"/>
    <n v="2"/>
    <n v="3.8216378870000001"/>
    <n v="6"/>
    <n v="90276.13"/>
    <n v="15.209856549"/>
    <n v="18"/>
    <n v="222928.5"/>
    <n v="12"/>
    <n v="11.388218662"/>
    <n v="132652.37"/>
    <x v="19"/>
    <s v="21216,Baltimore"/>
    <x v="0"/>
    <x v="0"/>
    <n v="81.369358595999998"/>
    <n v="0"/>
    <n v="0"/>
    <n v="0"/>
    <n v="0"/>
    <n v="0"/>
    <n v="0"/>
    <n v="0"/>
    <n v="11.388218662"/>
    <n v="83460.323506000001"/>
    <x v="0"/>
  </r>
  <r>
    <n v="14324.970314"/>
    <n v="14372.573175"/>
    <x v="0"/>
    <x v="128"/>
    <x v="32"/>
    <x v="32"/>
    <s v="MD Resident"/>
    <x v="1"/>
    <s v="MD"/>
    <n v="2"/>
    <n v="0"/>
    <n v="0"/>
    <n v="0"/>
    <n v="4.7603228590000004"/>
    <n v="4"/>
    <n v="64563.519999999997"/>
    <n v="4"/>
    <n v="4.7603228590000004"/>
    <n v="64563.519999999997"/>
    <x v="91"/>
    <s v="20735,Clinton"/>
    <x v="0"/>
    <x v="0"/>
    <n v="53.338752419000002"/>
    <n v="-1.0590439679999999"/>
    <n v="1.0590439679999999"/>
    <n v="-1.0590439679999999"/>
    <n v="9.4516481599999994E-2"/>
    <n v="9.4516481599999994E-2"/>
    <n v="0"/>
    <n v="692.67866747999994"/>
    <n v="4.6658063774"/>
    <n v="34194.084363000002"/>
    <x v="0"/>
  </r>
  <r>
    <n v="14324.970314"/>
    <n v="14372.573175"/>
    <x v="0"/>
    <x v="83"/>
    <x v="32"/>
    <x v="32"/>
    <s v="MD Resident"/>
    <x v="1"/>
    <s v="MD"/>
    <n v="2"/>
    <n v="0"/>
    <n v="0"/>
    <n v="0"/>
    <n v="2.9381959129999999"/>
    <n v="2"/>
    <n v="23461.13"/>
    <n v="2"/>
    <n v="2.9381959129999999"/>
    <n v="23461.13"/>
    <x v="41"/>
    <s v="20720,Bowie"/>
    <x v="0"/>
    <x v="0"/>
    <n v="67.503236000000001"/>
    <n v="-3.745538888"/>
    <n v="3.745538888"/>
    <n v="-3.745538888"/>
    <n v="0.1630311035"/>
    <n v="0.1630311035"/>
    <n v="0"/>
    <n v="1194.798681"/>
    <n v="2.7751648095000001"/>
    <n v="20338.224936999999"/>
    <x v="0"/>
  </r>
  <r>
    <n v="14324.970314"/>
    <n v="14372.573175"/>
    <x v="0"/>
    <x v="105"/>
    <x v="32"/>
    <x v="32"/>
    <s v="MD Resident"/>
    <x v="3"/>
    <s v="MD"/>
    <n v="2"/>
    <n v="0.51374798499999996"/>
    <n v="1"/>
    <n v="7296.33"/>
    <n v="5.1173348479999996"/>
    <n v="2"/>
    <n v="41848.629999999997"/>
    <n v="1"/>
    <n v="4.6035868630000003"/>
    <n v="34552.300000000003"/>
    <x v="24"/>
    <s v="20904,Silver Spring"/>
    <x v="0"/>
    <x v="0"/>
    <n v="108.74863876000001"/>
    <n v="-38.57340086"/>
    <n v="38.57340086"/>
    <n v="-38.57340086"/>
    <n v="1.6329032112999999"/>
    <n v="1.6329032112999999"/>
    <n v="0"/>
    <n v="11966.983978"/>
    <n v="2.9706836516999999"/>
    <n v="21771.115041000001"/>
    <x v="0"/>
  </r>
  <r>
    <n v="14324.970314"/>
    <n v="14372.573175"/>
    <x v="0"/>
    <x v="92"/>
    <x v="32"/>
    <x v="32"/>
    <s v="MD Resident"/>
    <x v="7"/>
    <s v="MD"/>
    <n v="1"/>
    <n v="0"/>
    <n v="0"/>
    <n v="0"/>
    <n v="4.6358308619999997"/>
    <n v="5"/>
    <n v="70534.399999999994"/>
    <n v="5"/>
    <n v="4.6358308619999997"/>
    <n v="70534.399999999994"/>
    <x v="69"/>
    <s v="20764,Shady Side"/>
    <x v="0"/>
    <x v="0"/>
    <n v="12.565676627"/>
    <n v="0"/>
    <n v="0"/>
    <n v="0"/>
    <n v="0"/>
    <n v="0"/>
    <n v="0"/>
    <n v="0"/>
    <n v="4.6358308619999997"/>
    <n v="33974.404157999998"/>
    <x v="0"/>
  </r>
  <r>
    <n v="14324.970314"/>
    <n v="14372.573175"/>
    <x v="0"/>
    <x v="173"/>
    <x v="32"/>
    <x v="32"/>
    <s v="MD Resident"/>
    <x v="18"/>
    <s v="MD"/>
    <n v="12"/>
    <n v="13.301986604"/>
    <n v="16"/>
    <n v="137045.79"/>
    <n v="23.205677309999999"/>
    <n v="20"/>
    <n v="337229.27"/>
    <n v="4"/>
    <n v="9.9036907060000008"/>
    <n v="200183.48"/>
    <x v="2"/>
    <s v="Queen Annes,"/>
    <x v="0"/>
    <x v="0"/>
    <n v="68.731464979999998"/>
    <n v="0"/>
    <n v="0"/>
    <n v="0"/>
    <n v="0"/>
    <n v="0"/>
    <n v="0"/>
    <n v="0"/>
    <n v="9.9036907060000008"/>
    <n v="72580.730555999995"/>
    <x v="0"/>
  </r>
  <r>
    <n v="14324.970314"/>
    <n v="14372.573175"/>
    <x v="0"/>
    <x v="130"/>
    <x v="32"/>
    <x v="32"/>
    <s v="MD Resident"/>
    <x v="9"/>
    <s v="MD"/>
    <n v="2"/>
    <n v="8.4320937489999999"/>
    <n v="9"/>
    <n v="130908.22"/>
    <n v="17.336360487"/>
    <n v="19"/>
    <n v="255770.04"/>
    <n v="10"/>
    <n v="8.9042667380000005"/>
    <n v="124861.82"/>
    <x v="19"/>
    <s v="21215,Baltimore"/>
    <x v="0"/>
    <x v="0"/>
    <n v="67.616079995000007"/>
    <n v="-0.64820198100000004"/>
    <n v="0.64820198100000004"/>
    <n v="-0.64820198100000004"/>
    <n v="8.5360809699999998E-2"/>
    <n v="8.5360809699999998E-2"/>
    <n v="0"/>
    <n v="625.57990901999995"/>
    <n v="8.8189059282999995"/>
    <n v="64630.717374"/>
    <x v="0"/>
  </r>
  <r>
    <n v="14324.970314"/>
    <n v="14372.573175"/>
    <x v="0"/>
    <x v="145"/>
    <x v="32"/>
    <x v="32"/>
    <s v="MD Resident"/>
    <x v="9"/>
    <s v="MD"/>
    <n v="2"/>
    <n v="0.598206982"/>
    <n v="1"/>
    <n v="10973.6"/>
    <n v="3.2454239039999999"/>
    <n v="3"/>
    <n v="35954.42"/>
    <n v="2"/>
    <n v="2.6472169220000001"/>
    <n v="24980.82"/>
    <x v="19"/>
    <s v="21214,Baltimore"/>
    <x v="0"/>
    <x v="0"/>
    <n v="122.01511635999999"/>
    <n v="0"/>
    <n v="0"/>
    <n v="0"/>
    <n v="0"/>
    <n v="0"/>
    <n v="0"/>
    <n v="0"/>
    <n v="2.6472169220000001"/>
    <n v="19400.539035999998"/>
    <x v="0"/>
  </r>
  <r>
    <n v="14324.970314"/>
    <n v="14372.573175"/>
    <x v="0"/>
    <x v="168"/>
    <x v="32"/>
    <x v="32"/>
    <s v="MD Resident"/>
    <x v="9"/>
    <s v="MD"/>
    <n v="2"/>
    <n v="5.5689288350000004"/>
    <n v="5"/>
    <n v="36720.35"/>
    <n v="9.7353967130000001"/>
    <n v="10"/>
    <n v="119219.46"/>
    <n v="5"/>
    <n v="4.1664678779999997"/>
    <n v="82499.11"/>
    <x v="19"/>
    <s v="21213,Baltimore"/>
    <x v="0"/>
    <x v="0"/>
    <n v="44.363528690000003"/>
    <n v="-0.73492597800000004"/>
    <n v="0.73492597800000004"/>
    <n v="-0.73492597800000004"/>
    <n v="6.90216845E-2"/>
    <n v="6.90216845E-2"/>
    <n v="0"/>
    <n v="505.83610020999998"/>
    <n v="4.0974461934999997"/>
    <n v="30028.768766000001"/>
    <x v="0"/>
  </r>
  <r>
    <n v="14324.970314"/>
    <n v="14372.573175"/>
    <x v="0"/>
    <x v="157"/>
    <x v="32"/>
    <x v="32"/>
    <s v="MD Resident"/>
    <x v="3"/>
    <s v="MD"/>
    <n v="1"/>
    <n v="0.58304598299999999"/>
    <n v="1"/>
    <n v="6612.35"/>
    <n v="0.598206982"/>
    <n v="1"/>
    <n v="10109.4"/>
    <n v="0"/>
    <n v="1.5160999E-2"/>
    <n v="3497.05"/>
    <x v="24"/>
    <s v="20902,Silver Spring"/>
    <x v="0"/>
    <x v="0"/>
    <n v="117.92911949000001"/>
    <n v="-0.92701997199999997"/>
    <n v="0.92701997199999997"/>
    <n v="-0.92701997199999997"/>
    <n v="1.191779E-4"/>
    <n v="1.191779E-4"/>
    <n v="0"/>
    <n v="0.87341394260000005"/>
    <n v="1.50418211E-2"/>
    <n v="110.23631434000001"/>
    <x v="0"/>
  </r>
  <r>
    <n v="14324.970314"/>
    <n v="14372.573175"/>
    <x v="0"/>
    <x v="68"/>
    <x v="32"/>
    <x v="32"/>
    <s v="MD Resident"/>
    <x v="3"/>
    <s v="MD"/>
    <n v="1"/>
    <n v="0"/>
    <n v="0"/>
    <n v="0"/>
    <n v="0.75515097799999997"/>
    <n v="1"/>
    <n v="31866.85"/>
    <n v="1"/>
    <n v="0.75515097799999997"/>
    <n v="31866.85"/>
    <x v="24"/>
    <s v="20901,Silver Spring"/>
    <x v="0"/>
    <x v="0"/>
    <n v="70.619512907000001"/>
    <n v="-1.8741309450000001"/>
    <n v="1.8741309450000001"/>
    <n v="-1.8741309450000001"/>
    <n v="2.0040520799999999E-2"/>
    <n v="2.0040520799999999E-2"/>
    <n v="0"/>
    <n v="146.87005908"/>
    <n v="0.73511045720000001"/>
    <n v="5387.3707901999996"/>
    <x v="0"/>
  </r>
  <r>
    <n v="14324.970314"/>
    <n v="14372.573175"/>
    <x v="0"/>
    <x v="206"/>
    <x v="32"/>
    <x v="32"/>
    <s v="MD Resident"/>
    <x v="9"/>
    <s v="MD"/>
    <n v="1"/>
    <n v="0"/>
    <n v="0"/>
    <n v="0"/>
    <n v="0.94474897199999996"/>
    <n v="1"/>
    <n v="47262.34"/>
    <n v="1"/>
    <n v="0.94474897199999996"/>
    <n v="47262.34"/>
    <x v="19"/>
    <s v="21210,Baltimore"/>
    <x v="0"/>
    <x v="0"/>
    <n v="21.737539356999999"/>
    <n v="0"/>
    <n v="0"/>
    <n v="0"/>
    <n v="0"/>
    <n v="0"/>
    <n v="0"/>
    <n v="0"/>
    <n v="0.94474897199999996"/>
    <n v="6923.7391004999999"/>
    <x v="0"/>
  </r>
  <r>
    <n v="14324.970314"/>
    <n v="14372.573175"/>
    <x v="0"/>
    <x v="123"/>
    <x v="32"/>
    <x v="32"/>
    <s v="MD Resident"/>
    <x v="9"/>
    <s v="MD"/>
    <n v="1"/>
    <n v="0"/>
    <n v="0"/>
    <n v="0"/>
    <n v="5.6175598329999996"/>
    <n v="2"/>
    <n v="44878.52"/>
    <n v="2"/>
    <n v="5.6175598329999996"/>
    <n v="44878.52"/>
    <x v="19"/>
    <s v="21209,Baltimore"/>
    <x v="0"/>
    <x v="0"/>
    <n v="97.924219085000004"/>
    <n v="0"/>
    <n v="0"/>
    <n v="0"/>
    <n v="0"/>
    <n v="0"/>
    <n v="0"/>
    <n v="0"/>
    <n v="5.6175598329999996"/>
    <n v="41169.156905999997"/>
    <x v="0"/>
  </r>
  <r>
    <n v="14324.970314"/>
    <n v="14372.573175"/>
    <x v="0"/>
    <x v="227"/>
    <x v="32"/>
    <x v="32"/>
    <s v="MD Resident"/>
    <x v="0"/>
    <s v="MD"/>
    <n v="2"/>
    <n v="0.92701997199999997"/>
    <n v="1"/>
    <n v="11223.51"/>
    <n v="4.8370268559999996"/>
    <n v="5"/>
    <n v="109734.1"/>
    <n v="4"/>
    <n v="3.910006884"/>
    <n v="98510.59"/>
    <x v="152"/>
    <s v="21208,Pikesville"/>
    <x v="0"/>
    <x v="0"/>
    <n v="103.93195891000001"/>
    <n v="0"/>
    <n v="0"/>
    <n v="0"/>
    <n v="0"/>
    <n v="0"/>
    <n v="0"/>
    <n v="0"/>
    <n v="3.910006884"/>
    <n v="28655.090767999998"/>
    <x v="0"/>
  </r>
  <r>
    <n v="14324.970314"/>
    <n v="14372.573175"/>
    <x v="0"/>
    <x v="29"/>
    <x v="32"/>
    <x v="32"/>
    <s v="MD Resident"/>
    <x v="7"/>
    <s v="MD"/>
    <n v="3"/>
    <n v="6.6456118030000004"/>
    <n v="11"/>
    <n v="65055"/>
    <n v="9.7725807119999999"/>
    <n v="12"/>
    <n v="175028.34"/>
    <n v="1"/>
    <n v="3.1269689089999999"/>
    <n v="109973.34"/>
    <x v="25"/>
    <s v="20755,Fort George G Meade"/>
    <x v="0"/>
    <x v="0"/>
    <n v="7.3537457829999999"/>
    <n v="0"/>
    <n v="0"/>
    <n v="0"/>
    <n v="0"/>
    <n v="0"/>
    <n v="0"/>
    <n v="0"/>
    <n v="3.1269689089999999"/>
    <n v="22916.475743999999"/>
    <x v="0"/>
  </r>
  <r>
    <n v="14324.970314"/>
    <n v="14372.573175"/>
    <x v="0"/>
    <x v="148"/>
    <x v="32"/>
    <x v="32"/>
    <s v="MD Resident"/>
    <x v="0"/>
    <s v="MD"/>
    <n v="2"/>
    <n v="15.315926545"/>
    <n v="13"/>
    <n v="185368.45"/>
    <n v="17.967997466"/>
    <n v="23"/>
    <n v="247894.36"/>
    <n v="10"/>
    <n v="2.652070921"/>
    <n v="62525.91"/>
    <x v="102"/>
    <s v="21207,Gwynn Oak"/>
    <x v="0"/>
    <x v="0"/>
    <n v="25.919264238"/>
    <n v="0"/>
    <n v="0"/>
    <n v="0"/>
    <n v="0"/>
    <n v="0"/>
    <n v="0"/>
    <n v="0"/>
    <n v="2.652070921"/>
    <n v="19436.112319"/>
    <x v="0"/>
  </r>
  <r>
    <n v="14324.970314"/>
    <n v="14372.573175"/>
    <x v="0"/>
    <x v="33"/>
    <x v="32"/>
    <x v="32"/>
    <s v="MD Resident"/>
    <x v="9"/>
    <s v="MD"/>
    <n v="1"/>
    <n v="1.505455955"/>
    <n v="2"/>
    <n v="32850.79"/>
    <n v="3.5147138949999999"/>
    <n v="6"/>
    <n v="41156.18"/>
    <n v="4"/>
    <n v="2.0092579399999999"/>
    <n v="8305.39"/>
    <x v="19"/>
    <s v="21206,Baltimore"/>
    <x v="0"/>
    <x v="0"/>
    <n v="198.44760808000001"/>
    <n v="0"/>
    <n v="0"/>
    <n v="0"/>
    <n v="0"/>
    <n v="0"/>
    <n v="0"/>
    <n v="0"/>
    <n v="2.0092579399999999"/>
    <n v="14725.157872"/>
    <x v="0"/>
  </r>
  <r>
    <n v="14324.970314"/>
    <n v="14372.573175"/>
    <x v="0"/>
    <x v="99"/>
    <x v="32"/>
    <x v="32"/>
    <s v="MD Resident"/>
    <x v="7"/>
    <s v="MD"/>
    <n v="1"/>
    <n v="0.58304598299999999"/>
    <n v="1"/>
    <n v="4129.6099999999997"/>
    <n v="0.802908976"/>
    <n v="1"/>
    <n v="8254.35"/>
    <n v="0"/>
    <n v="0.21986299300000001"/>
    <n v="4124.74"/>
    <x v="74"/>
    <s v="20751,Deale"/>
    <x v="0"/>
    <x v="0"/>
    <n v="13.091230609"/>
    <n v="0"/>
    <n v="0"/>
    <n v="0"/>
    <n v="0"/>
    <n v="0"/>
    <n v="0"/>
    <n v="0"/>
    <n v="0.21986299300000001"/>
    <n v="1611.2999818000001"/>
    <x v="0"/>
  </r>
  <r>
    <n v="14324.970314"/>
    <n v="14372.573175"/>
    <x v="0"/>
    <x v="213"/>
    <x v="32"/>
    <x v="32"/>
    <s v="MD Resident"/>
    <x v="7"/>
    <s v="MD"/>
    <n v="3"/>
    <n v="814.57592585999998"/>
    <n v="944"/>
    <n v="11256217.26"/>
    <n v="847.33867187999999"/>
    <n v="921"/>
    <n v="12900546.050000001"/>
    <n v="-23"/>
    <n v="32.762746024999998"/>
    <n v="1644328.79"/>
    <x v="51"/>
    <s v="21061,Glen Burnie"/>
    <x v="0"/>
    <x v="0"/>
    <n v="121.47440439"/>
    <n v="-2.2170409339999999"/>
    <n v="2.2170409339999999"/>
    <n v="-2.2170409339999999"/>
    <n v="0.5979560008"/>
    <n v="0.5979560008"/>
    <n v="0"/>
    <n v="4382.2131230000005"/>
    <n v="32.164790023999998"/>
    <n v="235724.64321000001"/>
    <x v="0"/>
  </r>
  <r>
    <n v="14324.970314"/>
    <n v="14372.573175"/>
    <x v="0"/>
    <x v="129"/>
    <x v="32"/>
    <x v="32"/>
    <s v="MD Resident"/>
    <x v="1"/>
    <s v="MD"/>
    <n v="2"/>
    <n v="1.813725947"/>
    <n v="3"/>
    <n v="15670.73"/>
    <n v="14.231358578"/>
    <n v="11"/>
    <n v="160663.5"/>
    <n v="8"/>
    <n v="12.417632631"/>
    <n v="144992.76999999999"/>
    <x v="41"/>
    <s v="20716,Bowie"/>
    <x v="0"/>
    <x v="0"/>
    <n v="75.096107774000004"/>
    <n v="-6.8142197979999999"/>
    <n v="6.8142197979999999"/>
    <n v="-6.8142197979999999"/>
    <n v="1.1267758160000001"/>
    <n v="1.1267758160000001"/>
    <n v="0"/>
    <n v="8257.7510070999997"/>
    <n v="11.290856815"/>
    <n v="82746.792136999997"/>
    <x v="0"/>
  </r>
  <r>
    <n v="14324.970314"/>
    <n v="14372.573175"/>
    <x v="0"/>
    <x v="212"/>
    <x v="32"/>
    <x v="32"/>
    <s v="MD Resident"/>
    <x v="9"/>
    <s v="MD"/>
    <n v="2"/>
    <n v="0"/>
    <n v="0"/>
    <n v="0"/>
    <n v="2.2109909339999998"/>
    <n v="4"/>
    <n v="34765.25"/>
    <n v="4"/>
    <n v="2.2109909339999998"/>
    <n v="34765.25"/>
    <x v="19"/>
    <s v="21205,Baltimore"/>
    <x v="0"/>
    <x v="0"/>
    <n v="48.148821564000002"/>
    <n v="0"/>
    <n v="0"/>
    <n v="0"/>
    <n v="0"/>
    <n v="0"/>
    <n v="0"/>
    <n v="0"/>
    <n v="2.2109909339999998"/>
    <n v="16203.589349"/>
    <x v="0"/>
  </r>
  <r>
    <n v="14324.970314"/>
    <n v="14372.573175"/>
    <x v="0"/>
    <x v="35"/>
    <x v="32"/>
    <x v="32"/>
    <s v="MD Resident"/>
    <x v="9"/>
    <s v="MD"/>
    <n v="2"/>
    <n v="3.6235278929999999"/>
    <n v="4"/>
    <n v="46374.09"/>
    <n v="3.897011885"/>
    <n v="3"/>
    <n v="156818.18"/>
    <n v="-1"/>
    <n v="0.27348399200000001"/>
    <n v="110444.09"/>
    <x v="19"/>
    <s v="21202,Baltimore"/>
    <x v="0"/>
    <x v="0"/>
    <n v="77.692372683000002"/>
    <n v="0"/>
    <n v="0"/>
    <n v="0"/>
    <n v="0"/>
    <n v="0"/>
    <n v="0"/>
    <n v="0"/>
    <n v="0.27348399200000001"/>
    <n v="2004.2697742"/>
    <x v="0"/>
  </r>
  <r>
    <n v="14324.970314"/>
    <n v="14372.573175"/>
    <x v="0"/>
    <x v="3"/>
    <x v="32"/>
    <x v="32"/>
    <s v="MD Resident"/>
    <x v="3"/>
    <s v="MD"/>
    <n v="1"/>
    <n v="0"/>
    <n v="0"/>
    <n v="0"/>
    <n v="2.2697879329999999"/>
    <n v="1"/>
    <n v="25368.14"/>
    <n v="1"/>
    <n v="2.2697879329999999"/>
    <n v="25368.14"/>
    <x v="3"/>
    <s v="20878,Gaithersburg"/>
    <x v="0"/>
    <x v="0"/>
    <n v="25.688626236000001"/>
    <n v="0"/>
    <n v="0"/>
    <n v="0"/>
    <n v="0"/>
    <n v="0"/>
    <n v="0"/>
    <n v="0"/>
    <n v="2.2697879329999999"/>
    <n v="16634.492258999999"/>
    <x v="0"/>
  </r>
  <r>
    <n v="14324.970314"/>
    <n v="14372.573175"/>
    <x v="0"/>
    <x v="42"/>
    <x v="32"/>
    <x v="32"/>
    <s v="MD Resident"/>
    <x v="8"/>
    <s v="MD"/>
    <n v="1"/>
    <n v="0.738750978"/>
    <n v="1"/>
    <n v="10965.07"/>
    <n v="2.5724189239999999"/>
    <n v="2"/>
    <n v="40423.160000000003"/>
    <n v="1"/>
    <n v="1.833667946"/>
    <n v="29458.09"/>
    <x v="33"/>
    <s v="21163,Woodstock"/>
    <x v="0"/>
    <x v="0"/>
    <n v="24.653901267999998"/>
    <n v="0"/>
    <n v="0"/>
    <n v="0"/>
    <n v="0"/>
    <n v="0"/>
    <n v="0"/>
    <n v="0"/>
    <n v="1.833667946"/>
    <n v="13438.319417000001"/>
    <x v="0"/>
  </r>
  <r>
    <n v="14324.970314"/>
    <n v="14372.573175"/>
    <x v="0"/>
    <x v="71"/>
    <x v="32"/>
    <x v="32"/>
    <s v="MD Resident"/>
    <x v="3"/>
    <s v="MD"/>
    <n v="1"/>
    <n v="0"/>
    <n v="0"/>
    <n v="0"/>
    <n v="1.0206969699999999"/>
    <n v="2"/>
    <n v="26979.27"/>
    <n v="2"/>
    <n v="1.0206969699999999"/>
    <n v="26979.27"/>
    <x v="13"/>
    <s v="20874,Germantown"/>
    <x v="0"/>
    <x v="0"/>
    <n v="67.317166005000004"/>
    <n v="-2.7837239170000001"/>
    <n v="2.7837239170000001"/>
    <n v="-2.7837239170000001"/>
    <n v="4.22082321E-2"/>
    <n v="4.22082321E-2"/>
    <n v="0"/>
    <n v="309.32956335"/>
    <n v="0.97848873790000002"/>
    <n v="7171.0061981999997"/>
    <x v="0"/>
  </r>
  <r>
    <n v="14324.970314"/>
    <n v="14372.573175"/>
    <x v="0"/>
    <x v="143"/>
    <x v="32"/>
    <x v="32"/>
    <s v="MD Resident"/>
    <x v="1"/>
    <s v="MD"/>
    <n v="2"/>
    <n v="0"/>
    <n v="0"/>
    <n v="0"/>
    <n v="1.01632097"/>
    <n v="2"/>
    <n v="7649.69"/>
    <n v="2"/>
    <n v="1.01632097"/>
    <n v="7649.69"/>
    <x v="99"/>
    <s v="20705,Beltsville"/>
    <x v="0"/>
    <x v="0"/>
    <n v="75.462409758000007"/>
    <n v="-55.213048360000002"/>
    <n v="55.213048364000002"/>
    <n v="-55.213048360000002"/>
    <n v="0.7436043859"/>
    <n v="0.7436043859"/>
    <n v="0"/>
    <n v="5449.6198617999999"/>
    <n v="0.27271658409999999"/>
    <n v="1998.6457061999999"/>
    <x v="0"/>
  </r>
  <r>
    <n v="14324.970314"/>
    <n v="14372.573175"/>
    <x v="0"/>
    <x v="239"/>
    <x v="32"/>
    <x v="32"/>
    <s v="MD Resident"/>
    <x v="11"/>
    <s v="MD"/>
    <n v="1"/>
    <n v="0"/>
    <n v="0"/>
    <n v="0"/>
    <n v="0.35034799"/>
    <n v="1"/>
    <n v="5939.57"/>
    <n v="1"/>
    <n v="0.35034799"/>
    <n v="5939.57"/>
    <x v="159"/>
    <s v="21154,Street"/>
    <x v="0"/>
    <x v="0"/>
    <n v="1.389341959"/>
    <n v="0"/>
    <n v="0"/>
    <n v="0"/>
    <n v="0"/>
    <n v="0"/>
    <n v="0"/>
    <n v="0"/>
    <n v="0.35034799"/>
    <n v="2567.579483"/>
    <x v="0"/>
  </r>
  <r>
    <n v="14324.970314"/>
    <n v="14372.573175"/>
    <x v="0"/>
    <x v="51"/>
    <x v="32"/>
    <x v="32"/>
    <s v="MD Resident"/>
    <x v="1"/>
    <s v="MD"/>
    <n v="2"/>
    <n v="11.708715655000001"/>
    <n v="15"/>
    <n v="160152.70000000001"/>
    <n v="12.255629635"/>
    <n v="9"/>
    <n v="168604.73"/>
    <n v="-6"/>
    <n v="0.54691398000000002"/>
    <n v="8452.0300000000007"/>
    <x v="41"/>
    <s v="20715,Bowie"/>
    <x v="0"/>
    <x v="0"/>
    <n v="14.181413575000001"/>
    <n v="-7.2284367859999996"/>
    <n v="7.2284367859999996"/>
    <n v="-7.2284367859999996"/>
    <n v="0.27876862279999998"/>
    <n v="0.27876862279999998"/>
    <n v="0"/>
    <n v="2042.9990092"/>
    <n v="0.26814535719999999"/>
    <n v="1965.1447625000001"/>
    <x v="0"/>
  </r>
  <r>
    <n v="14324.970314"/>
    <n v="14372.573175"/>
    <x v="0"/>
    <x v="251"/>
    <x v="32"/>
    <x v="32"/>
    <s v="MD Resident"/>
    <x v="7"/>
    <s v="MD"/>
    <n v="2"/>
    <n v="0.83854497500000003"/>
    <n v="1"/>
    <n v="11176.68"/>
    <n v="2.4913299270000002"/>
    <n v="4"/>
    <n v="33341.440000000002"/>
    <n v="3"/>
    <n v="1.652784952"/>
    <n v="22164.76"/>
    <x v="169"/>
    <s v="21140,Riva"/>
    <x v="0"/>
    <x v="0"/>
    <n v="4.232503876"/>
    <n v="0"/>
    <n v="0"/>
    <n v="0"/>
    <n v="0"/>
    <n v="0"/>
    <n v="0"/>
    <n v="0"/>
    <n v="1.652784952"/>
    <n v="12112.690393000001"/>
    <x v="0"/>
  </r>
  <r>
    <n v="14324.970314"/>
    <n v="14372.573175"/>
    <x v="0"/>
    <x v="200"/>
    <x v="32"/>
    <x v="32"/>
    <s v="MD Resident"/>
    <x v="0"/>
    <s v="MD"/>
    <n v="2"/>
    <n v="2.4042479289999998"/>
    <n v="2"/>
    <n v="104793.17"/>
    <n v="4.7470408590000002"/>
    <n v="5"/>
    <n v="76528.350000000006"/>
    <n v="3"/>
    <n v="2.3427929299999999"/>
    <n v="-28264.82"/>
    <x v="135"/>
    <s v="21136,Reisterstown"/>
    <x v="0"/>
    <x v="0"/>
    <n v="56.052853335000002"/>
    <n v="-0.96866297199999996"/>
    <n v="0.96866297199999996"/>
    <n v="-0.96866297199999996"/>
    <n v="4.04863736E-2"/>
    <n v="4.04863736E-2"/>
    <n v="0"/>
    <n v="296.71065685000002"/>
    <n v="2.3023065564"/>
    <n v="16872.810024999999"/>
    <x v="0"/>
  </r>
  <r>
    <n v="14324.970314"/>
    <n v="14372.573175"/>
    <x v="0"/>
    <x v="12"/>
    <x v="32"/>
    <x v="32"/>
    <s v="MD Resident"/>
    <x v="0"/>
    <s v="MD"/>
    <n v="2"/>
    <n v="3.6456938920000002"/>
    <n v="5"/>
    <n v="47365.16"/>
    <n v="9.3877187220000007"/>
    <n v="13"/>
    <n v="102588.06"/>
    <n v="8"/>
    <n v="5.7420248300000001"/>
    <n v="55222.9"/>
    <x v="10"/>
    <s v="21133,Randallstown"/>
    <x v="0"/>
    <x v="0"/>
    <n v="65.825927037"/>
    <n v="0"/>
    <n v="0"/>
    <n v="0"/>
    <n v="0"/>
    <n v="0"/>
    <n v="0"/>
    <n v="0"/>
    <n v="5.7420248300000001"/>
    <n v="42081.317905000004"/>
    <x v="0"/>
  </r>
  <r>
    <n v="14324.970314"/>
    <n v="14372.573175"/>
    <x v="0"/>
    <x v="235"/>
    <x v="32"/>
    <x v="32"/>
    <s v="MD Resident"/>
    <x v="0"/>
    <s v="MD"/>
    <n v="1"/>
    <n v="0"/>
    <n v="0"/>
    <n v="0"/>
    <n v="0.98594697099999995"/>
    <n v="1"/>
    <n v="11890.19"/>
    <n v="1"/>
    <n v="0.98594697099999995"/>
    <n v="11890.19"/>
    <x v="156"/>
    <s v="21131,Phoenix"/>
    <x v="0"/>
    <x v="0"/>
    <n v="16.587132508"/>
    <n v="0"/>
    <n v="0"/>
    <n v="0"/>
    <n v="0"/>
    <n v="0"/>
    <n v="0"/>
    <n v="0"/>
    <n v="0.98594697099999995"/>
    <n v="7225.6650141"/>
    <x v="0"/>
  </r>
  <r>
    <n v="14324.970314"/>
    <n v="14372.573175"/>
    <x v="0"/>
    <x v="11"/>
    <x v="32"/>
    <x v="32"/>
    <s v="MD Resident"/>
    <x v="7"/>
    <s v="MD"/>
    <n v="3"/>
    <n v="682.52859276000004"/>
    <n v="743"/>
    <n v="9349239.2599999998"/>
    <n v="767.88876922999998"/>
    <n v="844"/>
    <n v="10492154.300000001"/>
    <n v="101"/>
    <n v="85.360176471000003"/>
    <n v="1142915.04"/>
    <x v="9"/>
    <s v="21122,Pasadena"/>
    <x v="0"/>
    <x v="0"/>
    <n v="126.90784524"/>
    <n v="0"/>
    <n v="0"/>
    <n v="0"/>
    <n v="0"/>
    <n v="0"/>
    <n v="0"/>
    <n v="0"/>
    <n v="85.360176471000003"/>
    <n v="625575.26810999995"/>
    <x v="0"/>
  </r>
  <r>
    <n v="14324.970314"/>
    <n v="14372.573175"/>
    <x v="0"/>
    <x v="94"/>
    <x v="32"/>
    <x v="32"/>
    <s v="MD Resident"/>
    <x v="1"/>
    <s v="MD"/>
    <n v="1"/>
    <n v="0"/>
    <n v="0"/>
    <n v="0"/>
    <n v="0.58304598299999999"/>
    <n v="1"/>
    <n v="9539.4"/>
    <n v="1"/>
    <n v="0.58304598299999999"/>
    <n v="9539.4"/>
    <x v="70"/>
    <s v="20745,Oxon Hill"/>
    <x v="0"/>
    <x v="0"/>
    <n v="67.456354997999995"/>
    <n v="-2.797984918"/>
    <n v="2.797984918"/>
    <n v="-2.797984918"/>
    <n v="2.41838425E-2"/>
    <n v="2.41838425E-2"/>
    <n v="0"/>
    <n v="177.23503395"/>
    <n v="0.55886214050000005"/>
    <n v="4095.7077153999999"/>
    <x v="0"/>
  </r>
  <r>
    <n v="14324.970314"/>
    <n v="14372.573175"/>
    <x v="0"/>
    <x v="135"/>
    <x v="32"/>
    <x v="32"/>
    <s v="MD Resident"/>
    <x v="7"/>
    <s v="MD"/>
    <n v="3"/>
    <n v="42.733612733000001"/>
    <n v="49"/>
    <n v="558547.12"/>
    <n v="50.324793507000003"/>
    <n v="48"/>
    <n v="767714.9"/>
    <n v="-1"/>
    <n v="7.5911807739999997"/>
    <n v="209167.78"/>
    <x v="94"/>
    <s v="21114,Crofton"/>
    <x v="0"/>
    <x v="0"/>
    <n v="52.929094431999999"/>
    <n v="-0.92701997199999997"/>
    <n v="0.92701997199999997"/>
    <n v="-0.92701997199999997"/>
    <n v="0.13295478159999999"/>
    <n v="0.13295478159999999"/>
    <n v="0"/>
    <n v="974.37969978000001"/>
    <n v="7.4582259924000001"/>
    <n v="54658.763813999998"/>
    <x v="0"/>
  </r>
  <r>
    <n v="14324.970314"/>
    <n v="14372.573175"/>
    <x v="0"/>
    <x v="142"/>
    <x v="32"/>
    <x v="32"/>
    <s v="MD Resident"/>
    <x v="7"/>
    <s v="MD"/>
    <n v="3"/>
    <n v="162.14082819000001"/>
    <n v="202"/>
    <n v="2323260.91"/>
    <n v="164.70220212000001"/>
    <n v="186"/>
    <n v="2201337.16"/>
    <n v="-16"/>
    <n v="2.561373927"/>
    <n v="-121923.75"/>
    <x v="98"/>
    <s v="21113,Odenton"/>
    <x v="0"/>
    <x v="0"/>
    <n v="72.867943832999998"/>
    <n v="-3.5327478960000001"/>
    <n v="3.5327478960000001"/>
    <n v="-3.5327478960000001"/>
    <n v="0.1241792738"/>
    <n v="0.1241792738"/>
    <n v="0"/>
    <n v="910.06703288000006"/>
    <n v="2.4371946532000002"/>
    <n v="17861.358324000001"/>
    <x v="0"/>
  </r>
  <r>
    <n v="14324.970314"/>
    <n v="14372.573175"/>
    <x v="0"/>
    <x v="252"/>
    <x v="32"/>
    <x v="32"/>
    <s v="MD Resident"/>
    <x v="10"/>
    <s v="MD"/>
    <n v="1"/>
    <n v="0"/>
    <n v="0"/>
    <n v="0"/>
    <n v="1.9256199430000001"/>
    <n v="1"/>
    <n v="24565"/>
    <n v="1"/>
    <n v="1.9256199430000001"/>
    <n v="24565"/>
    <x v="170"/>
    <s v="21104,Marriottsville"/>
    <x v="0"/>
    <x v="0"/>
    <n v="3.9827118819999998"/>
    <n v="0"/>
    <n v="0"/>
    <n v="0"/>
    <n v="0"/>
    <n v="0"/>
    <n v="0"/>
    <n v="0"/>
    <n v="1.9256199430000001"/>
    <n v="14112.203863000001"/>
    <x v="0"/>
  </r>
  <r>
    <n v="14324.970314"/>
    <n v="14372.573175"/>
    <x v="0"/>
    <x v="124"/>
    <x v="32"/>
    <x v="32"/>
    <s v="MD Resident"/>
    <x v="1"/>
    <s v="MD"/>
    <n v="1"/>
    <n v="0.58304598299999999"/>
    <n v="1"/>
    <n v="1617.5"/>
    <n v="0.86439397399999995"/>
    <n v="2"/>
    <n v="9374.09"/>
    <n v="1"/>
    <n v="0.28134799100000002"/>
    <n v="7756.59"/>
    <x v="88"/>
    <s v="20743,Capitol Heights"/>
    <x v="0"/>
    <x v="0"/>
    <n v="117.22862953000001"/>
    <n v="-10.39679769"/>
    <n v="10.396797691"/>
    <n v="-10.39679769"/>
    <n v="2.49522506E-2"/>
    <n v="2.49522506E-2"/>
    <n v="0"/>
    <n v="182.86643154999999"/>
    <n v="0.25639574040000002"/>
    <n v="1879.0358767"/>
    <x v="0"/>
  </r>
  <r>
    <n v="14324.970314"/>
    <n v="14372.573175"/>
    <x v="0"/>
    <x v="211"/>
    <x v="32"/>
    <x v="32"/>
    <s v="MD Resident"/>
    <x v="11"/>
    <s v="MD"/>
    <n v="1"/>
    <n v="0"/>
    <n v="0"/>
    <n v="0"/>
    <n v="1.2894609619999999"/>
    <n v="2"/>
    <n v="7128.48"/>
    <n v="2"/>
    <n v="1.2894609619999999"/>
    <n v="7128.48"/>
    <x v="143"/>
    <s v="21085,Joppa"/>
    <x v="0"/>
    <x v="0"/>
    <n v="25.745593227000001"/>
    <n v="0"/>
    <n v="0"/>
    <n v="0"/>
    <n v="0"/>
    <n v="0"/>
    <n v="0"/>
    <n v="0"/>
    <n v="1.2894609619999999"/>
    <n v="9450.0142849999993"/>
    <x v="0"/>
  </r>
  <r>
    <n v="14324.970314"/>
    <n v="14372.573175"/>
    <x v="0"/>
    <x v="202"/>
    <x v="32"/>
    <x v="32"/>
    <s v="MD Resident"/>
    <x v="22"/>
    <s v="MD"/>
    <n v="4"/>
    <n v="0.64739998099999996"/>
    <n v="1"/>
    <n v="12790.18"/>
    <n v="6.8142107989999996"/>
    <n v="6"/>
    <n v="54092.68"/>
    <n v="5"/>
    <n v="6.1668108180000001"/>
    <n v="41302.5"/>
    <x v="2"/>
    <s v="Worcester,"/>
    <x v="0"/>
    <x v="0"/>
    <n v="127.77544118"/>
    <n v="0"/>
    <n v="0"/>
    <n v="0"/>
    <n v="0"/>
    <n v="0"/>
    <n v="0"/>
    <n v="0"/>
    <n v="6.1668108180000001"/>
    <n v="45194.427779999998"/>
    <x v="0"/>
  </r>
  <r>
    <n v="14324.970314"/>
    <n v="14372.573175"/>
    <x v="0"/>
    <x v="194"/>
    <x v="32"/>
    <x v="32"/>
    <s v="MD Resident"/>
    <x v="11"/>
    <s v="MD"/>
    <n v="2"/>
    <n v="0.58304598299999999"/>
    <n v="1"/>
    <n v="5576.68"/>
    <n v="1.4000109590000001"/>
    <n v="3"/>
    <n v="41173.269999999997"/>
    <n v="2"/>
    <n v="0.81696497599999995"/>
    <n v="35596.589999999997"/>
    <x v="131"/>
    <s v="21078,Havre de Grace"/>
    <x v="0"/>
    <x v="0"/>
    <n v="24.987545236999999"/>
    <n v="0"/>
    <n v="0"/>
    <n v="0"/>
    <n v="0"/>
    <n v="0"/>
    <n v="0"/>
    <n v="0"/>
    <n v="0.81696497599999995"/>
    <n v="5987.2543032000003"/>
    <x v="0"/>
  </r>
  <r>
    <n v="14324.970314"/>
    <n v="14372.573175"/>
    <x v="0"/>
    <x v="88"/>
    <x v="32"/>
    <x v="32"/>
    <s v="MD Resident"/>
    <x v="7"/>
    <s v="MD"/>
    <n v="3"/>
    <n v="92.807738247000003"/>
    <n v="99"/>
    <n v="1649964.54"/>
    <n v="117.23879352"/>
    <n v="131"/>
    <n v="1604905.8"/>
    <n v="32"/>
    <n v="24.431055276999999"/>
    <n v="-45058.74"/>
    <x v="67"/>
    <s v="21076,Hanover"/>
    <x v="0"/>
    <x v="0"/>
    <n v="57.705128287000001"/>
    <n v="-0.52161998499999995"/>
    <n v="0.52161998499999995"/>
    <n v="-0.52161998499999995"/>
    <n v="0.22084218620000001"/>
    <n v="0.22084218620000001"/>
    <n v="0"/>
    <n v="1618.4761509"/>
    <n v="24.210213091"/>
    <n v="177428.29467999999"/>
    <x v="0"/>
  </r>
  <r>
    <n v="14324.970314"/>
    <n v="14372.573175"/>
    <x v="0"/>
    <x v="6"/>
    <x v="32"/>
    <x v="32"/>
    <s v="MD Resident"/>
    <x v="4"/>
    <s v="MD"/>
    <n v="3"/>
    <n v="0.94474897199999996"/>
    <n v="1"/>
    <n v="5075.41"/>
    <n v="6.3022938130000004"/>
    <n v="3"/>
    <n v="117046.46"/>
    <n v="2"/>
    <n v="5.3575448410000002"/>
    <n v="111971.05"/>
    <x v="2"/>
    <s v="Saint Marys,"/>
    <x v="0"/>
    <x v="0"/>
    <n v="136.66112992000001"/>
    <n v="0"/>
    <n v="0"/>
    <n v="0"/>
    <n v="0"/>
    <n v="0"/>
    <n v="0"/>
    <n v="0"/>
    <n v="5.3575448410000002"/>
    <n v="39263.596783000001"/>
    <x v="0"/>
  </r>
  <r>
    <n v="14324.970314"/>
    <n v="14372.573175"/>
    <x v="0"/>
    <x v="230"/>
    <x v="32"/>
    <x v="32"/>
    <s v="MD Resident"/>
    <x v="9"/>
    <s v="MD"/>
    <n v="1"/>
    <n v="0"/>
    <n v="0"/>
    <n v="0"/>
    <n v="2.265098933"/>
    <n v="1"/>
    <n v="22820.87"/>
    <n v="1"/>
    <n v="2.265098933"/>
    <n v="22820.87"/>
    <x v="2"/>
    <s v="Baltimore City,"/>
    <x v="0"/>
    <x v="0"/>
    <n v="17.612441476000001"/>
    <n v="0"/>
    <n v="0"/>
    <n v="0"/>
    <n v="0"/>
    <n v="0"/>
    <n v="0"/>
    <n v="0"/>
    <n v="2.265098933"/>
    <n v="16600.128196999998"/>
    <x v="0"/>
  </r>
  <r>
    <n v="14324.970314"/>
    <n v="14372.573175"/>
    <x v="0"/>
    <x v="37"/>
    <x v="32"/>
    <x v="32"/>
    <s v="MD Resident"/>
    <x v="1"/>
    <s v="MD"/>
    <n v="1"/>
    <n v="0"/>
    <n v="0"/>
    <n v="0"/>
    <n v="0.87302197400000003"/>
    <n v="1"/>
    <n v="7260.8"/>
    <n v="1"/>
    <n v="0.87302197400000003"/>
    <n v="7260.8"/>
    <x v="29"/>
    <s v="20710,Bladensburg"/>
    <x v="0"/>
    <x v="0"/>
    <n v="39.012683846000002"/>
    <n v="-5.7856688280000004"/>
    <n v="5.7856688280000004"/>
    <n v="-5.7856688280000004"/>
    <n v="0.1294711238"/>
    <n v="0.1294711238"/>
    <n v="0"/>
    <n v="948.84917475999998"/>
    <n v="0.7435508502"/>
    <n v="5449.2275165999999"/>
    <x v="0"/>
  </r>
  <r>
    <n v="14324.970314"/>
    <n v="14372.573175"/>
    <x v="0"/>
    <x v="36"/>
    <x v="32"/>
    <x v="32"/>
    <s v="MD Resident"/>
    <x v="1"/>
    <s v="MD"/>
    <n v="1"/>
    <n v="0"/>
    <n v="0"/>
    <n v="0"/>
    <n v="1.159918966"/>
    <n v="1"/>
    <n v="9892.5400000000009"/>
    <n v="1"/>
    <n v="1.159918966"/>
    <n v="9892.5400000000009"/>
    <x v="2"/>
    <s v="Prince Georges,"/>
    <x v="0"/>
    <x v="0"/>
    <n v="35.717816939999999"/>
    <n v="-2.0343319399999999"/>
    <n v="2.0343319399999999"/>
    <n v="-2.0343319399999999"/>
    <n v="6.6063953600000003E-2"/>
    <n v="6.6063953600000003E-2"/>
    <n v="0"/>
    <n v="484.15991136000002"/>
    <n v="1.0938550123999999"/>
    <n v="8016.4858012000004"/>
    <x v="0"/>
  </r>
  <r>
    <n v="14324.970314"/>
    <n v="14372.573175"/>
    <x v="0"/>
    <x v="114"/>
    <x v="32"/>
    <x v="32"/>
    <s v="MD Resident"/>
    <x v="15"/>
    <s v="MD"/>
    <n v="4"/>
    <n v="16.253413516999998"/>
    <n v="10"/>
    <n v="229877.65"/>
    <n v="19.167921429"/>
    <n v="10"/>
    <n v="287757.78999999998"/>
    <n v="0"/>
    <n v="2.9145079119999999"/>
    <n v="57880.14"/>
    <x v="2"/>
    <s v="Dorchester,"/>
    <x v="0"/>
    <x v="0"/>
    <n v="25.409762245"/>
    <n v="0"/>
    <n v="0"/>
    <n v="0"/>
    <n v="0"/>
    <n v="0"/>
    <n v="0"/>
    <n v="0"/>
    <n v="2.9145079119999999"/>
    <n v="21359.422436000001"/>
    <x v="0"/>
  </r>
  <r>
    <n v="14324.970314"/>
    <n v="14372.573175"/>
    <x v="0"/>
    <x v="78"/>
    <x v="32"/>
    <x v="32"/>
    <s v="MD Resident"/>
    <x v="1"/>
    <s v="MD"/>
    <n v="1"/>
    <n v="0"/>
    <n v="0"/>
    <n v="0"/>
    <n v="0.87901097399999994"/>
    <n v="1"/>
    <n v="16495.310000000001"/>
    <n v="1"/>
    <n v="0.87901097399999994"/>
    <n v="16495.310000000001"/>
    <x v="61"/>
    <s v="20737,Riverdale"/>
    <x v="0"/>
    <x v="0"/>
    <n v="25.442145249999999"/>
    <n v="-3.571810894"/>
    <n v="3.571810894"/>
    <n v="-3.571810894"/>
    <n v="0.1234039403"/>
    <n v="0.1234039403"/>
    <n v="0"/>
    <n v="904.38488080000002"/>
    <n v="0.75560703370000004"/>
    <n v="5537.5831242000004"/>
    <x v="0"/>
  </r>
  <r>
    <n v="14324.970314"/>
    <n v="14372.573175"/>
    <x v="0"/>
    <x v="2"/>
    <x v="32"/>
    <x v="32"/>
    <s v="MD Resident"/>
    <x v="2"/>
    <s v="MD"/>
    <n v="2"/>
    <n v="0"/>
    <n v="0"/>
    <n v="0"/>
    <n v="1.277367962"/>
    <n v="2"/>
    <n v="11984.68"/>
    <n v="2"/>
    <n v="1.277367962"/>
    <n v="11984.68"/>
    <x v="2"/>
    <s v="Cecil,"/>
    <x v="0"/>
    <x v="0"/>
    <n v="53.578863411999997"/>
    <n v="0"/>
    <n v="0"/>
    <n v="0"/>
    <n v="0"/>
    <n v="0"/>
    <n v="0"/>
    <n v="0"/>
    <n v="1.277367962"/>
    <n v="9361.3888623000003"/>
    <x v="0"/>
  </r>
  <r>
    <n v="14324.970314"/>
    <n v="14372.573175"/>
    <x v="0"/>
    <x v="136"/>
    <x v="32"/>
    <x v="32"/>
    <s v="MD Resident"/>
    <x v="17"/>
    <s v="MD"/>
    <n v="7"/>
    <n v="6.6503418029999999"/>
    <n v="7"/>
    <n v="192062.93"/>
    <n v="8.2341747559999998"/>
    <n v="9"/>
    <n v="83921.32"/>
    <n v="2"/>
    <n v="1.5838329529999999"/>
    <n v="-108141.61"/>
    <x v="2"/>
    <s v="Calvert,"/>
    <x v="0"/>
    <x v="0"/>
    <n v="198.49333811"/>
    <n v="0"/>
    <n v="0"/>
    <n v="0"/>
    <n v="0"/>
    <n v="0"/>
    <n v="0"/>
    <n v="0"/>
    <n v="1.5838329529999999"/>
    <n v="11607.364994"/>
    <x v="0"/>
  </r>
  <r>
    <n v="14324.970314"/>
    <n v="14372.573175"/>
    <x v="0"/>
    <x v="138"/>
    <x v="32"/>
    <x v="32"/>
    <s v="MD Resident"/>
    <x v="8"/>
    <s v="MD"/>
    <n v="2"/>
    <n v="1.0422079689999999"/>
    <n v="1"/>
    <n v="13860.44"/>
    <n v="9.1462187289999992"/>
    <n v="10"/>
    <n v="122640.42"/>
    <n v="9"/>
    <n v="8.1040107599999995"/>
    <n v="108779.98"/>
    <x v="16"/>
    <s v="21046,Columbia"/>
    <x v="0"/>
    <x v="0"/>
    <n v="34.217549980999998"/>
    <n v="-3.7040278899999999"/>
    <n v="3.7040278899999999"/>
    <n v="-3.7040278899999999"/>
    <n v="0.87725397910000003"/>
    <n v="0.87725397910000003"/>
    <n v="0"/>
    <n v="6429.0915959000004"/>
    <n v="7.2267567808999997"/>
    <n v="52962.405863"/>
    <x v="0"/>
  </r>
  <r>
    <n v="14324.970314"/>
    <n v="14372.573175"/>
    <x v="0"/>
    <x v="110"/>
    <x v="32"/>
    <x v="32"/>
    <s v="MD Resident"/>
    <x v="8"/>
    <s v="MD"/>
    <n v="2"/>
    <n v="7.4254567800000002"/>
    <n v="9"/>
    <n v="76753.59"/>
    <n v="15.290999546"/>
    <n v="20"/>
    <n v="206769.38"/>
    <n v="11"/>
    <n v="7.8655427659999999"/>
    <n v="130015.79"/>
    <x v="16"/>
    <s v="21045,Columbia"/>
    <x v="0"/>
    <x v="0"/>
    <n v="78.241843665999994"/>
    <n v="-7.9040637660000002"/>
    <n v="7.9040637660000002"/>
    <n v="-7.9040637660000002"/>
    <n v="0.79458444049999999"/>
    <n v="0.79458444049999999"/>
    <n v="0"/>
    <n v="5823.2350843000004"/>
    <n v="7.0709583255000004"/>
    <n v="51820.612761999997"/>
    <x v="0"/>
  </r>
  <r>
    <n v="14324.970314"/>
    <n v="14372.573175"/>
    <x v="0"/>
    <x v="132"/>
    <x v="32"/>
    <x v="32"/>
    <s v="MD Resident"/>
    <x v="1"/>
    <s v="MD"/>
    <n v="3"/>
    <n v="3.3826418989999998"/>
    <n v="5"/>
    <n v="47294.09"/>
    <n v="7.7380287699999997"/>
    <n v="10"/>
    <n v="121764.55"/>
    <n v="5"/>
    <n v="4.3553868710000003"/>
    <n v="74470.460000000006"/>
    <x v="36"/>
    <s v="20708,Laurel"/>
    <x v="0"/>
    <x v="0"/>
    <n v="171.31853193000001"/>
    <n v="-106.8178618"/>
    <n v="106.81786183"/>
    <n v="-106.8178618"/>
    <n v="2.7156029634999999"/>
    <n v="2.7156029634999999"/>
    <n v="0"/>
    <n v="19901.716727999999"/>
    <n v="1.6397839075"/>
    <n v="12017.410226"/>
    <x v="0"/>
  </r>
  <r>
    <n v="14324.970314"/>
    <n v="14372.573175"/>
    <x v="0"/>
    <x v="56"/>
    <x v="32"/>
    <x v="32"/>
    <s v="MD Resident"/>
    <x v="1"/>
    <s v="MD"/>
    <n v="1"/>
    <n v="0"/>
    <n v="0"/>
    <n v="0"/>
    <n v="1.9899789409999999"/>
    <n v="1"/>
    <n v="50226.04"/>
    <n v="1"/>
    <n v="1.9899789409999999"/>
    <n v="50226.04"/>
    <x v="4"/>
    <s v="20785,Hyattsville"/>
    <x v="0"/>
    <x v="0"/>
    <n v="200.05824806000001"/>
    <n v="-3.5376048949999999"/>
    <n v="3.5376048949999999"/>
    <n v="-3.5376048949999999"/>
    <n v="3.5188547899999999E-2"/>
    <n v="3.5188547899999999E-2"/>
    <n v="0"/>
    <n v="257.88472084"/>
    <n v="1.9547903930999999"/>
    <n v="14325.984022000001"/>
    <x v="0"/>
  </r>
  <r>
    <n v="14324.970314"/>
    <n v="14372.573175"/>
    <x v="0"/>
    <x v="19"/>
    <x v="32"/>
    <x v="32"/>
    <s v="MD Resident"/>
    <x v="8"/>
    <s v="MD"/>
    <n v="2"/>
    <n v="3.0875499089999998"/>
    <n v="6"/>
    <n v="33147.199999999997"/>
    <n v="33.488441008999999"/>
    <n v="15"/>
    <n v="457866.47"/>
    <n v="9"/>
    <n v="30.400891099999999"/>
    <n v="424719.27"/>
    <x v="16"/>
    <s v="21044,Columbia"/>
    <x v="0"/>
    <x v="0"/>
    <n v="69.840390935000002"/>
    <n v="-1.0225469700000001"/>
    <n v="1.0225469700000001"/>
    <n v="-1.0225469700000001"/>
    <n v="0.44510545639999999"/>
    <n v="0.44510545639999999"/>
    <n v="0"/>
    <n v="3262.0242449000002"/>
    <n v="29.955785643999999"/>
    <n v="219535.61262999999"/>
    <x v="0"/>
  </r>
  <r>
    <n v="14324.970314"/>
    <n v="14372.573175"/>
    <x v="0"/>
    <x v="221"/>
    <x v="32"/>
    <x v="32"/>
    <s v="MD Resident"/>
    <x v="1"/>
    <s v="MD"/>
    <n v="1"/>
    <n v="0.83854497500000003"/>
    <n v="1"/>
    <n v="9939.4500000000007"/>
    <n v="1.0422079689999999"/>
    <n v="1"/>
    <n v="16352.78"/>
    <n v="0"/>
    <n v="0.20366299400000001"/>
    <n v="6413.33"/>
    <x v="147"/>
    <s v="20740,College Park"/>
    <x v="0"/>
    <x v="0"/>
    <n v="41.513387764999997"/>
    <n v="-22.245150339999999"/>
    <n v="22.245150343999999"/>
    <n v="-22.245150339999999"/>
    <n v="0.10913380390000001"/>
    <n v="0.10913380390000001"/>
    <n v="0"/>
    <n v="799.80397744000004"/>
    <n v="9.4529190099999993E-2"/>
    <n v="692.77180370999997"/>
    <x v="0"/>
  </r>
  <r>
    <n v="14324.970314"/>
    <n v="14372.573175"/>
    <x v="0"/>
    <x v="248"/>
    <x v="32"/>
    <x v="32"/>
    <s v="MD Resident"/>
    <x v="7"/>
    <s v="MD"/>
    <n v="2"/>
    <n v="0"/>
    <n v="0"/>
    <n v="0"/>
    <n v="5.4601668370000001"/>
    <n v="4"/>
    <n v="52451.47"/>
    <n v="4"/>
    <n v="5.4601668370000001"/>
    <n v="52451.47"/>
    <x v="166"/>
    <s v="20733,Churchton"/>
    <x v="0"/>
    <x v="0"/>
    <n v="13.823042591"/>
    <n v="0"/>
    <n v="0"/>
    <n v="0"/>
    <n v="0"/>
    <n v="0"/>
    <n v="0"/>
    <n v="0"/>
    <n v="5.4601668370000001"/>
    <n v="40015.677968000004"/>
    <x v="0"/>
  </r>
  <r>
    <n v="14324.970314"/>
    <n v="14372.573175"/>
    <x v="0"/>
    <x v="197"/>
    <x v="32"/>
    <x v="32"/>
    <s v="MD Resident"/>
    <x v="8"/>
    <s v="MD"/>
    <n v="2"/>
    <n v="7.5521657759999998"/>
    <n v="8"/>
    <n v="125130.54"/>
    <n v="26.965367201999999"/>
    <n v="22"/>
    <n v="362422.66"/>
    <n v="14"/>
    <n v="19.413201426000001"/>
    <n v="237292.12"/>
    <x v="123"/>
    <s v="21043,Ellicott City"/>
    <x v="0"/>
    <x v="0"/>
    <n v="59.304537232999998"/>
    <n v="0"/>
    <n v="0"/>
    <n v="0"/>
    <n v="0"/>
    <n v="0"/>
    <n v="0"/>
    <n v="0"/>
    <n v="19.413201426000001"/>
    <n v="142272.65205999999"/>
    <x v="0"/>
  </r>
  <r>
    <n v="14324.970314"/>
    <n v="14372.573175"/>
    <x v="0"/>
    <x v="182"/>
    <x v="32"/>
    <x v="32"/>
    <s v="MD Resident"/>
    <x v="8"/>
    <s v="MD"/>
    <n v="2"/>
    <n v="0"/>
    <n v="0"/>
    <n v="0"/>
    <n v="1.0199709699999999"/>
    <n v="2"/>
    <n v="13028.35"/>
    <n v="2"/>
    <n v="1.0199709699999999"/>
    <n v="13028.35"/>
    <x v="122"/>
    <s v="21738,Glenwood"/>
    <x v="0"/>
    <x v="0"/>
    <n v="5.7016128310000003"/>
    <n v="0"/>
    <n v="0"/>
    <n v="0"/>
    <n v="0"/>
    <n v="0"/>
    <n v="0"/>
    <n v="0"/>
    <n v="1.0199709699999999"/>
    <n v="7475.0151581"/>
    <x v="0"/>
  </r>
  <r>
    <n v="14324.970314"/>
    <n v="14372.573175"/>
    <x v="0"/>
    <x v="217"/>
    <x v="32"/>
    <x v="32"/>
    <s v="MD Resident"/>
    <x v="8"/>
    <s v="MD"/>
    <n v="1"/>
    <n v="0"/>
    <n v="0"/>
    <n v="0"/>
    <n v="0.58304598299999999"/>
    <n v="1"/>
    <n v="7061.59"/>
    <n v="1"/>
    <n v="0.58304598299999999"/>
    <n v="7061.59"/>
    <x v="145"/>
    <s v="21737,Glenelg"/>
    <x v="0"/>
    <x v="0"/>
    <n v="3.3676819"/>
    <n v="0"/>
    <n v="0"/>
    <n v="0"/>
    <n v="0"/>
    <n v="0"/>
    <n v="0"/>
    <n v="0"/>
    <n v="0.58304598299999999"/>
    <n v="4272.9427493000003"/>
    <x v="0"/>
  </r>
  <r>
    <n v="14324.970314"/>
    <n v="14372.573175"/>
    <x v="0"/>
    <x v="184"/>
    <x v="32"/>
    <x v="32"/>
    <s v="MD Resident"/>
    <x v="8"/>
    <s v="MD"/>
    <n v="2"/>
    <n v="3.0012889120000001"/>
    <n v="6"/>
    <n v="209667.62"/>
    <n v="14.85840456"/>
    <n v="13"/>
    <n v="175673.26"/>
    <n v="7"/>
    <n v="11.857115648000001"/>
    <n v="-33994.36"/>
    <x v="123"/>
    <s v="21042,Ellicott City"/>
    <x v="0"/>
    <x v="0"/>
    <n v="41.943236755999997"/>
    <n v="-2.192951935"/>
    <n v="2.192951935"/>
    <n v="-2.192951935"/>
    <n v="0.61993510070000002"/>
    <n v="0.61993510070000002"/>
    <n v="0"/>
    <n v="4543.2903595999996"/>
    <n v="11.237180546999999"/>
    <n v="82353.417298999993"/>
    <x v="0"/>
  </r>
  <r>
    <n v="14324.970314"/>
    <n v="14372.573175"/>
    <x v="0"/>
    <x v="4"/>
    <x v="32"/>
    <x v="32"/>
    <s v="MD Resident"/>
    <x v="1"/>
    <s v="MD"/>
    <n v="2"/>
    <n v="1.0734189679999999"/>
    <n v="2"/>
    <n v="9726.2199999999993"/>
    <n v="3.9034228839999998"/>
    <n v="3"/>
    <n v="33774.080000000002"/>
    <n v="1"/>
    <n v="2.8300039159999999"/>
    <n v="24047.86"/>
    <x v="4"/>
    <s v="20783,Hyattsville"/>
    <x v="0"/>
    <x v="0"/>
    <n v="68.266653980000001"/>
    <n v="-6.2719928149999999"/>
    <n v="6.2719928149999999"/>
    <n v="-6.2719928149999999"/>
    <n v="0.26000636020000001"/>
    <n v="0.26000636020000001"/>
    <n v="0"/>
    <n v="1905.4968633999999"/>
    <n v="2.5699975558000001"/>
    <n v="18834.624956"/>
    <x v="0"/>
  </r>
  <r>
    <n v="14324.970314"/>
    <n v="14372.573175"/>
    <x v="0"/>
    <x v="45"/>
    <x v="32"/>
    <x v="32"/>
    <s v="MD Resident"/>
    <x v="7"/>
    <s v="MD"/>
    <n v="2"/>
    <n v="6.684191802"/>
    <n v="10"/>
    <n v="77702.759999999995"/>
    <n v="12.055950644999999"/>
    <n v="18"/>
    <n v="151006.54"/>
    <n v="8"/>
    <n v="5.3717588430000003"/>
    <n v="73303.78"/>
    <x v="36"/>
    <s v="20724,Laurel"/>
    <x v="0"/>
    <x v="0"/>
    <n v="65.307156057"/>
    <n v="-51.13715148"/>
    <n v="51.137151484"/>
    <n v="-51.13715148"/>
    <n v="4.2062227522000004"/>
    <n v="4.2062227522000004"/>
    <n v="0"/>
    <n v="30825.954615999999"/>
    <n v="1.1655360908000001"/>
    <n v="8541.8116811"/>
    <x v="0"/>
  </r>
  <r>
    <n v="16106.659823"/>
    <n v="15843.789862"/>
    <x v="0"/>
    <x v="59"/>
    <x v="33"/>
    <x v="33"/>
    <s v="MD Resident"/>
    <x v="0"/>
    <s v="MD"/>
    <n v="2"/>
    <n v="91.370518293000003"/>
    <n v="115"/>
    <n v="1655050.06"/>
    <n v="117.13685653"/>
    <n v="156"/>
    <n v="1829560.1"/>
    <n v="41"/>
    <n v="25.766338237999999"/>
    <n v="174510.04"/>
    <x v="47"/>
    <s v="21286,Towson"/>
    <x v="0"/>
    <x v="0"/>
    <n v="42.606785745000003"/>
    <n v="0"/>
    <n v="0"/>
    <n v="0"/>
    <n v="0"/>
    <n v="0"/>
    <n v="0"/>
    <n v="0"/>
    <n v="25.766338237999999"/>
    <n v="212318.93432"/>
    <x v="0"/>
  </r>
  <r>
    <n v="16106.659823"/>
    <n v="15843.789862"/>
    <x v="0"/>
    <x v="72"/>
    <x v="33"/>
    <x v="33"/>
    <s v="MD Resident"/>
    <x v="7"/>
    <s v="MD"/>
    <n v="1"/>
    <n v="0.49260398500000002"/>
    <n v="1"/>
    <n v="7931.27"/>
    <n v="0.58605198300000005"/>
    <n v="1"/>
    <n v="18060.509999999998"/>
    <n v="0"/>
    <n v="9.3447998000000004E-2"/>
    <n v="10129.24"/>
    <x v="56"/>
    <s v="21032,Crownsville"/>
    <x v="0"/>
    <x v="0"/>
    <n v="56.647458321000002"/>
    <n v="0"/>
    <n v="0"/>
    <n v="0"/>
    <n v="0"/>
    <n v="0"/>
    <n v="0"/>
    <n v="0"/>
    <n v="9.3447998000000004E-2"/>
    <n v="770.02712478000001"/>
    <x v="0"/>
  </r>
  <r>
    <n v="16106.659823"/>
    <n v="15843.789862"/>
    <x v="0"/>
    <x v="58"/>
    <x v="33"/>
    <x v="33"/>
    <s v="MD Resident"/>
    <x v="0"/>
    <s v="MD"/>
    <n v="2"/>
    <n v="17.010562493999998"/>
    <n v="25"/>
    <n v="227771.59"/>
    <n v="37.713352880999999"/>
    <n v="40"/>
    <n v="673129.62"/>
    <n v="15"/>
    <n v="20.702790387"/>
    <n v="445358.03"/>
    <x v="46"/>
    <s v="21244,Windsor Mill"/>
    <x v="0"/>
    <x v="0"/>
    <n v="128.80505017999999"/>
    <n v="-0.77333497699999998"/>
    <n v="0.77333497699999998"/>
    <n v="-0.77333497699999998"/>
    <n v="0.1242978587"/>
    <n v="0.1242978587"/>
    <n v="0"/>
    <n v="1024.2351341000001"/>
    <n v="20.578492528000002"/>
    <n v="169570.21844"/>
    <x v="0"/>
  </r>
  <r>
    <n v="16106.659823"/>
    <n v="15843.789862"/>
    <x v="0"/>
    <x v="117"/>
    <x v="33"/>
    <x v="33"/>
    <s v="MD Resident"/>
    <x v="8"/>
    <s v="MD"/>
    <n v="1"/>
    <n v="0.45127198699999999"/>
    <n v="1"/>
    <n v="20892.02"/>
    <n v="2.9596689129999998"/>
    <n v="2"/>
    <n v="54263.77"/>
    <n v="1"/>
    <n v="2.5083969260000001"/>
    <n v="33371.75"/>
    <x v="36"/>
    <s v="20723,Laurel"/>
    <x v="0"/>
    <x v="0"/>
    <n v="111.81412468000001"/>
    <n v="-21.82886835"/>
    <n v="21.828868353000001"/>
    <n v="-21.82886835"/>
    <n v="0.48970079970000002"/>
    <n v="0.48970079970000002"/>
    <n v="0"/>
    <n v="4035.2164505999999"/>
    <n v="2.0186961263000001"/>
    <n v="16634.393537"/>
    <x v="0"/>
  </r>
  <r>
    <n v="16106.659823"/>
    <n v="15843.789862"/>
    <x v="0"/>
    <x v="0"/>
    <x v="33"/>
    <x v="33"/>
    <s v="MD Resident"/>
    <x v="0"/>
    <s v="MD"/>
    <n v="3"/>
    <n v="138.71178889000001"/>
    <n v="171"/>
    <n v="2130547.9300000002"/>
    <n v="155.18719039999999"/>
    <n v="204"/>
    <n v="2598572.1800000002"/>
    <n v="33"/>
    <n v="16.475401510000001"/>
    <n v="468024.25"/>
    <x v="0"/>
    <s v="21030,Cockeysville"/>
    <x v="0"/>
    <x v="0"/>
    <n v="40.373505799"/>
    <n v="-0.92701997199999997"/>
    <n v="0.92701997199999997"/>
    <n v="-0.92701997199999997"/>
    <n v="0.37829328769999998"/>
    <n v="0.37829328769999998"/>
    <n v="0"/>
    <n v="3117.1999285000002"/>
    <n v="16.097108221999999"/>
    <n v="132642.86262999999"/>
    <x v="0"/>
  </r>
  <r>
    <n v="16106.659823"/>
    <n v="15843.789862"/>
    <x v="0"/>
    <x v="141"/>
    <x v="33"/>
    <x v="33"/>
    <s v="MD Resident"/>
    <x v="0"/>
    <s v="MD"/>
    <n v="2"/>
    <n v="41.809664761000001"/>
    <n v="44"/>
    <n v="666148.27"/>
    <n v="48.770649552999998"/>
    <n v="50"/>
    <n v="772457.6"/>
    <n v="6"/>
    <n v="6.9609847919999996"/>
    <n v="106309.33"/>
    <x v="97"/>
    <s v="21237,Rosedale"/>
    <x v="0"/>
    <x v="0"/>
    <n v="67.447334992999998"/>
    <n v="0"/>
    <n v="0"/>
    <n v="0"/>
    <n v="0"/>
    <n v="0"/>
    <n v="0"/>
    <n v="0"/>
    <n v="6.9609847919999996"/>
    <n v="57359.678320999999"/>
    <x v="0"/>
  </r>
  <r>
    <n v="16106.659823"/>
    <n v="15843.789862"/>
    <x v="0"/>
    <x v="185"/>
    <x v="33"/>
    <x v="33"/>
    <s v="MD Resident"/>
    <x v="0"/>
    <s v="MD"/>
    <n v="2"/>
    <n v="66.127616036999996"/>
    <n v="81"/>
    <n v="974006.35"/>
    <n v="68.779332968000006"/>
    <n v="89"/>
    <n v="1017536.16"/>
    <n v="8"/>
    <n v="2.6517169310000002"/>
    <n v="43529.81"/>
    <x v="124"/>
    <s v="21236,Nottingham"/>
    <x v="0"/>
    <x v="0"/>
    <n v="54.704096397999997"/>
    <n v="0"/>
    <n v="0"/>
    <n v="0"/>
    <n v="0"/>
    <n v="0"/>
    <n v="0"/>
    <n v="0"/>
    <n v="2.6517169310000002"/>
    <n v="21850.590787000001"/>
    <x v="0"/>
  </r>
  <r>
    <n v="16106.659823"/>
    <n v="15843.789862"/>
    <x v="0"/>
    <x v="74"/>
    <x v="33"/>
    <x v="33"/>
    <s v="MD Resident"/>
    <x v="11"/>
    <s v="MD"/>
    <n v="1"/>
    <n v="0.57957498299999999"/>
    <n v="1"/>
    <n v="2592"/>
    <n v="1.772410947"/>
    <n v="1"/>
    <n v="12854.04"/>
    <n v="0"/>
    <n v="1.1928359639999999"/>
    <n v="10262.040000000001"/>
    <x v="58"/>
    <s v="21028,Churchville"/>
    <x v="0"/>
    <x v="0"/>
    <n v="5.2026098440000004"/>
    <n v="0"/>
    <n v="0"/>
    <n v="0"/>
    <n v="0"/>
    <n v="0"/>
    <n v="0"/>
    <n v="0"/>
    <n v="1.1928359639999999"/>
    <n v="9829.1677442"/>
    <x v="0"/>
  </r>
  <r>
    <n v="16106.659823"/>
    <n v="15843.789862"/>
    <x v="0"/>
    <x v="107"/>
    <x v="33"/>
    <x v="33"/>
    <s v="MD Resident"/>
    <x v="0"/>
    <s v="MD"/>
    <n v="3"/>
    <n v="217.61712754999999"/>
    <n v="269"/>
    <n v="3777484.69"/>
    <n v="243.69189675999999"/>
    <n v="279"/>
    <n v="3827536.6"/>
    <n v="10"/>
    <n v="26.074769217"/>
    <n v="50051.91"/>
    <x v="79"/>
    <s v="21234,Parkville"/>
    <x v="0"/>
    <x v="0"/>
    <n v="124.48361029"/>
    <n v="0"/>
    <n v="0"/>
    <n v="0"/>
    <n v="0"/>
    <n v="0"/>
    <n v="0"/>
    <n v="0"/>
    <n v="26.074769217"/>
    <n v="214860.45715"/>
    <x v="0"/>
  </r>
  <r>
    <n v="16106.659823"/>
    <n v="15843.789862"/>
    <x v="0"/>
    <x v="208"/>
    <x v="33"/>
    <x v="33"/>
    <s v="MD Resident"/>
    <x v="11"/>
    <s v="MD"/>
    <n v="1"/>
    <n v="0"/>
    <n v="0"/>
    <n v="0"/>
    <n v="0.41563398800000001"/>
    <n v="1"/>
    <n v="3820.36"/>
    <n v="1"/>
    <n v="0.41563398800000001"/>
    <n v="3820.36"/>
    <x v="140"/>
    <s v="21017,Belcamp"/>
    <x v="0"/>
    <x v="0"/>
    <n v="5.489267838"/>
    <n v="0"/>
    <n v="0"/>
    <n v="0"/>
    <n v="0"/>
    <n v="0"/>
    <n v="0"/>
    <n v="0"/>
    <n v="0.41563398800000001"/>
    <n v="3424.8935406999999"/>
    <x v="0"/>
  </r>
  <r>
    <n v="16106.659823"/>
    <n v="15843.789862"/>
    <x v="0"/>
    <x v="125"/>
    <x v="33"/>
    <x v="33"/>
    <s v="MD Resident"/>
    <x v="1"/>
    <s v="MD"/>
    <n v="1"/>
    <n v="0.49757698500000003"/>
    <n v="1"/>
    <n v="3620.98"/>
    <n v="0.79401597599999996"/>
    <n v="1"/>
    <n v="19814.990000000002"/>
    <n v="0"/>
    <n v="0.29643899099999999"/>
    <n v="16194.01"/>
    <x v="36"/>
    <s v="20707,Laurel"/>
    <x v="0"/>
    <x v="0"/>
    <n v="135.32980598"/>
    <n v="-184.9022105"/>
    <n v="135.32980598"/>
    <n v="135.32980598"/>
    <n v="0.29643899099999999"/>
    <n v="0.29643899099999999"/>
    <n v="0"/>
    <n v="2442.7068402"/>
    <n v="0"/>
    <n v="0"/>
    <x v="0"/>
  </r>
  <r>
    <n v="16106.659823"/>
    <n v="15843.789862"/>
    <x v="0"/>
    <x v="166"/>
    <x v="33"/>
    <x v="33"/>
    <s v="MD Resident"/>
    <x v="11"/>
    <s v="MD"/>
    <n v="2"/>
    <n v="7.5478347770000003"/>
    <n v="8"/>
    <n v="101308.03"/>
    <n v="7.6906407730000002"/>
    <n v="7"/>
    <n v="111057.23"/>
    <n v="-1"/>
    <n v="0.14280599599999999"/>
    <n v="9749.2000000000007"/>
    <x v="83"/>
    <s v="21015,Bel Air"/>
    <x v="0"/>
    <x v="0"/>
    <n v="16.030183524000002"/>
    <n v="0"/>
    <n v="0"/>
    <n v="0"/>
    <n v="0"/>
    <n v="0"/>
    <n v="0"/>
    <n v="0"/>
    <n v="0.14280599599999999"/>
    <n v="1176.7452793"/>
    <x v="0"/>
  </r>
  <r>
    <n v="16106.659823"/>
    <n v="15843.789862"/>
    <x v="0"/>
    <x v="113"/>
    <x v="33"/>
    <x v="33"/>
    <s v="MD Resident"/>
    <x v="11"/>
    <s v="MD"/>
    <n v="2"/>
    <n v="10.291877697"/>
    <n v="15"/>
    <n v="141230.38"/>
    <n v="17.25804149"/>
    <n v="20"/>
    <n v="239266.11"/>
    <n v="5"/>
    <n v="6.9661637929999998"/>
    <n v="98035.73"/>
    <x v="83"/>
    <s v="21014,Bel Air"/>
    <x v="0"/>
    <x v="0"/>
    <n v="67.507471998"/>
    <n v="0"/>
    <n v="0"/>
    <n v="0"/>
    <n v="0"/>
    <n v="0"/>
    <n v="0"/>
    <n v="0"/>
    <n v="6.9661637929999998"/>
    <n v="57402.354155000001"/>
    <x v="0"/>
  </r>
  <r>
    <n v="16106.659823"/>
    <n v="15843.789862"/>
    <x v="0"/>
    <x v="75"/>
    <x v="33"/>
    <x v="33"/>
    <s v="MD Resident"/>
    <x v="0"/>
    <s v="MD"/>
    <n v="2"/>
    <n v="11.461936659999999"/>
    <n v="12"/>
    <n v="227810.38"/>
    <n v="20.608372388999999"/>
    <n v="21"/>
    <n v="359672.66"/>
    <n v="9"/>
    <n v="9.1464357290000002"/>
    <n v="131862.28"/>
    <x v="59"/>
    <s v="21013,Baldwin"/>
    <x v="0"/>
    <x v="0"/>
    <n v="28.110223167000001"/>
    <n v="0"/>
    <n v="0"/>
    <n v="0"/>
    <n v="0"/>
    <n v="0"/>
    <n v="0"/>
    <n v="0"/>
    <n v="9.1464357290000002"/>
    <n v="75368.159373999995"/>
    <x v="0"/>
  </r>
  <r>
    <n v="16106.659823"/>
    <n v="15843.789862"/>
    <x v="0"/>
    <x v="66"/>
    <x v="33"/>
    <x v="33"/>
    <s v="MD Resident"/>
    <x v="1"/>
    <s v="MD"/>
    <n v="1"/>
    <n v="0"/>
    <n v="0"/>
    <n v="0"/>
    <n v="1.0163059699999999"/>
    <n v="1"/>
    <n v="53094.23"/>
    <n v="1"/>
    <n v="1.0163059699999999"/>
    <n v="53094.23"/>
    <x v="52"/>
    <s v="20722,Brentwood"/>
    <x v="0"/>
    <x v="0"/>
    <n v="23.905281291000001"/>
    <n v="-1.6599719500000001"/>
    <n v="1.6599719500000001"/>
    <n v="-1.6599719500000001"/>
    <n v="7.0571828099999998E-2"/>
    <n v="7.0571828099999998E-2"/>
    <n v="0"/>
    <n v="581.52366100999996"/>
    <n v="0.94573414190000005"/>
    <n v="7793.0074229000002"/>
    <x v="0"/>
  </r>
  <r>
    <n v="16106.659823"/>
    <n v="15843.789862"/>
    <x v="0"/>
    <x v="236"/>
    <x v="33"/>
    <x v="33"/>
    <s v="MD Resident"/>
    <x v="0"/>
    <s v="MD"/>
    <n v="2"/>
    <n v="10.236814699"/>
    <n v="16"/>
    <n v="134122.04"/>
    <n v="14.019348588"/>
    <n v="20"/>
    <n v="173094.61"/>
    <n v="4"/>
    <n v="3.7825338890000002"/>
    <n v="38972.57"/>
    <x v="157"/>
    <s v="21228,Catonsville"/>
    <x v="0"/>
    <x v="0"/>
    <n v="33.186515018000001"/>
    <n v="0"/>
    <n v="0"/>
    <n v="0"/>
    <n v="0"/>
    <n v="0"/>
    <n v="0"/>
    <n v="0"/>
    <n v="3.7825338890000002"/>
    <n v="31168.711554000001"/>
    <x v="0"/>
  </r>
  <r>
    <n v="16106.659823"/>
    <n v="15843.789862"/>
    <x v="0"/>
    <x v="181"/>
    <x v="33"/>
    <x v="33"/>
    <s v="MD Resident"/>
    <x v="7"/>
    <s v="MD"/>
    <n v="2"/>
    <n v="2.602818922"/>
    <n v="3"/>
    <n v="34547.74"/>
    <n v="5.8828598259999998"/>
    <n v="5"/>
    <n v="112059.2"/>
    <n v="2"/>
    <n v="3.2800409039999998"/>
    <n v="77511.460000000006"/>
    <x v="121"/>
    <s v="21226,Curtis Bay"/>
    <x v="0"/>
    <x v="0"/>
    <n v="41.493077776"/>
    <n v="0"/>
    <n v="0"/>
    <n v="0"/>
    <n v="0"/>
    <n v="0"/>
    <n v="0"/>
    <n v="0"/>
    <n v="3.2800409039999998"/>
    <n v="27028.085358"/>
    <x v="0"/>
  </r>
  <r>
    <n v="16106.659823"/>
    <n v="15843.789862"/>
    <x v="0"/>
    <x v="81"/>
    <x v="33"/>
    <x v="33"/>
    <s v="MD Resident"/>
    <x v="11"/>
    <s v="MD"/>
    <n v="1"/>
    <n v="0"/>
    <n v="0"/>
    <n v="0"/>
    <n v="0.58304598299999999"/>
    <n v="1"/>
    <n v="6191.35"/>
    <n v="1"/>
    <n v="0.58304598299999999"/>
    <n v="6191.35"/>
    <x v="64"/>
    <s v="21005,Aberdeen Proving Ground"/>
    <x v="0"/>
    <x v="0"/>
    <n v="3.4271108990000001"/>
    <n v="0"/>
    <n v="0"/>
    <n v="0"/>
    <n v="0"/>
    <n v="0"/>
    <n v="0"/>
    <n v="0"/>
    <n v="0.58304598299999999"/>
    <n v="4804.3963649999996"/>
    <x v="0"/>
  </r>
  <r>
    <n v="16106.659823"/>
    <n v="15843.789862"/>
    <x v="0"/>
    <x v="131"/>
    <x v="33"/>
    <x v="33"/>
    <s v="MD Resident"/>
    <x v="11"/>
    <s v="MD"/>
    <n v="2"/>
    <n v="9.4876087180000006"/>
    <n v="10"/>
    <n v="109710.06"/>
    <n v="11.452699661"/>
    <n v="9"/>
    <n v="189717.29"/>
    <n v="-1"/>
    <n v="1.9650909430000001"/>
    <n v="80007.23"/>
    <x v="92"/>
    <s v="21001,Aberdeen"/>
    <x v="0"/>
    <x v="0"/>
    <n v="57.391620308999997"/>
    <n v="0"/>
    <n v="0"/>
    <n v="0"/>
    <n v="0"/>
    <n v="0"/>
    <n v="0"/>
    <n v="0"/>
    <n v="1.9650909430000001"/>
    <n v="16192.677865"/>
    <x v="0"/>
  </r>
  <r>
    <n v="16106.659823"/>
    <n v="15843.789862"/>
    <x v="0"/>
    <x v="201"/>
    <x v="33"/>
    <x v="33"/>
    <s v="MD Resident"/>
    <x v="9"/>
    <s v="MD"/>
    <n v="2"/>
    <n v="12.362514634"/>
    <n v="20"/>
    <n v="197893.99"/>
    <n v="19.465502425"/>
    <n v="20"/>
    <n v="259820.18"/>
    <n v="0"/>
    <n v="7.1029877910000003"/>
    <n v="61926.19"/>
    <x v="19"/>
    <s v="21224,Baltimore"/>
    <x v="0"/>
    <x v="0"/>
    <n v="65.434303064000005"/>
    <n v="-0.73492597800000004"/>
    <n v="0.73492597800000004"/>
    <n v="-0.73492597800000004"/>
    <n v="7.9777272799999993E-2"/>
    <n v="7.9777272799999993E-2"/>
    <n v="0"/>
    <n v="657.37806423999996"/>
    <n v="7.0232105182"/>
    <n v="57872.428706999999"/>
    <x v="0"/>
  </r>
  <r>
    <n v="16106.659823"/>
    <n v="15843.789862"/>
    <x v="0"/>
    <x v="149"/>
    <x v="33"/>
    <x v="33"/>
    <s v="MD Resident"/>
    <x v="9"/>
    <s v="MD"/>
    <n v="2"/>
    <n v="7.8289437660000001"/>
    <n v="8"/>
    <n v="107237.18"/>
    <n v="11.191784671000001"/>
    <n v="16"/>
    <n v="240860.48"/>
    <n v="8"/>
    <n v="3.3628409050000001"/>
    <n v="133623.29999999999"/>
    <x v="19"/>
    <s v="21223,Baltimore"/>
    <x v="0"/>
    <x v="0"/>
    <n v="32.501234044"/>
    <n v="0"/>
    <n v="0"/>
    <n v="0"/>
    <n v="0"/>
    <n v="0"/>
    <n v="0"/>
    <n v="0"/>
    <n v="3.3628409050000001"/>
    <n v="27710.371208"/>
    <x v="0"/>
  </r>
  <r>
    <n v="16106.659823"/>
    <n v="15843.789862"/>
    <x v="0"/>
    <x v="179"/>
    <x v="33"/>
    <x v="33"/>
    <s v="MD Resident"/>
    <x v="0"/>
    <s v="MD"/>
    <n v="2"/>
    <n v="50.500537504"/>
    <n v="71"/>
    <n v="649333.73"/>
    <n v="72.386804861000002"/>
    <n v="78"/>
    <n v="1063854.82"/>
    <n v="7"/>
    <n v="21.886267357000001"/>
    <n v="414521.09"/>
    <x v="120"/>
    <s v="21222,Dundalk"/>
    <x v="0"/>
    <x v="0"/>
    <n v="83.096533515999994"/>
    <n v="0"/>
    <n v="0"/>
    <n v="0"/>
    <n v="0"/>
    <n v="0"/>
    <n v="0"/>
    <n v="0"/>
    <n v="21.886267357000001"/>
    <n v="180346.50164999999"/>
    <x v="0"/>
  </r>
  <r>
    <n v="16106.659823"/>
    <n v="15843.789862"/>
    <x v="0"/>
    <x v="195"/>
    <x v="33"/>
    <x v="33"/>
    <s v="MD Resident"/>
    <x v="0"/>
    <s v="MD"/>
    <n v="2"/>
    <n v="27.753157176999999"/>
    <n v="39"/>
    <n v="446773.48"/>
    <n v="43.937572697999997"/>
    <n v="46"/>
    <n v="694885.59"/>
    <n v="7"/>
    <n v="16.184415520999998"/>
    <n v="248112.11"/>
    <x v="132"/>
    <s v="21221,Essex"/>
    <x v="0"/>
    <x v="0"/>
    <n v="45.604401649000003"/>
    <n v="0"/>
    <n v="0"/>
    <n v="0"/>
    <n v="0"/>
    <n v="0"/>
    <n v="0"/>
    <n v="0"/>
    <n v="16.184415520999998"/>
    <n v="133362.28937000001"/>
    <x v="0"/>
  </r>
  <r>
    <n v="16106.659823"/>
    <n v="15843.789862"/>
    <x v="0"/>
    <x v="108"/>
    <x v="33"/>
    <x v="33"/>
    <s v="MD Resident"/>
    <x v="0"/>
    <s v="MD"/>
    <n v="2"/>
    <n v="51.638144472"/>
    <n v="68"/>
    <n v="772130.9"/>
    <n v="52.466565443999997"/>
    <n v="70"/>
    <n v="753130.82"/>
    <n v="2"/>
    <n v="0.82842097199999998"/>
    <n v="-19000.080000000002"/>
    <x v="80"/>
    <s v="21220,Middle River"/>
    <x v="0"/>
    <x v="0"/>
    <n v="75.358833779999998"/>
    <n v="0"/>
    <n v="0"/>
    <n v="0"/>
    <n v="0"/>
    <n v="0"/>
    <n v="0"/>
    <n v="0"/>
    <n v="0.82842097199999998"/>
    <n v="6826.3272925000001"/>
    <x v="0"/>
  </r>
  <r>
    <n v="16106.659823"/>
    <n v="15843.789862"/>
    <x v="0"/>
    <x v="28"/>
    <x v="33"/>
    <x v="33"/>
    <s v="MD Resident"/>
    <x v="3"/>
    <s v="MD"/>
    <n v="1"/>
    <n v="0"/>
    <n v="0"/>
    <n v="0"/>
    <n v="0.77291897700000001"/>
    <n v="2"/>
    <n v="13443.31"/>
    <n v="2"/>
    <n v="0.77291897700000001"/>
    <n v="13443.31"/>
    <x v="24"/>
    <s v="20906,Silver Spring"/>
    <x v="0"/>
    <x v="0"/>
    <n v="117.35899250999999"/>
    <n v="-1.7898299470000001"/>
    <n v="1.7898299470000001"/>
    <n v="-1.7898299470000001"/>
    <n v="1.1787707999999999E-2"/>
    <n v="1.1787707999999999E-2"/>
    <n v="0"/>
    <n v="97.132684190000006"/>
    <n v="0.76113126900000005"/>
    <n v="6271.8488914999998"/>
    <x v="0"/>
  </r>
  <r>
    <n v="16106.659823"/>
    <n v="15843.789862"/>
    <x v="0"/>
    <x v="183"/>
    <x v="33"/>
    <x v="33"/>
    <s v="MD Resident"/>
    <x v="9"/>
    <s v="MD"/>
    <n v="2"/>
    <n v="16.831430501"/>
    <n v="24"/>
    <n v="226877.45"/>
    <n v="20.484927391999999"/>
    <n v="29"/>
    <n v="315943.38"/>
    <n v="5"/>
    <n v="3.6534968910000001"/>
    <n v="89065.93"/>
    <x v="19"/>
    <s v="21217,Baltimore"/>
    <x v="0"/>
    <x v="0"/>
    <n v="63.406089125999998"/>
    <n v="0"/>
    <n v="0"/>
    <n v="0"/>
    <n v="0"/>
    <n v="0"/>
    <n v="0"/>
    <n v="0"/>
    <n v="3.6534968910000001"/>
    <n v="30105.42512"/>
    <x v="0"/>
  </r>
  <r>
    <n v="16106.659823"/>
    <n v="15843.789862"/>
    <x v="0"/>
    <x v="97"/>
    <x v="33"/>
    <x v="33"/>
    <s v="MD Resident"/>
    <x v="9"/>
    <s v="MD"/>
    <n v="2"/>
    <n v="17.54856448"/>
    <n v="15"/>
    <n v="317999.35999999999"/>
    <n v="21.260309371999998"/>
    <n v="27"/>
    <n v="353990.32"/>
    <n v="12"/>
    <n v="3.711744892"/>
    <n v="35990.959999999999"/>
    <x v="19"/>
    <s v="21216,Baltimore"/>
    <x v="0"/>
    <x v="0"/>
    <n v="81.369358595999998"/>
    <n v="0"/>
    <n v="0"/>
    <n v="0"/>
    <n v="0"/>
    <n v="0"/>
    <n v="0"/>
    <n v="0"/>
    <n v="3.711744892"/>
    <n v="30585.398385"/>
    <x v="0"/>
  </r>
  <r>
    <n v="16106.659823"/>
    <n v="15843.789862"/>
    <x v="0"/>
    <x v="105"/>
    <x v="33"/>
    <x v="33"/>
    <s v="MD Resident"/>
    <x v="3"/>
    <s v="MD"/>
    <n v="1"/>
    <n v="0"/>
    <n v="0"/>
    <n v="0"/>
    <n v="0.49757698500000003"/>
    <n v="1"/>
    <n v="7802.81"/>
    <n v="1"/>
    <n v="0.49757698500000003"/>
    <n v="7802.81"/>
    <x v="24"/>
    <s v="20904,Silver Spring"/>
    <x v="0"/>
    <x v="0"/>
    <n v="108.74863876000001"/>
    <n v="-38.57340086"/>
    <n v="38.57340086"/>
    <n v="-38.57340086"/>
    <n v="0.1764917402"/>
    <n v="0.1764917402"/>
    <n v="0"/>
    <n v="1454.3214427"/>
    <n v="0.3210852448"/>
    <n v="2645.7960914"/>
    <x v="0"/>
  </r>
  <r>
    <n v="16106.659823"/>
    <n v="15843.789862"/>
    <x v="0"/>
    <x v="130"/>
    <x v="33"/>
    <x v="33"/>
    <s v="MD Resident"/>
    <x v="9"/>
    <s v="MD"/>
    <n v="2"/>
    <n v="86.106417440000001"/>
    <n v="100"/>
    <n v="1581359.32"/>
    <n v="90.197959322000003"/>
    <n v="100"/>
    <n v="1646907.42"/>
    <n v="0"/>
    <n v="4.0915418819999996"/>
    <n v="65548.100000000006"/>
    <x v="19"/>
    <s v="21215,Baltimore"/>
    <x v="0"/>
    <x v="0"/>
    <n v="67.616079995000007"/>
    <n v="-0.64820198100000004"/>
    <n v="0.64820198100000004"/>
    <n v="-0.64820198100000004"/>
    <n v="3.9223592299999999E-2"/>
    <n v="3.9223592299999999E-2"/>
    <n v="0"/>
    <n v="323.20895720999999"/>
    <n v="4.0523182896999996"/>
    <n v="33391.780114000001"/>
    <x v="0"/>
  </r>
  <r>
    <n v="16106.659823"/>
    <n v="15843.789862"/>
    <x v="0"/>
    <x v="145"/>
    <x v="33"/>
    <x v="33"/>
    <s v="MD Resident"/>
    <x v="9"/>
    <s v="MD"/>
    <n v="3"/>
    <n v="24.545616273"/>
    <n v="39"/>
    <n v="425038.89"/>
    <n v="29.981396107999998"/>
    <n v="39"/>
    <n v="454588.34"/>
    <n v="0"/>
    <n v="5.4357798349999999"/>
    <n v="29549.45"/>
    <x v="19"/>
    <s v="21214,Baltimore"/>
    <x v="0"/>
    <x v="0"/>
    <n v="122.01511635999999"/>
    <n v="0"/>
    <n v="0"/>
    <n v="0"/>
    <n v="0"/>
    <n v="0"/>
    <n v="0"/>
    <n v="0"/>
    <n v="5.4357798349999999"/>
    <n v="44791.734514000003"/>
    <x v="0"/>
  </r>
  <r>
    <n v="16106.659823"/>
    <n v="15843.789862"/>
    <x v="0"/>
    <x v="168"/>
    <x v="33"/>
    <x v="33"/>
    <s v="MD Resident"/>
    <x v="9"/>
    <s v="MD"/>
    <n v="2"/>
    <n v="20.873941378000001"/>
    <n v="27"/>
    <n v="409981.65"/>
    <n v="35.027037960000001"/>
    <n v="42"/>
    <n v="494482.86"/>
    <n v="15"/>
    <n v="14.153096582"/>
    <n v="84501.21"/>
    <x v="19"/>
    <s v="21213,Baltimore"/>
    <x v="0"/>
    <x v="0"/>
    <n v="44.363528690000003"/>
    <n v="-0.73492597800000004"/>
    <n v="0.73492597800000004"/>
    <n v="-0.73492597800000004"/>
    <n v="0.23446012199999999"/>
    <n v="0.23446012199999999"/>
    <n v="0"/>
    <n v="1931.9905986000001"/>
    <n v="13.91863646"/>
    <n v="114691.89114000001"/>
    <x v="0"/>
  </r>
  <r>
    <n v="16106.659823"/>
    <n v="15843.789862"/>
    <x v="0"/>
    <x v="91"/>
    <x v="33"/>
    <x v="33"/>
    <s v="MD Resident"/>
    <x v="9"/>
    <s v="MD"/>
    <n v="2"/>
    <n v="29.319044131999998"/>
    <n v="32"/>
    <n v="470433.91"/>
    <n v="39.398681830999998"/>
    <n v="42"/>
    <n v="527763.82999999996"/>
    <n v="10"/>
    <n v="10.079637698999999"/>
    <n v="57329.919999999998"/>
    <x v="19"/>
    <s v="21211,Baltimore"/>
    <x v="0"/>
    <x v="0"/>
    <n v="53.067125419"/>
    <n v="-0.598206982"/>
    <n v="0.598206982"/>
    <n v="-0.598206982"/>
    <n v="0.11362419949999999"/>
    <n v="0.11362419949999999"/>
    <n v="0"/>
    <n v="936.28239823000001"/>
    <n v="9.9660134995000007"/>
    <n v="82121.617207000003"/>
    <x v="0"/>
  </r>
  <r>
    <n v="16106.659823"/>
    <n v="15843.789862"/>
    <x v="0"/>
    <x v="68"/>
    <x v="33"/>
    <x v="33"/>
    <s v="MD Resident"/>
    <x v="3"/>
    <s v="MD"/>
    <n v="1"/>
    <n v="0"/>
    <n v="0"/>
    <n v="0"/>
    <n v="1.275980962"/>
    <n v="1"/>
    <n v="17607.98"/>
    <n v="1"/>
    <n v="1.275980962"/>
    <n v="17607.98"/>
    <x v="24"/>
    <s v="20901,Silver Spring"/>
    <x v="0"/>
    <x v="0"/>
    <n v="70.619512907000001"/>
    <n v="-1.8741309450000001"/>
    <n v="1.8741309450000001"/>
    <n v="-1.8741309450000001"/>
    <n v="3.38625304E-2"/>
    <n v="3.38625304E-2"/>
    <n v="0"/>
    <n v="279.03291153999999"/>
    <n v="1.2421184316"/>
    <n v="10235.263515000001"/>
    <x v="0"/>
  </r>
  <r>
    <n v="16106.659823"/>
    <n v="15843.789862"/>
    <x v="0"/>
    <x v="206"/>
    <x v="33"/>
    <x v="33"/>
    <s v="MD Resident"/>
    <x v="9"/>
    <s v="MD"/>
    <n v="2"/>
    <n v="13.978441587000001"/>
    <n v="22"/>
    <n v="273605.52"/>
    <n v="20.449046393"/>
    <n v="29"/>
    <n v="333698.63"/>
    <n v="7"/>
    <n v="6.4706048059999999"/>
    <n v="60093.11"/>
    <x v="19"/>
    <s v="21210,Baltimore"/>
    <x v="0"/>
    <x v="0"/>
    <n v="21.737539356999999"/>
    <n v="0"/>
    <n v="0"/>
    <n v="0"/>
    <n v="0"/>
    <n v="0"/>
    <n v="0"/>
    <n v="0"/>
    <n v="6.4706048059999999"/>
    <n v="53318.865261999999"/>
    <x v="0"/>
  </r>
  <r>
    <n v="16106.659823"/>
    <n v="15843.789862"/>
    <x v="0"/>
    <x v="123"/>
    <x v="33"/>
    <x v="33"/>
    <s v="MD Resident"/>
    <x v="9"/>
    <s v="MD"/>
    <n v="2"/>
    <n v="46.280647629999997"/>
    <n v="56"/>
    <n v="724736.37"/>
    <n v="63.719242113"/>
    <n v="86"/>
    <n v="793404.22"/>
    <n v="30"/>
    <n v="17.438594482999999"/>
    <n v="68667.850000000006"/>
    <x v="19"/>
    <s v="21209,Baltimore"/>
    <x v="0"/>
    <x v="0"/>
    <n v="97.924219085000004"/>
    <n v="0"/>
    <n v="0"/>
    <n v="0"/>
    <n v="0"/>
    <n v="0"/>
    <n v="0"/>
    <n v="0"/>
    <n v="17.438594482999999"/>
    <n v="143696.93367"/>
    <x v="0"/>
  </r>
  <r>
    <n v="16106.659823"/>
    <n v="15843.789862"/>
    <x v="0"/>
    <x v="171"/>
    <x v="33"/>
    <x v="33"/>
    <s v="MD Resident"/>
    <x v="1"/>
    <s v="MD"/>
    <n v="1"/>
    <n v="0"/>
    <n v="0"/>
    <n v="0"/>
    <n v="0.41563398800000001"/>
    <n v="1"/>
    <n v="5098.3599999999997"/>
    <n v="1"/>
    <n v="0.41563398800000001"/>
    <n v="5098.3599999999997"/>
    <x v="115"/>
    <s v="20706,Lanham"/>
    <x v="0"/>
    <x v="0"/>
    <n v="47.235311596999999"/>
    <n v="-13.427207599999999"/>
    <n v="13.427207599999999"/>
    <n v="-13.427207599999999"/>
    <n v="0.1181489791"/>
    <n v="0.1181489791"/>
    <n v="0"/>
    <n v="973.56733816999997"/>
    <n v="0.29748500890000001"/>
    <n v="2451.3262024999999"/>
    <x v="0"/>
  </r>
  <r>
    <n v="16106.659823"/>
    <n v="15843.789862"/>
    <x v="0"/>
    <x v="227"/>
    <x v="33"/>
    <x v="33"/>
    <s v="MD Resident"/>
    <x v="0"/>
    <s v="MD"/>
    <n v="3"/>
    <n v="69.688217934999997"/>
    <n v="85"/>
    <n v="1117793.3"/>
    <n v="91.026536303"/>
    <n v="96"/>
    <n v="1545818.85"/>
    <n v="11"/>
    <n v="21.338318367999999"/>
    <n v="428025.55"/>
    <x v="152"/>
    <s v="21208,Pikesville"/>
    <x v="0"/>
    <x v="0"/>
    <n v="103.93195891000001"/>
    <n v="0"/>
    <n v="0"/>
    <n v="0"/>
    <n v="0"/>
    <n v="0"/>
    <n v="0"/>
    <n v="0"/>
    <n v="21.338318367999999"/>
    <n v="175831.31038000001"/>
    <x v="0"/>
  </r>
  <r>
    <n v="16106.659823"/>
    <n v="15843.789862"/>
    <x v="0"/>
    <x v="29"/>
    <x v="33"/>
    <x v="33"/>
    <s v="MD Resident"/>
    <x v="7"/>
    <s v="MD"/>
    <n v="1"/>
    <n v="0"/>
    <n v="0"/>
    <n v="0"/>
    <n v="0.92701997199999997"/>
    <n v="1"/>
    <n v="12222.58"/>
    <n v="1"/>
    <n v="0.92701997199999997"/>
    <n v="12222.58"/>
    <x v="25"/>
    <s v="20755,Fort George G Meade"/>
    <x v="0"/>
    <x v="0"/>
    <n v="7.3537457829999999"/>
    <n v="0"/>
    <n v="0"/>
    <n v="0"/>
    <n v="0"/>
    <n v="0"/>
    <n v="0"/>
    <n v="0"/>
    <n v="0.92701997199999997"/>
    <n v="7638.7995349000003"/>
    <x v="0"/>
  </r>
  <r>
    <n v="16106.659823"/>
    <n v="15843.789862"/>
    <x v="0"/>
    <x v="148"/>
    <x v="33"/>
    <x v="33"/>
    <s v="MD Resident"/>
    <x v="0"/>
    <s v="MD"/>
    <n v="2"/>
    <n v="59.739731229"/>
    <n v="70"/>
    <n v="933376.58"/>
    <n v="63.488170117999999"/>
    <n v="77"/>
    <n v="1142669.07"/>
    <n v="7"/>
    <n v="3.748438889"/>
    <n v="209292.49"/>
    <x v="102"/>
    <s v="21207,Gwynn Oak"/>
    <x v="0"/>
    <x v="0"/>
    <n v="25.919264238"/>
    <n v="0"/>
    <n v="0"/>
    <n v="0"/>
    <n v="0"/>
    <n v="0"/>
    <n v="0"/>
    <n v="0"/>
    <n v="3.748438889"/>
    <n v="30887.763053999999"/>
    <x v="0"/>
  </r>
  <r>
    <n v="16106.659823"/>
    <n v="15843.789862"/>
    <x v="0"/>
    <x v="33"/>
    <x v="33"/>
    <x v="33"/>
    <s v="MD Resident"/>
    <x v="9"/>
    <s v="MD"/>
    <n v="3"/>
    <n v="42.313746750999996"/>
    <n v="61"/>
    <n v="584815.56000000006"/>
    <n v="73.335486824"/>
    <n v="72"/>
    <n v="1213584.02"/>
    <n v="11"/>
    <n v="31.021740073"/>
    <n v="628768.46"/>
    <x v="19"/>
    <s v="21206,Baltimore"/>
    <x v="0"/>
    <x v="0"/>
    <n v="198.44760808000001"/>
    <n v="0"/>
    <n v="0"/>
    <n v="0"/>
    <n v="0"/>
    <n v="0"/>
    <n v="0"/>
    <n v="0"/>
    <n v="31.021740073"/>
    <n v="255624.32396000001"/>
    <x v="0"/>
  </r>
  <r>
    <n v="16106.659823"/>
    <n v="15843.789862"/>
    <x v="0"/>
    <x v="129"/>
    <x v="33"/>
    <x v="33"/>
    <s v="MD Resident"/>
    <x v="1"/>
    <s v="MD"/>
    <n v="1"/>
    <n v="0"/>
    <n v="0"/>
    <n v="0"/>
    <n v="0.652269981"/>
    <n v="1"/>
    <n v="22067.72"/>
    <n v="1"/>
    <n v="0.652269981"/>
    <n v="22067.72"/>
    <x v="41"/>
    <s v="20716,Bowie"/>
    <x v="0"/>
    <x v="0"/>
    <n v="75.096107774000004"/>
    <n v="-6.8142197979999999"/>
    <n v="6.8142197979999999"/>
    <n v="-6.8142197979999999"/>
    <n v="5.9186969200000002E-2"/>
    <n v="5.9186969200000002E-2"/>
    <n v="0"/>
    <n v="487.71052025"/>
    <n v="0.5930830118"/>
    <n v="4887.1031601000004"/>
    <x v="0"/>
  </r>
  <r>
    <n v="16106.659823"/>
    <n v="15843.789862"/>
    <x v="0"/>
    <x v="220"/>
    <x v="33"/>
    <x v="33"/>
    <s v="MD Resident"/>
    <x v="0"/>
    <s v="MD"/>
    <n v="2"/>
    <n v="117.53716052"/>
    <n v="132"/>
    <n v="1923660.19"/>
    <n v="179.32335868000001"/>
    <n v="197"/>
    <n v="3079060.22"/>
    <n v="65"/>
    <n v="61.786198165000002"/>
    <n v="1155400.03"/>
    <x v="47"/>
    <s v="21204,Towson"/>
    <x v="0"/>
    <x v="0"/>
    <n v="132.48252106000001"/>
    <n v="0"/>
    <n v="0"/>
    <n v="0"/>
    <n v="0"/>
    <n v="0"/>
    <n v="0"/>
    <n v="0"/>
    <n v="61.786198165000002"/>
    <n v="509128.60139000003"/>
    <x v="0"/>
  </r>
  <r>
    <n v="16106.659823"/>
    <n v="15843.789862"/>
    <x v="0"/>
    <x v="35"/>
    <x v="33"/>
    <x v="33"/>
    <s v="MD Resident"/>
    <x v="9"/>
    <s v="MD"/>
    <n v="2"/>
    <n v="7.3730737810000004"/>
    <n v="11"/>
    <n v="106989"/>
    <n v="7.9351487629999999"/>
    <n v="10"/>
    <n v="138170.15"/>
    <n v="-1"/>
    <n v="0.56207498199999995"/>
    <n v="31181.15"/>
    <x v="19"/>
    <s v="21202,Baltimore"/>
    <x v="0"/>
    <x v="0"/>
    <n v="77.692372683000002"/>
    <n v="0"/>
    <n v="0"/>
    <n v="0"/>
    <n v="0"/>
    <n v="0"/>
    <n v="0"/>
    <n v="0"/>
    <n v="0.56207498199999995"/>
    <n v="4631.5918111000001"/>
    <x v="0"/>
  </r>
  <r>
    <n v="16106.659823"/>
    <n v="15843.789862"/>
    <x v="0"/>
    <x v="42"/>
    <x v="33"/>
    <x v="33"/>
    <s v="MD Resident"/>
    <x v="8"/>
    <s v="MD"/>
    <n v="1"/>
    <n v="0.37665798900000003"/>
    <n v="1"/>
    <n v="2992.46"/>
    <n v="1.1286529670000001"/>
    <n v="2"/>
    <n v="18350.77"/>
    <n v="1"/>
    <n v="0.75199497800000004"/>
    <n v="15358.31"/>
    <x v="33"/>
    <s v="21163,Woodstock"/>
    <x v="0"/>
    <x v="0"/>
    <n v="24.653901267999998"/>
    <n v="0"/>
    <n v="0"/>
    <n v="0"/>
    <n v="0"/>
    <n v="0"/>
    <n v="0"/>
    <n v="0"/>
    <n v="0.75199497800000004"/>
    <n v="6196.5643262000003"/>
    <x v="0"/>
  </r>
  <r>
    <n v="16106.659823"/>
    <n v="15843.789862"/>
    <x v="0"/>
    <x v="177"/>
    <x v="33"/>
    <x v="33"/>
    <s v="MD Resident"/>
    <x v="10"/>
    <s v="MD"/>
    <n v="2"/>
    <n v="2.8963679139999998"/>
    <n v="3"/>
    <n v="40861.769999999997"/>
    <n v="6.2919778150000001"/>
    <n v="7"/>
    <n v="75137.81"/>
    <n v="4"/>
    <n v="3.3956099009999998"/>
    <n v="34276.04"/>
    <x v="43"/>
    <s v="21158,Westminster"/>
    <x v="0"/>
    <x v="0"/>
    <n v="13.168115612999999"/>
    <n v="0"/>
    <n v="0"/>
    <n v="0"/>
    <n v="0"/>
    <n v="0"/>
    <n v="0"/>
    <n v="0"/>
    <n v="3.3956099009999998"/>
    <n v="27980.393211999999"/>
    <x v="0"/>
  </r>
  <r>
    <n v="16106.659823"/>
    <n v="15843.789862"/>
    <x v="0"/>
    <x v="53"/>
    <x v="33"/>
    <x v="33"/>
    <s v="MD Resident"/>
    <x v="10"/>
    <s v="MD"/>
    <n v="2"/>
    <n v="7.7597367689999999"/>
    <n v="6"/>
    <n v="261938.71"/>
    <n v="10.280659695000001"/>
    <n v="15"/>
    <n v="213256.27"/>
    <n v="9"/>
    <n v="2.5209229259999999"/>
    <n v="-48682.44"/>
    <x v="43"/>
    <s v="21157,Westminster"/>
    <x v="0"/>
    <x v="0"/>
    <n v="54.699697379"/>
    <n v="0"/>
    <n v="0"/>
    <n v="0"/>
    <n v="0"/>
    <n v="0"/>
    <n v="0"/>
    <n v="0"/>
    <n v="2.5209229259999999"/>
    <n v="20772.826321"/>
    <x v="0"/>
  </r>
  <r>
    <n v="16106.659823"/>
    <n v="15843.789862"/>
    <x v="0"/>
    <x v="52"/>
    <x v="33"/>
    <x v="33"/>
    <s v="MD Resident"/>
    <x v="0"/>
    <s v="MD"/>
    <n v="2"/>
    <n v="4.1335048790000002"/>
    <n v="6"/>
    <n v="47030.32"/>
    <n v="5.6609888320000001"/>
    <n v="9"/>
    <n v="92686.29"/>
    <n v="3"/>
    <n v="1.5274839529999999"/>
    <n v="45655.97"/>
    <x v="42"/>
    <s v="21155,Upperco"/>
    <x v="0"/>
    <x v="0"/>
    <n v="16.53367751"/>
    <n v="-0.51374798499999996"/>
    <n v="0.51374798499999996"/>
    <n v="-0.51374798499999996"/>
    <n v="4.7463233899999999E-2"/>
    <n v="4.7463233899999999E-2"/>
    <n v="0"/>
    <n v="391.10498159000002"/>
    <n v="1.4800207191000001"/>
    <n v="12195.618133"/>
    <x v="0"/>
  </r>
  <r>
    <n v="16106.659823"/>
    <n v="15843.789862"/>
    <x v="0"/>
    <x v="51"/>
    <x v="33"/>
    <x v="33"/>
    <s v="MD Resident"/>
    <x v="1"/>
    <s v="MD"/>
    <n v="1"/>
    <n v="0"/>
    <n v="0"/>
    <n v="0"/>
    <n v="1.3272119609999999"/>
    <n v="2"/>
    <n v="7414.69"/>
    <n v="2"/>
    <n v="1.3272119609999999"/>
    <n v="7414.69"/>
    <x v="41"/>
    <s v="20715,Bowie"/>
    <x v="0"/>
    <x v="0"/>
    <n v="14.181413575000001"/>
    <n v="-7.2284367859999996"/>
    <n v="7.2284367859999996"/>
    <n v="-7.2284367859999996"/>
    <n v="0.67649587330000005"/>
    <n v="0.67649587330000005"/>
    <n v="0"/>
    <n v="5574.4390830000002"/>
    <n v="0.6507160877"/>
    <n v="5362.0093393999996"/>
    <x v="0"/>
  </r>
  <r>
    <n v="16106.659823"/>
    <n v="15843.789862"/>
    <x v="0"/>
    <x v="254"/>
    <x v="33"/>
    <x v="33"/>
    <s v="MD Resident"/>
    <x v="0"/>
    <s v="MD"/>
    <n v="1"/>
    <n v="0"/>
    <n v="0"/>
    <n v="0"/>
    <n v="0.91282797299999996"/>
    <n v="2"/>
    <n v="16544.37"/>
    <n v="2"/>
    <n v="0.91282797299999996"/>
    <n v="16544.37"/>
    <x v="172"/>
    <s v="21051,Fork"/>
    <x v="0"/>
    <x v="0"/>
    <n v="0.91282797299999996"/>
    <n v="0"/>
    <n v="0"/>
    <n v="0"/>
    <n v="0"/>
    <n v="0"/>
    <n v="0"/>
    <n v="0"/>
    <n v="0.91282797299999996"/>
    <n v="7521.8550906999999"/>
    <x v="0"/>
  </r>
  <r>
    <n v="16106.659823"/>
    <n v="15843.789862"/>
    <x v="0"/>
    <x v="200"/>
    <x v="33"/>
    <x v="33"/>
    <s v="MD Resident"/>
    <x v="0"/>
    <s v="MD"/>
    <n v="2"/>
    <n v="50.301160508999999"/>
    <n v="59"/>
    <n v="796642.08"/>
    <n v="62.307832154000003"/>
    <n v="77"/>
    <n v="871192.58"/>
    <n v="18"/>
    <n v="12.006671645000001"/>
    <n v="74550.5"/>
    <x v="135"/>
    <s v="21136,Reisterstown"/>
    <x v="0"/>
    <x v="0"/>
    <n v="56.052853335000002"/>
    <n v="-0.96866297199999996"/>
    <n v="0.96866297199999996"/>
    <n v="-0.96866297199999996"/>
    <n v="0.20749020870000001"/>
    <n v="0.20749020870000001"/>
    <n v="0"/>
    <n v="1709.7540053"/>
    <n v="11.799181436"/>
    <n v="97227.227448999998"/>
    <x v="0"/>
  </r>
  <r>
    <n v="16106.659823"/>
    <n v="15843.789862"/>
    <x v="0"/>
    <x v="12"/>
    <x v="33"/>
    <x v="33"/>
    <s v="MD Resident"/>
    <x v="0"/>
    <s v="MD"/>
    <n v="2"/>
    <n v="39.976504814000002"/>
    <n v="53"/>
    <n v="676943.79"/>
    <n v="40.512722797000002"/>
    <n v="48"/>
    <n v="541161.84"/>
    <n v="-5"/>
    <n v="0.53621798300000001"/>
    <n v="-135781.95000000001"/>
    <x v="10"/>
    <s v="21133,Randallstown"/>
    <x v="0"/>
    <x v="0"/>
    <n v="65.825927037"/>
    <n v="0"/>
    <n v="0"/>
    <n v="0"/>
    <n v="0"/>
    <n v="0"/>
    <n v="0"/>
    <n v="0"/>
    <n v="0.53621798300000001"/>
    <n v="4418.5258169999997"/>
    <x v="0"/>
  </r>
  <r>
    <n v="16106.659823"/>
    <n v="15843.789862"/>
    <x v="0"/>
    <x v="235"/>
    <x v="33"/>
    <x v="33"/>
    <s v="MD Resident"/>
    <x v="0"/>
    <s v="MD"/>
    <n v="2"/>
    <n v="25.177833252999999"/>
    <n v="29"/>
    <n v="502375.8"/>
    <n v="34.134060988000002"/>
    <n v="42"/>
    <n v="503986.37"/>
    <n v="13"/>
    <n v="8.9562277350000006"/>
    <n v="1610.57"/>
    <x v="156"/>
    <s v="21131,Phoenix"/>
    <x v="0"/>
    <x v="0"/>
    <n v="16.587132508"/>
    <n v="0"/>
    <n v="0"/>
    <n v="0"/>
    <n v="0"/>
    <n v="0"/>
    <n v="0"/>
    <n v="0"/>
    <n v="8.9562277350000006"/>
    <n v="73800.813706999994"/>
    <x v="0"/>
  </r>
  <r>
    <n v="16106.659823"/>
    <n v="15843.789862"/>
    <x v="0"/>
    <x v="57"/>
    <x v="33"/>
    <x v="33"/>
    <s v="MD Resident"/>
    <x v="0"/>
    <s v="MD"/>
    <n v="2"/>
    <n v="15.667595538"/>
    <n v="20"/>
    <n v="202058.97"/>
    <n v="21.525022361000001"/>
    <n v="21"/>
    <n v="341252.77"/>
    <n v="1"/>
    <n v="5.8574268229999999"/>
    <n v="139193.79999999999"/>
    <x v="45"/>
    <s v="21128,Perry Hall"/>
    <x v="0"/>
    <x v="0"/>
    <n v="20.047959393999999"/>
    <n v="0"/>
    <n v="0"/>
    <n v="0"/>
    <n v="0"/>
    <n v="0"/>
    <n v="0"/>
    <n v="0"/>
    <n v="5.8574268229999999"/>
    <n v="48266.176180000002"/>
    <x v="0"/>
  </r>
  <r>
    <n v="16106.659823"/>
    <n v="15843.789862"/>
    <x v="0"/>
    <x v="23"/>
    <x v="33"/>
    <x v="33"/>
    <s v="MD Resident"/>
    <x v="0"/>
    <s v="MD"/>
    <n v="3"/>
    <n v="73.571464820000003"/>
    <n v="98"/>
    <n v="1075537.32"/>
    <n v="92.100698261999995"/>
    <n v="123"/>
    <n v="1475816.79"/>
    <n v="25"/>
    <n v="18.529233441999999"/>
    <n v="400279.47"/>
    <x v="20"/>
    <s v="21117,Owings Mills"/>
    <x v="0"/>
    <x v="0"/>
    <n v="60.638130193999999"/>
    <n v="0"/>
    <n v="0"/>
    <n v="0"/>
    <n v="0"/>
    <n v="0"/>
    <n v="0"/>
    <n v="0"/>
    <n v="18.529233441999999"/>
    <n v="152683.98100999999"/>
    <x v="0"/>
  </r>
  <r>
    <n v="16106.659823"/>
    <n v="15843.789862"/>
    <x v="0"/>
    <x v="135"/>
    <x v="33"/>
    <x v="33"/>
    <s v="MD Resident"/>
    <x v="7"/>
    <s v="MD"/>
    <n v="2"/>
    <n v="0"/>
    <n v="0"/>
    <n v="0"/>
    <n v="1.100366967"/>
    <n v="2"/>
    <n v="23085.16"/>
    <n v="2"/>
    <n v="1.100366967"/>
    <n v="23085.16"/>
    <x v="94"/>
    <s v="21114,Crofton"/>
    <x v="0"/>
    <x v="0"/>
    <n v="52.929094431999999"/>
    <n v="-0.92701997199999997"/>
    <n v="0.92701997199999997"/>
    <n v="-0.92701997199999997"/>
    <n v="1.9272238899999999E-2"/>
    <n v="1.9272238899999999E-2"/>
    <n v="0"/>
    <n v="158.80647053999999"/>
    <n v="1.0810947281000001"/>
    <n v="8908.4012806999999"/>
    <x v="0"/>
  </r>
  <r>
    <n v="16106.659823"/>
    <n v="15843.789862"/>
    <x v="0"/>
    <x v="169"/>
    <x v="33"/>
    <x v="33"/>
    <s v="MD Resident"/>
    <x v="3"/>
    <s v="MD"/>
    <n v="1"/>
    <n v="0"/>
    <n v="0"/>
    <n v="0"/>
    <n v="0.49757698500000003"/>
    <n v="1"/>
    <n v="6988.81"/>
    <n v="1"/>
    <n v="0.49757698500000003"/>
    <n v="6988.81"/>
    <x v="103"/>
    <s v="20853,Rockville"/>
    <x v="0"/>
    <x v="0"/>
    <n v="24.47210226"/>
    <n v="0"/>
    <n v="0"/>
    <n v="0"/>
    <n v="0"/>
    <n v="0"/>
    <n v="0"/>
    <n v="0"/>
    <n v="0.49757698500000003"/>
    <n v="4100.117534"/>
    <x v="0"/>
  </r>
  <r>
    <n v="16106.659823"/>
    <n v="15843.789862"/>
    <x v="0"/>
    <x v="5"/>
    <x v="33"/>
    <x v="33"/>
    <s v="MD Resident"/>
    <x v="0"/>
    <s v="MD"/>
    <n v="3"/>
    <n v="32.944091022999999"/>
    <n v="44"/>
    <n v="545263.14"/>
    <n v="37.302355894000002"/>
    <n v="39"/>
    <n v="607988.71"/>
    <n v="-5"/>
    <n v="4.3582648710000003"/>
    <n v="62725.57"/>
    <x v="5"/>
    <s v="21111,Monkton"/>
    <x v="0"/>
    <x v="0"/>
    <n v="5.9131378259999998"/>
    <n v="0"/>
    <n v="0"/>
    <n v="0"/>
    <n v="0"/>
    <n v="0"/>
    <n v="0"/>
    <n v="0"/>
    <n v="4.3582648710000003"/>
    <n v="35912.831087999999"/>
    <x v="0"/>
  </r>
  <r>
    <n v="16106.659823"/>
    <n v="15843.789862"/>
    <x v="0"/>
    <x v="226"/>
    <x v="33"/>
    <x v="33"/>
    <s v="MD Resident"/>
    <x v="10"/>
    <s v="MD"/>
    <n v="2"/>
    <n v="4.1327078779999997"/>
    <n v="8"/>
    <n v="53021.69"/>
    <n v="5.4278998400000003"/>
    <n v="8"/>
    <n v="118376.73"/>
    <n v="0"/>
    <n v="1.2951919620000001"/>
    <n v="65355.040000000001"/>
    <x v="151"/>
    <s v="21102,Manchester"/>
    <x v="0"/>
    <x v="0"/>
    <n v="18.728887444000001"/>
    <n v="0"/>
    <n v="0"/>
    <n v="0"/>
    <n v="0"/>
    <n v="0"/>
    <n v="0"/>
    <n v="0"/>
    <n v="1.2951919620000001"/>
    <n v="10672.598277999999"/>
    <x v="0"/>
  </r>
  <r>
    <n v="16106.659823"/>
    <n v="15843.789862"/>
    <x v="0"/>
    <x v="54"/>
    <x v="33"/>
    <x v="33"/>
    <s v="MD Resident"/>
    <x v="0"/>
    <s v="MD"/>
    <n v="3"/>
    <n v="205.99743891"/>
    <n v="272"/>
    <n v="3298436.27"/>
    <n v="247.75146366000001"/>
    <n v="304"/>
    <n v="3930048.42"/>
    <n v="32"/>
    <n v="41.754024754"/>
    <n v="631612.15"/>
    <x v="44"/>
    <s v="21093,Lutherville Timonium"/>
    <x v="0"/>
    <x v="0"/>
    <n v="54.131504380000003"/>
    <n v="0"/>
    <n v="0"/>
    <n v="0"/>
    <n v="0"/>
    <n v="0"/>
    <n v="0"/>
    <n v="0"/>
    <n v="41.754024754"/>
    <n v="344060.14380000002"/>
    <x v="0"/>
  </r>
  <r>
    <n v="16106.659823"/>
    <n v="15843.789862"/>
    <x v="0"/>
    <x v="6"/>
    <x v="33"/>
    <x v="33"/>
    <s v="MD Resident"/>
    <x v="4"/>
    <s v="MD"/>
    <n v="1"/>
    <n v="0"/>
    <n v="0"/>
    <n v="0"/>
    <n v="1.9843839409999999"/>
    <n v="4"/>
    <n v="32027.919999999998"/>
    <n v="4"/>
    <n v="1.9843839409999999"/>
    <n v="32027.919999999998"/>
    <x v="2"/>
    <s v="Saint Marys,"/>
    <x v="0"/>
    <x v="0"/>
    <n v="136.66112992000001"/>
    <n v="0"/>
    <n v="0"/>
    <n v="0"/>
    <n v="0"/>
    <n v="0"/>
    <n v="0"/>
    <n v="0"/>
    <n v="1.9843839409999999"/>
    <n v="16351.655393999999"/>
    <x v="0"/>
  </r>
  <r>
    <n v="16106.659823"/>
    <n v="15843.789862"/>
    <x v="0"/>
    <x v="186"/>
    <x v="33"/>
    <x v="33"/>
    <s v="MD Resident"/>
    <x v="0"/>
    <s v="MD"/>
    <n v="2"/>
    <n v="6.1214318199999997"/>
    <n v="9"/>
    <n v="92731.98"/>
    <n v="7.4052217809999998"/>
    <n v="7"/>
    <n v="80938.66"/>
    <n v="-2"/>
    <n v="1.2837899610000001"/>
    <n v="-11793.32"/>
    <x v="125"/>
    <s v="21087,Kingsville"/>
    <x v="0"/>
    <x v="0"/>
    <n v="15.546877539"/>
    <n v="0"/>
    <n v="0"/>
    <n v="0"/>
    <n v="0"/>
    <n v="0"/>
    <n v="0"/>
    <n v="0"/>
    <n v="1.2837899610000001"/>
    <n v="10578.643883999999"/>
    <x v="0"/>
  </r>
  <r>
    <n v="16106.659823"/>
    <n v="15843.789862"/>
    <x v="0"/>
    <x v="156"/>
    <x v="33"/>
    <x v="33"/>
    <s v="MD Resident"/>
    <x v="3"/>
    <s v="MD"/>
    <n v="1"/>
    <n v="0"/>
    <n v="0"/>
    <n v="0"/>
    <n v="0.50708898499999999"/>
    <n v="1"/>
    <n v="6309.36"/>
    <n v="1"/>
    <n v="0.50708898499999999"/>
    <n v="6309.36"/>
    <x v="103"/>
    <s v="20850,Rockville"/>
    <x v="0"/>
    <x v="0"/>
    <n v="149.16299556999999"/>
    <n v="0"/>
    <n v="0"/>
    <n v="0"/>
    <n v="0"/>
    <n v="0"/>
    <n v="0"/>
    <n v="0"/>
    <n v="0.50708898499999999"/>
    <n v="4178.4980040999999"/>
    <x v="0"/>
  </r>
  <r>
    <n v="16106.659823"/>
    <n v="15843.789862"/>
    <x v="0"/>
    <x v="202"/>
    <x v="33"/>
    <x v="33"/>
    <s v="MD Resident"/>
    <x v="22"/>
    <s v="MD"/>
    <n v="1"/>
    <n v="0.92701997199999997"/>
    <n v="1"/>
    <n v="28694.03"/>
    <n v="1.4085329579999999"/>
    <n v="2"/>
    <n v="33439.919999999998"/>
    <n v="1"/>
    <n v="0.48151298599999998"/>
    <n v="4745.8900000000003"/>
    <x v="2"/>
    <s v="Worcester,"/>
    <x v="0"/>
    <x v="0"/>
    <n v="127.77544118"/>
    <n v="0"/>
    <n v="0"/>
    <n v="0"/>
    <n v="0"/>
    <n v="0"/>
    <n v="0"/>
    <n v="0"/>
    <n v="0.48151298599999998"/>
    <n v="3967.7474969"/>
    <x v="0"/>
  </r>
  <r>
    <n v="16106.659823"/>
    <n v="15843.789862"/>
    <x v="0"/>
    <x v="116"/>
    <x v="33"/>
    <x v="33"/>
    <s v="MD Resident"/>
    <x v="11"/>
    <s v="MD"/>
    <n v="2"/>
    <n v="8.1362567600000002"/>
    <n v="9"/>
    <n v="118551.2"/>
    <n v="11.631632655000001"/>
    <n v="16"/>
    <n v="184760.28"/>
    <n v="7"/>
    <n v="3.495375895"/>
    <n v="66209.08"/>
    <x v="85"/>
    <s v="21084,Jarrettsville"/>
    <x v="0"/>
    <x v="0"/>
    <n v="10.79660168"/>
    <n v="0"/>
    <n v="0"/>
    <n v="0"/>
    <n v="0"/>
    <n v="0"/>
    <n v="0"/>
    <n v="0"/>
    <n v="3.495375895"/>
    <n v="28802.481680000001"/>
    <x v="0"/>
  </r>
  <r>
    <n v="16106.659823"/>
    <n v="15843.789862"/>
    <x v="0"/>
    <x v="194"/>
    <x v="33"/>
    <x v="33"/>
    <s v="MD Resident"/>
    <x v="11"/>
    <s v="MD"/>
    <n v="2"/>
    <n v="5.494459838"/>
    <n v="5"/>
    <n v="69715.210000000006"/>
    <n v="12.541930628999999"/>
    <n v="16"/>
    <n v="156125.76999999999"/>
    <n v="11"/>
    <n v="7.0474707910000003"/>
    <n v="86410.559999999998"/>
    <x v="131"/>
    <s v="21078,Havre de Grace"/>
    <x v="0"/>
    <x v="0"/>
    <n v="24.987545236999999"/>
    <n v="0"/>
    <n v="0"/>
    <n v="0"/>
    <n v="0"/>
    <n v="0"/>
    <n v="0"/>
    <n v="0"/>
    <n v="7.0474707910000003"/>
    <n v="58072.337411"/>
    <x v="0"/>
  </r>
  <r>
    <n v="16106.659823"/>
    <n v="15843.789862"/>
    <x v="0"/>
    <x v="55"/>
    <x v="33"/>
    <x v="33"/>
    <s v="MD Resident"/>
    <x v="12"/>
    <s v="MD"/>
    <n v="3"/>
    <n v="0"/>
    <n v="0"/>
    <n v="0"/>
    <n v="3.0305079090000002"/>
    <n v="4"/>
    <n v="64102.58"/>
    <n v="4"/>
    <n v="3.0305079090000002"/>
    <n v="64102.58"/>
    <x v="2"/>
    <s v="Washington,"/>
    <x v="0"/>
    <x v="0"/>
    <n v="44.885576671999999"/>
    <n v="0"/>
    <n v="0"/>
    <n v="0"/>
    <n v="0"/>
    <n v="0"/>
    <n v="0"/>
    <n v="0"/>
    <n v="3.0305079090000002"/>
    <n v="24971.891766000001"/>
    <x v="0"/>
  </r>
  <r>
    <n v="16106.659823"/>
    <n v="15843.789862"/>
    <x v="0"/>
    <x v="88"/>
    <x v="33"/>
    <x v="33"/>
    <s v="MD Resident"/>
    <x v="7"/>
    <s v="MD"/>
    <n v="1"/>
    <n v="0.37132398900000002"/>
    <n v="1"/>
    <n v="2336.5700000000002"/>
    <n v="0.55839798299999999"/>
    <n v="1"/>
    <n v="3718.18"/>
    <n v="0"/>
    <n v="0.18707399399999999"/>
    <n v="1381.61"/>
    <x v="67"/>
    <s v="21076,Hanover"/>
    <x v="0"/>
    <x v="0"/>
    <n v="57.705128287000001"/>
    <n v="-0.52161998499999995"/>
    <n v="0.52161998499999995"/>
    <n v="-0.52161998499999995"/>
    <n v="1.6910375E-3"/>
    <n v="1.6910375E-3"/>
    <n v="0"/>
    <n v="13.934431407"/>
    <n v="0.1853829565"/>
    <n v="1527.5865514"/>
    <x v="0"/>
  </r>
  <r>
    <n v="16106.659823"/>
    <n v="15843.789862"/>
    <x v="0"/>
    <x v="82"/>
    <x v="33"/>
    <x v="33"/>
    <s v="MD Resident"/>
    <x v="10"/>
    <s v="MD"/>
    <n v="2"/>
    <n v="14.701018567"/>
    <n v="18"/>
    <n v="198429.48"/>
    <n v="21.083701376"/>
    <n v="19"/>
    <n v="261393.47"/>
    <n v="1"/>
    <n v="6.3826828090000003"/>
    <n v="62963.99"/>
    <x v="65"/>
    <s v="21074,Hampstead"/>
    <x v="0"/>
    <x v="0"/>
    <n v="25.075629255999999"/>
    <n v="0"/>
    <n v="0"/>
    <n v="0"/>
    <n v="0"/>
    <n v="0"/>
    <n v="0"/>
    <n v="0"/>
    <n v="6.3826828090000003"/>
    <n v="52594.373309000002"/>
    <x v="0"/>
  </r>
  <r>
    <n v="16106.659823"/>
    <n v="15843.789862"/>
    <x v="0"/>
    <x v="213"/>
    <x v="33"/>
    <x v="33"/>
    <s v="MD Resident"/>
    <x v="7"/>
    <s v="MD"/>
    <n v="1"/>
    <n v="2.7447059180000002"/>
    <n v="4"/>
    <n v="27283.87"/>
    <n v="6.2212968159999997"/>
    <n v="4"/>
    <n v="59895.23"/>
    <n v="0"/>
    <n v="3.476590898"/>
    <n v="32611.360000000001"/>
    <x v="51"/>
    <s v="21061,Glen Burnie"/>
    <x v="0"/>
    <x v="0"/>
    <n v="121.47440439"/>
    <n v="-2.2170409339999999"/>
    <n v="2.2170409339999999"/>
    <n v="-2.2170409339999999"/>
    <n v="6.3451591900000007E-2"/>
    <n v="6.3451591900000007E-2"/>
    <n v="0"/>
    <n v="522.85172403000001"/>
    <n v="3.4131393061000002"/>
    <n v="28124.838441"/>
    <x v="0"/>
  </r>
  <r>
    <n v="16106.659823"/>
    <n v="15843.789862"/>
    <x v="0"/>
    <x v="2"/>
    <x v="33"/>
    <x v="33"/>
    <s v="MD Resident"/>
    <x v="2"/>
    <s v="MD"/>
    <n v="6"/>
    <n v="2.134234937"/>
    <n v="2"/>
    <n v="15227.36"/>
    <n v="6.365351811"/>
    <n v="8"/>
    <n v="85672"/>
    <n v="6"/>
    <n v="4.2311168739999996"/>
    <n v="70444.639999999999"/>
    <x v="2"/>
    <s v="Cecil,"/>
    <x v="0"/>
    <x v="0"/>
    <n v="53.578863411999997"/>
    <n v="0"/>
    <n v="0"/>
    <n v="0"/>
    <n v="0"/>
    <n v="0"/>
    <n v="0"/>
    <n v="0"/>
    <n v="4.2311168739999996"/>
    <n v="34865.110337999999"/>
    <x v="0"/>
  </r>
  <r>
    <n v="16106.659823"/>
    <n v="15843.789862"/>
    <x v="0"/>
    <x v="225"/>
    <x v="33"/>
    <x v="33"/>
    <s v="MD Resident"/>
    <x v="3"/>
    <s v="MD"/>
    <n v="1"/>
    <n v="0"/>
    <n v="0"/>
    <n v="0"/>
    <n v="0.58304598299999999"/>
    <n v="1"/>
    <n v="11706.81"/>
    <n v="1"/>
    <n v="0.58304598299999999"/>
    <n v="11706.81"/>
    <x v="150"/>
    <s v="20815,Chevy Chase"/>
    <x v="0"/>
    <x v="0"/>
    <n v="41.452504771000001"/>
    <n v="0"/>
    <n v="0"/>
    <n v="0"/>
    <n v="0"/>
    <n v="0"/>
    <n v="0"/>
    <n v="0"/>
    <n v="0.58304598299999999"/>
    <n v="4804.3963649999996"/>
    <x v="0"/>
  </r>
  <r>
    <n v="16106.659823"/>
    <n v="15843.789862"/>
    <x v="0"/>
    <x v="136"/>
    <x v="33"/>
    <x v="33"/>
    <s v="MD Resident"/>
    <x v="17"/>
    <s v="MD"/>
    <n v="2"/>
    <n v="1.1635259659999999"/>
    <n v="2"/>
    <n v="29219.97"/>
    <n v="2.6923819199999999"/>
    <n v="2"/>
    <n v="105256.74"/>
    <n v="0"/>
    <n v="1.528855954"/>
    <n v="76036.77"/>
    <x v="2"/>
    <s v="Calvert,"/>
    <x v="0"/>
    <x v="0"/>
    <n v="198.49333811"/>
    <n v="0"/>
    <n v="0"/>
    <n v="0"/>
    <n v="0"/>
    <n v="0"/>
    <n v="0"/>
    <n v="0"/>
    <n v="1.528855954"/>
    <n v="12598.028633"/>
    <x v="0"/>
  </r>
  <r>
    <n v="16106.659823"/>
    <n v="15843.789862"/>
    <x v="0"/>
    <x v="230"/>
    <x v="33"/>
    <x v="33"/>
    <s v="MD Resident"/>
    <x v="9"/>
    <s v="MD"/>
    <n v="1"/>
    <n v="0.52260498499999997"/>
    <n v="1"/>
    <n v="8191.42"/>
    <n v="1.0422079689999999"/>
    <n v="1"/>
    <n v="18631.63"/>
    <n v="0"/>
    <n v="0.51960298400000005"/>
    <n v="10440.209999999999"/>
    <x v="2"/>
    <s v="Baltimore City,"/>
    <x v="0"/>
    <x v="0"/>
    <n v="17.612441476000001"/>
    <n v="0"/>
    <n v="0"/>
    <n v="0"/>
    <n v="0"/>
    <n v="0"/>
    <n v="0"/>
    <n v="0"/>
    <n v="0.51960298400000005"/>
    <n v="4281.6154477999999"/>
    <x v="0"/>
  </r>
  <r>
    <n v="16106.659823"/>
    <n v="15843.789862"/>
    <x v="0"/>
    <x v="14"/>
    <x v="33"/>
    <x v="33"/>
    <s v="MD Resident"/>
    <x v="0"/>
    <s v="MD"/>
    <n v="8"/>
    <n v="8.2884187540000003"/>
    <n v="12"/>
    <n v="119520.4"/>
    <n v="9.1403037279999992"/>
    <n v="12"/>
    <n v="156815.48000000001"/>
    <n v="0"/>
    <n v="0.85188497399999996"/>
    <n v="37295.08"/>
    <x v="2"/>
    <s v="Baltimore,"/>
    <x v="0"/>
    <x v="0"/>
    <n v="20.733157383000002"/>
    <n v="-0.732951978"/>
    <n v="0.732951978"/>
    <n v="-0.732951978"/>
    <n v="3.01155663E-2"/>
    <n v="3.01155663E-2"/>
    <n v="0"/>
    <n v="248.15730096999999"/>
    <n v="0.82176940769999995"/>
    <n v="6771.5172904000001"/>
    <x v="0"/>
  </r>
  <r>
    <n v="16106.659823"/>
    <n v="15843.789862"/>
    <x v="0"/>
    <x v="204"/>
    <x v="33"/>
    <x v="33"/>
    <s v="MD Resident"/>
    <x v="11"/>
    <s v="MD"/>
    <n v="2"/>
    <n v="5.41120584"/>
    <n v="9"/>
    <n v="76361.63"/>
    <n v="14.821757559"/>
    <n v="16"/>
    <n v="172620.65"/>
    <n v="7"/>
    <n v="9.4105517190000008"/>
    <n v="96259.02"/>
    <x v="137"/>
    <s v="21047,Fallston"/>
    <x v="0"/>
    <x v="0"/>
    <n v="24.980314255"/>
    <n v="0"/>
    <n v="0"/>
    <n v="0"/>
    <n v="0"/>
    <n v="0"/>
    <n v="0"/>
    <n v="0"/>
    <n v="9.4105517190000008"/>
    <n v="77544.519281999994"/>
    <x v="0"/>
  </r>
  <r>
    <n v="16106.659823"/>
    <n v="15843.789862"/>
    <x v="0"/>
    <x v="232"/>
    <x v="33"/>
    <x v="33"/>
    <s v="MD Resident"/>
    <x v="8"/>
    <s v="MD"/>
    <n v="1"/>
    <n v="0"/>
    <n v="0"/>
    <n v="0"/>
    <n v="0.46458898599999998"/>
    <n v="1"/>
    <n v="2030.04"/>
    <n v="1"/>
    <n v="0.46458898599999998"/>
    <n v="2030.04"/>
    <x v="154"/>
    <s v="21794,West Friendship"/>
    <x v="0"/>
    <x v="0"/>
    <n v="1.4295579570000001"/>
    <n v="0"/>
    <n v="0"/>
    <n v="0"/>
    <n v="0"/>
    <n v="0"/>
    <n v="0"/>
    <n v="0"/>
    <n v="0.46458898599999998"/>
    <n v="3828.2909077999998"/>
    <x v="0"/>
  </r>
  <r>
    <n v="16106.659823"/>
    <n v="15843.789862"/>
    <x v="0"/>
    <x v="138"/>
    <x v="33"/>
    <x v="33"/>
    <s v="MD Resident"/>
    <x v="8"/>
    <s v="MD"/>
    <n v="2"/>
    <n v="0.52952198399999995"/>
    <n v="1"/>
    <n v="8751.1"/>
    <n v="5.206335846"/>
    <n v="6"/>
    <n v="75162.92"/>
    <n v="5"/>
    <n v="4.6768138620000004"/>
    <n v="66411.820000000007"/>
    <x v="16"/>
    <s v="21046,Columbia"/>
    <x v="0"/>
    <x v="0"/>
    <n v="34.217549980999998"/>
    <n v="-3.7040278899999999"/>
    <n v="3.7040278899999999"/>
    <n v="-3.7040278899999999"/>
    <n v="0.50626210790000004"/>
    <n v="0.50626210790000004"/>
    <n v="0"/>
    <n v="4171.6843987000002"/>
    <n v="4.1705517540999999"/>
    <n v="34366.043624999998"/>
    <x v="0"/>
  </r>
  <r>
    <n v="16106.659823"/>
    <n v="15843.789862"/>
    <x v="0"/>
    <x v="172"/>
    <x v="33"/>
    <x v="33"/>
    <s v="MD Resident"/>
    <x v="10"/>
    <s v="MD"/>
    <n v="1"/>
    <n v="0"/>
    <n v="0"/>
    <n v="0"/>
    <n v="1.543351954"/>
    <n v="1"/>
    <n v="19323.86"/>
    <n v="1"/>
    <n v="1.543351954"/>
    <n v="19323.86"/>
    <x v="116"/>
    <s v="21791,Union Bridge"/>
    <x v="0"/>
    <x v="0"/>
    <n v="10.496671685000001"/>
    <n v="0"/>
    <n v="0"/>
    <n v="0"/>
    <n v="0"/>
    <n v="0"/>
    <n v="0"/>
    <n v="0"/>
    <n v="1.543351954"/>
    <n v="12717.478096000001"/>
    <x v="0"/>
  </r>
  <r>
    <n v="16106.659823"/>
    <n v="15843.789862"/>
    <x v="0"/>
    <x v="207"/>
    <x v="33"/>
    <x v="33"/>
    <s v="MD Resident"/>
    <x v="10"/>
    <s v="MD"/>
    <n v="2"/>
    <n v="1.989389941"/>
    <n v="3"/>
    <n v="18027.240000000002"/>
    <n v="4.9145338550000002"/>
    <n v="9"/>
    <n v="79214.8"/>
    <n v="6"/>
    <n v="2.925143914"/>
    <n v="61187.56"/>
    <x v="139"/>
    <s v="21784,Sykesville"/>
    <x v="0"/>
    <x v="0"/>
    <n v="42.057279747999999"/>
    <n v="0"/>
    <n v="0"/>
    <n v="0"/>
    <n v="0"/>
    <n v="0"/>
    <n v="0"/>
    <n v="0"/>
    <n v="2.925143914"/>
    <n v="24103.674834000001"/>
    <x v="0"/>
  </r>
  <r>
    <n v="16106.659823"/>
    <n v="15843.789862"/>
    <x v="0"/>
    <x v="110"/>
    <x v="33"/>
    <x v="33"/>
    <s v="MD Resident"/>
    <x v="8"/>
    <s v="MD"/>
    <n v="2"/>
    <n v="1.9633179409999999"/>
    <n v="4"/>
    <n v="28300.5"/>
    <n v="5.5934588329999997"/>
    <n v="4"/>
    <n v="111479.43"/>
    <n v="0"/>
    <n v="3.630140892"/>
    <n v="83178.929999999993"/>
    <x v="16"/>
    <s v="21045,Columbia"/>
    <x v="0"/>
    <x v="0"/>
    <n v="78.241843665999994"/>
    <n v="-7.9040637660000002"/>
    <n v="7.9040637660000002"/>
    <n v="-7.9040637660000002"/>
    <n v="0.3667202068"/>
    <n v="0.3667202068"/>
    <n v="0"/>
    <n v="3021.8358069999999"/>
    <n v="3.2634206851999998"/>
    <n v="26891.131977000001"/>
    <x v="0"/>
  </r>
  <r>
    <n v="16106.659823"/>
    <n v="15843.789862"/>
    <x v="0"/>
    <x v="100"/>
    <x v="33"/>
    <x v="33"/>
    <s v="MD Resident"/>
    <x v="10"/>
    <s v="MD"/>
    <n v="2"/>
    <n v="1.2471279630000001"/>
    <n v="2"/>
    <n v="19561.759999999998"/>
    <n v="3.7071398900000001"/>
    <n v="4"/>
    <n v="49784.4"/>
    <n v="2"/>
    <n v="2.460011927"/>
    <n v="30222.639999999999"/>
    <x v="75"/>
    <s v="21776,New Windsor"/>
    <x v="0"/>
    <x v="0"/>
    <n v="6.8351777970000001"/>
    <n v="0"/>
    <n v="0"/>
    <n v="0"/>
    <n v="0"/>
    <n v="0"/>
    <n v="0"/>
    <n v="0"/>
    <n v="2.460011927"/>
    <n v="20270.909507"/>
    <x v="0"/>
  </r>
  <r>
    <n v="16106.659823"/>
    <n v="15843.789862"/>
    <x v="0"/>
    <x v="56"/>
    <x v="33"/>
    <x v="33"/>
    <s v="MD Resident"/>
    <x v="1"/>
    <s v="MD"/>
    <n v="2"/>
    <n v="0"/>
    <n v="0"/>
    <n v="0"/>
    <n v="2.7936359180000001"/>
    <n v="4"/>
    <n v="34922.39"/>
    <n v="4"/>
    <n v="2.7936359180000001"/>
    <n v="34922.39"/>
    <x v="4"/>
    <s v="20785,Hyattsville"/>
    <x v="0"/>
    <x v="0"/>
    <n v="200.05824806000001"/>
    <n v="-3.5376048949999999"/>
    <n v="3.5376048949999999"/>
    <n v="-3.5376048949999999"/>
    <n v="4.9399513399999997E-2"/>
    <n v="4.9399513399999997E-2"/>
    <n v="0"/>
    <n v="407.06024798999999"/>
    <n v="2.7442364046000001"/>
    <n v="22612.966714999999"/>
    <x v="0"/>
  </r>
  <r>
    <n v="16106.659823"/>
    <n v="15843.789862"/>
    <x v="0"/>
    <x v="18"/>
    <x v="33"/>
    <x v="33"/>
    <s v="MD Resident"/>
    <x v="5"/>
    <s v="MD"/>
    <n v="1"/>
    <n v="0"/>
    <n v="0"/>
    <n v="0"/>
    <n v="2.6434989209999999"/>
    <n v="2"/>
    <n v="32560.92"/>
    <n v="2"/>
    <n v="2.6434989209999999"/>
    <n v="32560.92"/>
    <x v="15"/>
    <s v="21771,Mount Airy"/>
    <x v="0"/>
    <x v="0"/>
    <n v="50.771912489999998"/>
    <n v="0"/>
    <n v="0"/>
    <n v="0"/>
    <n v="0"/>
    <n v="0"/>
    <n v="0"/>
    <n v="0"/>
    <n v="2.6434989209999999"/>
    <n v="21782.873009999999"/>
    <x v="0"/>
  </r>
  <r>
    <n v="16106.659823"/>
    <n v="15843.789862"/>
    <x v="0"/>
    <x v="47"/>
    <x v="33"/>
    <x v="33"/>
    <s v="MD Resident"/>
    <x v="5"/>
    <s v="MD"/>
    <n v="1"/>
    <n v="0"/>
    <n v="0"/>
    <n v="0"/>
    <n v="0.65062098099999999"/>
    <n v="1"/>
    <n v="4077.12"/>
    <n v="1"/>
    <n v="0.65062098099999999"/>
    <n v="4077.12"/>
    <x v="38"/>
    <s v="21769,Middletown"/>
    <x v="0"/>
    <x v="0"/>
    <n v="15.85309453"/>
    <n v="0"/>
    <n v="0"/>
    <n v="0"/>
    <n v="0"/>
    <n v="0"/>
    <n v="0"/>
    <n v="0"/>
    <n v="0.65062098099999999"/>
    <n v="5361.2256447"/>
    <x v="0"/>
  </r>
  <r>
    <n v="16106.659823"/>
    <n v="15843.789862"/>
    <x v="0"/>
    <x v="7"/>
    <x v="33"/>
    <x v="33"/>
    <s v="MD Resident"/>
    <x v="5"/>
    <s v="MD"/>
    <n v="1"/>
    <n v="0"/>
    <n v="0"/>
    <n v="0"/>
    <n v="1.149632966"/>
    <n v="1"/>
    <n v="11785.38"/>
    <n v="1"/>
    <n v="1.149632966"/>
    <n v="11785.38"/>
    <x v="6"/>
    <s v="21727,Emmitsburg"/>
    <x v="0"/>
    <x v="0"/>
    <n v="38.168950872000003"/>
    <n v="0"/>
    <n v="0"/>
    <n v="0"/>
    <n v="0"/>
    <n v="0"/>
    <n v="0"/>
    <n v="0"/>
    <n v="1.149632966"/>
    <n v="9473.1678186000008"/>
    <x v="0"/>
  </r>
  <r>
    <n v="16106.659823"/>
    <n v="15843.789862"/>
    <x v="0"/>
    <x v="25"/>
    <x v="33"/>
    <x v="33"/>
    <s v="MD Resident"/>
    <x v="5"/>
    <s v="MD"/>
    <n v="1"/>
    <n v="0"/>
    <n v="0"/>
    <n v="0"/>
    <n v="0.722821979"/>
    <n v="1"/>
    <n v="39939.39"/>
    <n v="1"/>
    <n v="0.722821979"/>
    <n v="39939.39"/>
    <x v="14"/>
    <s v="21702,Frederick"/>
    <x v="0"/>
    <x v="0"/>
    <n v="33.656547998000001"/>
    <n v="0"/>
    <n v="0"/>
    <n v="0"/>
    <n v="0"/>
    <n v="0"/>
    <n v="0"/>
    <n v="0"/>
    <n v="0.722821979"/>
    <n v="5956.1739377000004"/>
    <x v="0"/>
  </r>
  <r>
    <n v="17113.168083"/>
    <n v="37024.421375999998"/>
    <x v="0"/>
    <x v="202"/>
    <x v="34"/>
    <x v="34"/>
    <s v="MD Resident"/>
    <x v="22"/>
    <s v="MD"/>
    <n v="1"/>
    <n v="0.42078298800000002"/>
    <n v="1"/>
    <n v="7200.93"/>
    <n v="1.03536797"/>
    <n v="2"/>
    <n v="38333.9"/>
    <n v="1"/>
    <n v="0.614584982"/>
    <n v="31132.97"/>
    <x v="2"/>
    <s v="Worcester,"/>
    <x v="0"/>
    <x v="0"/>
    <n v="127.77544118"/>
    <n v="0"/>
    <n v="0"/>
    <n v="0"/>
    <n v="0"/>
    <n v="0"/>
    <n v="0"/>
    <n v="0"/>
    <n v="0.614584982"/>
    <n v="5380.7510038"/>
    <x v="0"/>
  </r>
  <r>
    <n v="13066.945218999999"/>
    <n v="12736.83728"/>
    <x v="0"/>
    <x v="233"/>
    <x v="35"/>
    <x v="35"/>
    <s v="MD Resident"/>
    <x v="7"/>
    <s v="MD"/>
    <n v="1"/>
    <n v="0.43226198700000001"/>
    <n v="1"/>
    <n v="5861.86"/>
    <n v="1.1146389670000001"/>
    <n v="2"/>
    <n v="13974.08"/>
    <n v="1"/>
    <n v="0.68237698000000002"/>
    <n v="8112.22"/>
    <x v="27"/>
    <s v="21403,Annapolis"/>
    <x v="0"/>
    <x v="0"/>
    <n v="30.136504110000001"/>
    <n v="0"/>
    <n v="0"/>
    <n v="0"/>
    <n v="0"/>
    <n v="0"/>
    <n v="0"/>
    <n v="0"/>
    <n v="0.68237698000000002"/>
    <n v="4561.7236665999999"/>
    <x v="0"/>
  </r>
  <r>
    <n v="13066.945218999999"/>
    <n v="12736.83728"/>
    <x v="0"/>
    <x v="27"/>
    <x v="35"/>
    <x v="35"/>
    <s v="MD Resident"/>
    <x v="8"/>
    <s v="MD"/>
    <n v="2"/>
    <n v="13.618263597"/>
    <n v="13"/>
    <n v="150193.85"/>
    <n v="18.553955449"/>
    <n v="22"/>
    <n v="231579.22"/>
    <n v="9"/>
    <n v="4.9356918519999997"/>
    <n v="81385.37"/>
    <x v="23"/>
    <s v="21036,Dayton"/>
    <x v="0"/>
    <x v="0"/>
    <n v="14.76700456"/>
    <n v="0"/>
    <n v="0"/>
    <n v="0"/>
    <n v="0"/>
    <n v="0"/>
    <n v="0"/>
    <n v="0"/>
    <n v="4.9356918519999997"/>
    <n v="32995.342739"/>
    <x v="0"/>
  </r>
  <r>
    <n v="13066.945218999999"/>
    <n v="12736.83728"/>
    <x v="0"/>
    <x v="101"/>
    <x v="35"/>
    <x v="35"/>
    <s v="MD Resident"/>
    <x v="7"/>
    <s v="MD"/>
    <n v="2"/>
    <n v="0"/>
    <n v="0"/>
    <n v="0"/>
    <n v="1.569074954"/>
    <n v="2"/>
    <n v="10201.629999999999"/>
    <n v="2"/>
    <n v="1.569074954"/>
    <n v="10201.629999999999"/>
    <x v="76"/>
    <s v="21035,Davidsonville"/>
    <x v="0"/>
    <x v="0"/>
    <n v="14.129551580999999"/>
    <n v="0"/>
    <n v="0"/>
    <n v="0"/>
    <n v="0"/>
    <n v="0"/>
    <n v="0"/>
    <n v="0"/>
    <n v="1.569074954"/>
    <n v="10489.343225000001"/>
    <x v="0"/>
  </r>
  <r>
    <n v="13066.945218999999"/>
    <n v="12736.83728"/>
    <x v="0"/>
    <x v="59"/>
    <x v="35"/>
    <x v="35"/>
    <s v="MD Resident"/>
    <x v="0"/>
    <s v="MD"/>
    <n v="1"/>
    <n v="0"/>
    <n v="0"/>
    <n v="0"/>
    <n v="0.39626098799999998"/>
    <n v="1"/>
    <n v="9321.69"/>
    <n v="1"/>
    <n v="0.39626098799999998"/>
    <n v="9321.69"/>
    <x v="47"/>
    <s v="21286,Towson"/>
    <x v="0"/>
    <x v="0"/>
    <n v="42.606785745000003"/>
    <n v="0"/>
    <n v="0"/>
    <n v="0"/>
    <n v="0"/>
    <n v="0"/>
    <n v="0"/>
    <n v="0"/>
    <n v="0.39626098799999998"/>
    <n v="2649.0241906000001"/>
    <x v="0"/>
  </r>
  <r>
    <n v="13066.945218999999"/>
    <n v="12736.83728"/>
    <x v="0"/>
    <x v="117"/>
    <x v="35"/>
    <x v="35"/>
    <s v="MD Resident"/>
    <x v="8"/>
    <s v="MD"/>
    <n v="2"/>
    <n v="144.8324447"/>
    <n v="200"/>
    <n v="2044744.62"/>
    <n v="192.07773929999999"/>
    <n v="228"/>
    <n v="2369730.2200000002"/>
    <n v="28"/>
    <n v="47.245294598000001"/>
    <n v="324985.59999999998"/>
    <x v="36"/>
    <s v="20723,Laurel"/>
    <x v="0"/>
    <x v="0"/>
    <n v="111.81412468000001"/>
    <n v="-21.82886835"/>
    <n v="21.828868353000001"/>
    <n v="-21.82886835"/>
    <n v="9.2234439881999997"/>
    <n v="9.2234439881999997"/>
    <n v="0"/>
    <n v="61659.176615999997"/>
    <n v="38.021850610000001"/>
    <n v="254177.94102"/>
    <x v="0"/>
  </r>
  <r>
    <n v="13066.945218999999"/>
    <n v="12736.83728"/>
    <x v="0"/>
    <x v="79"/>
    <x v="35"/>
    <x v="35"/>
    <s v="MD Resident"/>
    <x v="8"/>
    <s v="MD"/>
    <n v="3"/>
    <n v="38.731956857"/>
    <n v="53"/>
    <n v="521171.11"/>
    <n v="59.839745227999998"/>
    <n v="69"/>
    <n v="720180.09"/>
    <n v="16"/>
    <n v="21.107788371000002"/>
    <n v="199008.98"/>
    <x v="62"/>
    <s v="21029,Clarksville"/>
    <x v="0"/>
    <x v="0"/>
    <n v="36.759042909000001"/>
    <n v="0"/>
    <n v="0"/>
    <n v="0"/>
    <n v="0"/>
    <n v="0"/>
    <n v="0"/>
    <n v="0"/>
    <n v="21.107788371000002"/>
    <n v="141106.60321999999"/>
    <x v="0"/>
  </r>
  <r>
    <n v="13066.945218999999"/>
    <n v="12736.83728"/>
    <x v="0"/>
    <x v="246"/>
    <x v="35"/>
    <x v="35"/>
    <s v="MD Resident"/>
    <x v="7"/>
    <s v="MD"/>
    <n v="1"/>
    <n v="0.75430897799999996"/>
    <n v="1"/>
    <n v="4513.46"/>
    <n v="0.92701997199999997"/>
    <n v="1"/>
    <n v="5856.98"/>
    <n v="0"/>
    <n v="0.17271099400000001"/>
    <n v="1343.52"/>
    <x v="164"/>
    <s v="20778,West River"/>
    <x v="0"/>
    <x v="0"/>
    <n v="6.8247017980000004"/>
    <n v="0"/>
    <n v="0"/>
    <n v="0"/>
    <n v="0"/>
    <n v="0"/>
    <n v="0"/>
    <n v="0"/>
    <n v="0.17271099400000001"/>
    <n v="1154.5814878000001"/>
    <x v="0"/>
  </r>
  <r>
    <n v="13066.945218999999"/>
    <n v="12736.83728"/>
    <x v="0"/>
    <x v="127"/>
    <x v="35"/>
    <x v="35"/>
    <s v="MD Resident"/>
    <x v="8"/>
    <s v="MD"/>
    <n v="2"/>
    <n v="13.220722607000001"/>
    <n v="21"/>
    <n v="138904.88"/>
    <n v="17.049815495000001"/>
    <n v="24"/>
    <n v="199650.23"/>
    <n v="3"/>
    <n v="3.8290928879999999"/>
    <n v="60745.35"/>
    <x v="90"/>
    <s v="20777,Highland"/>
    <x v="0"/>
    <x v="0"/>
    <n v="5.583584836"/>
    <n v="0"/>
    <n v="0"/>
    <n v="0"/>
    <n v="0"/>
    <n v="0"/>
    <n v="0"/>
    <n v="0"/>
    <n v="3.8290928879999999"/>
    <n v="25597.674247999999"/>
    <x v="0"/>
  </r>
  <r>
    <n v="13066.945218999999"/>
    <n v="12736.83728"/>
    <x v="0"/>
    <x v="125"/>
    <x v="35"/>
    <x v="35"/>
    <s v="MD Resident"/>
    <x v="1"/>
    <s v="MD"/>
    <n v="2"/>
    <n v="91.051066300000002"/>
    <n v="108"/>
    <n v="1302962.97"/>
    <n v="110.82427471"/>
    <n v="132"/>
    <n v="1588786.3"/>
    <n v="24"/>
    <n v="19.773208410999999"/>
    <n v="285823.33"/>
    <x v="36"/>
    <s v="20707,Laurel"/>
    <x v="0"/>
    <x v="0"/>
    <n v="135.32980598"/>
    <n v="-184.9022105"/>
    <n v="135.32980598"/>
    <n v="135.32980598"/>
    <n v="19.773208410999999"/>
    <n v="19.773208410999999"/>
    <n v="0"/>
    <n v="132184.87056000001"/>
    <n v="0"/>
    <n v="0"/>
    <x v="0"/>
  </r>
  <r>
    <n v="13066.945218999999"/>
    <n v="12736.83728"/>
    <x v="0"/>
    <x v="107"/>
    <x v="35"/>
    <x v="35"/>
    <s v="MD Resident"/>
    <x v="0"/>
    <s v="MD"/>
    <n v="1"/>
    <n v="0.49757698500000003"/>
    <n v="1"/>
    <n v="3211.18"/>
    <n v="1.6343289510000001"/>
    <n v="1"/>
    <n v="9065.1200000000008"/>
    <n v="0"/>
    <n v="1.1367519660000001"/>
    <n v="5853.94"/>
    <x v="79"/>
    <s v="21234,Parkville"/>
    <x v="0"/>
    <x v="0"/>
    <n v="124.48361029"/>
    <n v="0"/>
    <n v="0"/>
    <n v="0"/>
    <n v="0"/>
    <n v="0"/>
    <n v="0"/>
    <n v="0"/>
    <n v="1.1367519660000001"/>
    <n v="7599.2427914"/>
    <x v="0"/>
  </r>
  <r>
    <n v="13066.945218999999"/>
    <n v="12736.83728"/>
    <x v="0"/>
    <x v="85"/>
    <x v="35"/>
    <x v="35"/>
    <s v="MD Resident"/>
    <x v="9"/>
    <s v="MD"/>
    <n v="2"/>
    <n v="3.5344938959999999"/>
    <n v="4"/>
    <n v="66488.479999999996"/>
    <n v="11.032378672"/>
    <n v="9"/>
    <n v="157978.74"/>
    <n v="5"/>
    <n v="7.4978847760000003"/>
    <n v="91490.26"/>
    <x v="19"/>
    <s v="21230,Baltimore"/>
    <x v="0"/>
    <x v="0"/>
    <n v="91.026667282999995"/>
    <n v="0"/>
    <n v="0"/>
    <n v="0"/>
    <n v="0"/>
    <n v="0"/>
    <n v="0"/>
    <n v="0"/>
    <n v="7.4978847760000003"/>
    <n v="50123.728429000003"/>
    <x v="0"/>
  </r>
  <r>
    <n v="13066.945218999999"/>
    <n v="12736.83728"/>
    <x v="0"/>
    <x v="22"/>
    <x v="35"/>
    <x v="35"/>
    <s v="MD Resident"/>
    <x v="9"/>
    <s v="MD"/>
    <n v="2"/>
    <n v="7.0847027899999997"/>
    <n v="7"/>
    <n v="240914.97"/>
    <n v="14.642874567"/>
    <n v="18"/>
    <n v="181569.5"/>
    <n v="11"/>
    <n v="7.5581717770000001"/>
    <n v="-59345.47"/>
    <x v="19"/>
    <s v="21229,Baltimore"/>
    <x v="0"/>
    <x v="0"/>
    <n v="142.46583278"/>
    <n v="-0.598206982"/>
    <n v="0.598206982"/>
    <n v="-0.598206982"/>
    <n v="3.1736389300000001E-2"/>
    <n v="3.1736389300000001E-2"/>
    <n v="0"/>
    <n v="212.15932294999999"/>
    <n v="7.5264353877000003"/>
    <n v="50314.590671999998"/>
    <x v="0"/>
  </r>
  <r>
    <n v="13066.945218999999"/>
    <n v="12736.83728"/>
    <x v="0"/>
    <x v="66"/>
    <x v="35"/>
    <x v="35"/>
    <s v="MD Resident"/>
    <x v="1"/>
    <s v="MD"/>
    <n v="1"/>
    <n v="0.92701997199999997"/>
    <n v="1"/>
    <n v="18734.54"/>
    <n v="4.118444878"/>
    <n v="2"/>
    <n v="36186.76"/>
    <n v="1"/>
    <n v="3.191424906"/>
    <n v="17452.22"/>
    <x v="52"/>
    <s v="20722,Brentwood"/>
    <x v="0"/>
    <x v="0"/>
    <n v="23.905281291000001"/>
    <n v="-1.6599719500000001"/>
    <n v="1.6599719500000001"/>
    <n v="-1.6599719500000001"/>
    <n v="0.22161110589999999"/>
    <n v="0.22161110589999999"/>
    <n v="0"/>
    <n v="1481.4811407"/>
    <n v="2.9698138000999998"/>
    <n v="19853.351290999999"/>
    <x v="0"/>
  </r>
  <r>
    <n v="13066.945218999999"/>
    <n v="12736.83728"/>
    <x v="0"/>
    <x v="175"/>
    <x v="35"/>
    <x v="35"/>
    <s v="MD Resident"/>
    <x v="1"/>
    <s v="MD"/>
    <n v="1"/>
    <n v="0"/>
    <n v="0"/>
    <n v="0"/>
    <n v="0.48580398600000002"/>
    <n v="1"/>
    <n v="3798.97"/>
    <n v="1"/>
    <n v="0.48580398600000002"/>
    <n v="3798.97"/>
    <x v="118"/>
    <s v="20607,Accokeek"/>
    <x v="0"/>
    <x v="0"/>
    <n v="32.126005048000003"/>
    <n v="0"/>
    <n v="0"/>
    <n v="0"/>
    <n v="0"/>
    <n v="0"/>
    <n v="0"/>
    <n v="0"/>
    <n v="0.48580398600000002"/>
    <n v="3247.6235354"/>
    <x v="0"/>
  </r>
  <r>
    <n v="13066.945218999999"/>
    <n v="12736.83728"/>
    <x v="0"/>
    <x v="63"/>
    <x v="35"/>
    <x v="35"/>
    <s v="MD Resident"/>
    <x v="1"/>
    <s v="MD"/>
    <n v="1"/>
    <n v="0.93209497200000002"/>
    <n v="2"/>
    <n v="13609.6"/>
    <n v="4.4827648680000003"/>
    <n v="4"/>
    <n v="63771.32"/>
    <n v="2"/>
    <n v="3.550669896"/>
    <n v="50161.72"/>
    <x v="50"/>
    <s v="20772,Upper Marlboro"/>
    <x v="0"/>
    <x v="0"/>
    <n v="53.818906400000003"/>
    <n v="-4.8192558569999999"/>
    <n v="4.8192558569999999"/>
    <n v="-4.8192558569999999"/>
    <n v="0.31794749909999998"/>
    <n v="0.31794749909999998"/>
    <n v="0"/>
    <n v="2125.4946660999999"/>
    <n v="3.2327223968999999"/>
    <n v="21610.908189999998"/>
    <x v="0"/>
  </r>
  <r>
    <n v="13066.945218999999"/>
    <n v="12736.83728"/>
    <x v="0"/>
    <x v="140"/>
    <x v="35"/>
    <x v="35"/>
    <s v="MD Resident"/>
    <x v="9"/>
    <s v="MD"/>
    <n v="2"/>
    <n v="1.571365954"/>
    <n v="3"/>
    <n v="26641.39"/>
    <n v="4.0458428800000004"/>
    <n v="4"/>
    <n v="70521.61"/>
    <n v="1"/>
    <n v="2.4744769259999999"/>
    <n v="43880.22"/>
    <x v="96"/>
    <s v="21225,Brooklyn"/>
    <x v="0"/>
    <x v="0"/>
    <n v="78.337591657999994"/>
    <n v="0"/>
    <n v="0"/>
    <n v="0"/>
    <n v="0"/>
    <n v="0"/>
    <n v="0"/>
    <n v="0"/>
    <n v="2.4744769259999999"/>
    <n v="16541.999930000002"/>
    <x v="0"/>
  </r>
  <r>
    <n v="13066.945218999999"/>
    <n v="12736.83728"/>
    <x v="0"/>
    <x v="149"/>
    <x v="35"/>
    <x v="35"/>
    <s v="MD Resident"/>
    <x v="9"/>
    <s v="MD"/>
    <n v="2"/>
    <n v="0.41525098799999999"/>
    <n v="1"/>
    <n v="11018.19"/>
    <n v="3.2008669040000002"/>
    <n v="4"/>
    <n v="80347.240000000005"/>
    <n v="3"/>
    <n v="2.7856159159999998"/>
    <n v="69329.05"/>
    <x v="19"/>
    <s v="21223,Baltimore"/>
    <x v="0"/>
    <x v="0"/>
    <n v="32.501234044"/>
    <n v="0"/>
    <n v="0"/>
    <n v="0"/>
    <n v="0"/>
    <n v="0"/>
    <n v="0"/>
    <n v="0"/>
    <n v="2.7856159159999998"/>
    <n v="18621.979379"/>
    <x v="0"/>
  </r>
  <r>
    <n v="13066.945218999999"/>
    <n v="12736.83728"/>
    <x v="0"/>
    <x v="60"/>
    <x v="35"/>
    <x v="35"/>
    <s v="MD Resident"/>
    <x v="1"/>
    <s v="MD"/>
    <n v="2"/>
    <n v="0.58304598299999999"/>
    <n v="1"/>
    <n v="6654.17"/>
    <n v="2.1149669379999998"/>
    <n v="4"/>
    <n v="31428.69"/>
    <n v="3"/>
    <n v="1.5319209549999999"/>
    <n v="24774.52"/>
    <x v="41"/>
    <s v="20721,Bowie"/>
    <x v="0"/>
    <x v="0"/>
    <n v="63.788020107000001"/>
    <n v="-1.1063639679999999"/>
    <n v="1.1063639679999999"/>
    <n v="-1.1063639679999999"/>
    <n v="2.65702266E-2"/>
    <n v="2.65702266E-2"/>
    <n v="0"/>
    <n v="177.62327116"/>
    <n v="1.5053507284000001"/>
    <n v="10063.343644"/>
    <x v="0"/>
  </r>
  <r>
    <n v="13066.945218999999"/>
    <n v="12736.83728"/>
    <x v="0"/>
    <x v="179"/>
    <x v="35"/>
    <x v="35"/>
    <s v="MD Resident"/>
    <x v="0"/>
    <s v="MD"/>
    <n v="2"/>
    <n v="2.9708539119999999"/>
    <n v="5"/>
    <n v="28172.2"/>
    <n v="4.1938808759999997"/>
    <n v="4"/>
    <n v="61843.67"/>
    <n v="-1"/>
    <n v="1.223026964"/>
    <n v="33671.47"/>
    <x v="120"/>
    <s v="21222,Dundalk"/>
    <x v="0"/>
    <x v="0"/>
    <n v="83.096533515999994"/>
    <n v="0"/>
    <n v="0"/>
    <n v="0"/>
    <n v="0"/>
    <n v="0"/>
    <n v="0"/>
    <n v="0"/>
    <n v="1.223026964"/>
    <n v="8175.9953955999999"/>
    <x v="0"/>
  </r>
  <r>
    <n v="13066.945218999999"/>
    <n v="12736.83728"/>
    <x v="0"/>
    <x v="195"/>
    <x v="35"/>
    <x v="35"/>
    <s v="MD Resident"/>
    <x v="0"/>
    <s v="MD"/>
    <n v="1"/>
    <n v="0.39626098799999998"/>
    <n v="1"/>
    <n v="6540.09"/>
    <n v="1.327097961"/>
    <n v="1"/>
    <n v="26053.17"/>
    <n v="0"/>
    <n v="0.93083697300000001"/>
    <n v="19513.080000000002"/>
    <x v="132"/>
    <s v="21221,Essex"/>
    <x v="0"/>
    <x v="0"/>
    <n v="45.604401649000003"/>
    <n v="0"/>
    <n v="0"/>
    <n v="0"/>
    <n v="0"/>
    <n v="0"/>
    <n v="0"/>
    <n v="0"/>
    <n v="0.93083697300000001"/>
    <n v="6222.6909376000003"/>
    <x v="0"/>
  </r>
  <r>
    <n v="13066.945218999999"/>
    <n v="12736.83728"/>
    <x v="0"/>
    <x v="108"/>
    <x v="35"/>
    <x v="35"/>
    <s v="MD Resident"/>
    <x v="0"/>
    <s v="MD"/>
    <n v="1"/>
    <n v="0"/>
    <n v="0"/>
    <n v="0"/>
    <n v="1.1782409650000001"/>
    <n v="1"/>
    <n v="11736.51"/>
    <n v="1"/>
    <n v="1.1782409650000001"/>
    <n v="11736.51"/>
    <x v="80"/>
    <s v="21220,Middle River"/>
    <x v="0"/>
    <x v="0"/>
    <n v="75.358833779999998"/>
    <n v="0"/>
    <n v="0"/>
    <n v="0"/>
    <n v="0"/>
    <n v="0"/>
    <n v="0"/>
    <n v="0"/>
    <n v="1.1782409650000001"/>
    <n v="7876.5987899000002"/>
    <x v="0"/>
  </r>
  <r>
    <n v="13066.945218999999"/>
    <n v="12736.83728"/>
    <x v="0"/>
    <x v="119"/>
    <x v="35"/>
    <x v="35"/>
    <s v="MD Resident"/>
    <x v="9"/>
    <s v="MD"/>
    <n v="2"/>
    <n v="0.49757698500000003"/>
    <n v="1"/>
    <n v="3976.24"/>
    <n v="1.0558059689999999"/>
    <n v="2"/>
    <n v="8555.56"/>
    <n v="1"/>
    <n v="0.55822898399999998"/>
    <n v="4579.32"/>
    <x v="19"/>
    <s v="21218,Baltimore"/>
    <x v="0"/>
    <x v="0"/>
    <n v="93.296299219000005"/>
    <n v="0"/>
    <n v="0"/>
    <n v="0"/>
    <n v="0"/>
    <n v="0"/>
    <n v="0"/>
    <n v="0"/>
    <n v="0.55822898399999998"/>
    <n v="3731.7882083999998"/>
    <x v="0"/>
  </r>
  <r>
    <n v="13066.945218999999"/>
    <n v="12736.83728"/>
    <x v="0"/>
    <x v="183"/>
    <x v="35"/>
    <x v="35"/>
    <s v="MD Resident"/>
    <x v="9"/>
    <s v="MD"/>
    <n v="2"/>
    <n v="2.268581932"/>
    <n v="2"/>
    <n v="21224.17"/>
    <n v="3.0726969089999998"/>
    <n v="2"/>
    <n v="36394.53"/>
    <n v="0"/>
    <n v="0.80411497700000001"/>
    <n v="15170.36"/>
    <x v="19"/>
    <s v="21217,Baltimore"/>
    <x v="0"/>
    <x v="0"/>
    <n v="63.406089125999998"/>
    <n v="0"/>
    <n v="0"/>
    <n v="0"/>
    <n v="0"/>
    <n v="0"/>
    <n v="0"/>
    <n v="0"/>
    <n v="0.80411497700000001"/>
    <n v="5375.5481628999996"/>
    <x v="0"/>
  </r>
  <r>
    <n v="13066.945218999999"/>
    <n v="12736.83728"/>
    <x v="0"/>
    <x v="134"/>
    <x v="35"/>
    <x v="35"/>
    <s v="MD Resident"/>
    <x v="3"/>
    <s v="MD"/>
    <n v="2"/>
    <n v="1.732290949"/>
    <n v="3"/>
    <n v="14629.33"/>
    <n v="6.6955378010000004"/>
    <n v="8"/>
    <n v="81791.38"/>
    <n v="5"/>
    <n v="4.9632468520000002"/>
    <n v="67162.05"/>
    <x v="24"/>
    <s v="20905,Silver Spring"/>
    <x v="0"/>
    <x v="0"/>
    <n v="20.929489378"/>
    <n v="-1.779962947"/>
    <n v="1.779962947"/>
    <n v="-1.779962947"/>
    <n v="0.4221027725"/>
    <n v="0.4221027725"/>
    <n v="0"/>
    <n v="2821.7777907"/>
    <n v="4.5411440795000004"/>
    <n v="30357.771477999999"/>
    <x v="0"/>
  </r>
  <r>
    <n v="13066.945218999999"/>
    <n v="12736.83728"/>
    <x v="0"/>
    <x v="97"/>
    <x v="35"/>
    <x v="35"/>
    <s v="MD Resident"/>
    <x v="9"/>
    <s v="MD"/>
    <n v="3"/>
    <n v="1.416979958"/>
    <n v="3"/>
    <n v="15669.15"/>
    <n v="2.5382119259999998"/>
    <n v="5"/>
    <n v="22419.9"/>
    <n v="2"/>
    <n v="1.121231968"/>
    <n v="6750.75"/>
    <x v="19"/>
    <s v="21216,Baltimore"/>
    <x v="0"/>
    <x v="0"/>
    <n v="81.369358595999998"/>
    <n v="0"/>
    <n v="0"/>
    <n v="0"/>
    <n v="0"/>
    <n v="0"/>
    <n v="0"/>
    <n v="0"/>
    <n v="1.121231968"/>
    <n v="7495.4908415999998"/>
    <x v="0"/>
  </r>
  <r>
    <n v="13066.945218999999"/>
    <n v="12736.83728"/>
    <x v="0"/>
    <x v="83"/>
    <x v="35"/>
    <x v="35"/>
    <s v="MD Resident"/>
    <x v="1"/>
    <s v="MD"/>
    <n v="2"/>
    <n v="3.3297289010000002"/>
    <n v="5"/>
    <n v="88640.78"/>
    <n v="3.5488118960000001"/>
    <n v="3"/>
    <n v="45992.58"/>
    <n v="-2"/>
    <n v="0.219082995"/>
    <n v="-42648.2"/>
    <x v="41"/>
    <s v="20720,Bowie"/>
    <x v="0"/>
    <x v="0"/>
    <n v="67.503236000000001"/>
    <n v="-3.745538888"/>
    <n v="3.745538888"/>
    <n v="-3.745538888"/>
    <n v="1.21562154E-2"/>
    <n v="1.21562154E-2"/>
    <n v="0"/>
    <n v="81.264897765000001"/>
    <n v="0.2069267796"/>
    <n v="1383.315697"/>
    <x v="0"/>
  </r>
  <r>
    <n v="13066.945218999999"/>
    <n v="12736.83728"/>
    <x v="0"/>
    <x v="105"/>
    <x v="35"/>
    <x v="35"/>
    <s v="MD Resident"/>
    <x v="3"/>
    <s v="MD"/>
    <n v="2"/>
    <n v="39.237229841000001"/>
    <n v="40"/>
    <n v="449177.82"/>
    <n v="53.520213413"/>
    <n v="50"/>
    <n v="684116.19"/>
    <n v="10"/>
    <n v="14.282983571999999"/>
    <n v="234938.37"/>
    <x v="24"/>
    <s v="20904,Silver Spring"/>
    <x v="0"/>
    <x v="0"/>
    <n v="108.74863876000001"/>
    <n v="-38.57340086"/>
    <n v="38.57340086"/>
    <n v="-38.57340086"/>
    <n v="5.0662082492999998"/>
    <n v="5.0662082492999998"/>
    <n v="0"/>
    <n v="33867.851273"/>
    <n v="9.2167753227000002"/>
    <n v="61614.596258999998"/>
    <x v="0"/>
  </r>
  <r>
    <n v="13066.945218999999"/>
    <n v="12736.83728"/>
    <x v="0"/>
    <x v="130"/>
    <x v="35"/>
    <x v="35"/>
    <s v="MD Resident"/>
    <x v="9"/>
    <s v="MD"/>
    <n v="2"/>
    <n v="1.0422079689999999"/>
    <n v="1"/>
    <n v="8700.1"/>
    <n v="3.8895948850000002"/>
    <n v="6"/>
    <n v="60240.22"/>
    <n v="5"/>
    <n v="2.847386916"/>
    <n v="51540.12"/>
    <x v="19"/>
    <s v="21215,Baltimore"/>
    <x v="0"/>
    <x v="0"/>
    <n v="67.616079995000007"/>
    <n v="-0.64820198100000004"/>
    <n v="0.64820198100000004"/>
    <n v="-0.64820198100000004"/>
    <n v="2.7296492799999999E-2"/>
    <n v="2.7296492799999999E-2"/>
    <n v="0"/>
    <n v="182.47839654000001"/>
    <n v="2.8200904231999999"/>
    <n v="18852.443155000001"/>
    <x v="0"/>
  </r>
  <r>
    <n v="13066.945218999999"/>
    <n v="12736.83728"/>
    <x v="0"/>
    <x v="76"/>
    <x v="35"/>
    <x v="35"/>
    <s v="MD Resident"/>
    <x v="9"/>
    <s v="MD"/>
    <n v="1"/>
    <n v="0"/>
    <n v="0"/>
    <n v="0"/>
    <n v="0.434824987"/>
    <n v="1"/>
    <n v="5040.58"/>
    <n v="1"/>
    <n v="0.434824987"/>
    <n v="5040.58"/>
    <x v="19"/>
    <s v="21212,Baltimore"/>
    <x v="0"/>
    <x v="0"/>
    <n v="53.002016415999996"/>
    <n v="0"/>
    <n v="0"/>
    <n v="0"/>
    <n v="0"/>
    <n v="0"/>
    <n v="0"/>
    <n v="0"/>
    <n v="0.434824987"/>
    <n v="2906.8264202"/>
    <x v="0"/>
  </r>
  <r>
    <n v="13066.945218999999"/>
    <n v="12736.83728"/>
    <x v="0"/>
    <x v="171"/>
    <x v="35"/>
    <x v="35"/>
    <s v="MD Resident"/>
    <x v="1"/>
    <s v="MD"/>
    <n v="2"/>
    <n v="1.595928953"/>
    <n v="3"/>
    <n v="30884.74"/>
    <n v="3.4131088979999999"/>
    <n v="6"/>
    <n v="29680.77"/>
    <n v="3"/>
    <n v="1.8171799449999999"/>
    <n v="-1203.97"/>
    <x v="115"/>
    <s v="20706,Lanham"/>
    <x v="0"/>
    <x v="0"/>
    <n v="47.235311596999999"/>
    <n v="-13.427207599999999"/>
    <n v="13.427207599999999"/>
    <n v="-13.427207599999999"/>
    <n v="0.51655533840000001"/>
    <n v="0.51655533840000001"/>
    <n v="0"/>
    <n v="3453.1978386000001"/>
    <n v="1.3006246066"/>
    <n v="8694.7394519000009"/>
    <x v="0"/>
  </r>
  <r>
    <n v="13066.945218999999"/>
    <n v="12736.83728"/>
    <x v="0"/>
    <x v="91"/>
    <x v="35"/>
    <x v="35"/>
    <s v="MD Resident"/>
    <x v="9"/>
    <s v="MD"/>
    <n v="1"/>
    <n v="0.75515097799999997"/>
    <n v="1"/>
    <n v="3512.12"/>
    <n v="1.272954962"/>
    <n v="2"/>
    <n v="7672.92"/>
    <n v="1"/>
    <n v="0.51780398400000005"/>
    <n v="4160.8"/>
    <x v="19"/>
    <s v="21211,Baltimore"/>
    <x v="0"/>
    <x v="0"/>
    <n v="53.067125419"/>
    <n v="-0.598206982"/>
    <n v="0.598206982"/>
    <n v="-0.598206982"/>
    <n v="5.8370215999999997E-3"/>
    <n v="5.8370215999999997E-3"/>
    <n v="0"/>
    <n v="39.020776579"/>
    <n v="0.51196696239999995"/>
    <n v="3422.5243190000001"/>
    <x v="0"/>
  </r>
  <r>
    <n v="13066.945218999999"/>
    <n v="12736.83728"/>
    <x v="0"/>
    <x v="96"/>
    <x v="35"/>
    <x v="35"/>
    <s v="MD Resident"/>
    <x v="8"/>
    <s v="MD"/>
    <n v="2"/>
    <n v="22.495324331999999"/>
    <n v="26"/>
    <n v="234847.72"/>
    <n v="22.796121324000001"/>
    <n v="28"/>
    <n v="239560.62"/>
    <n v="2"/>
    <n v="0.30079699199999999"/>
    <n v="4712.8999999999996"/>
    <x v="72"/>
    <s v="20759,Fulton"/>
    <x v="0"/>
    <x v="0"/>
    <n v="9.8504237089999993"/>
    <n v="-0.90473397300000002"/>
    <n v="0.90473397300000002"/>
    <n v="-0.90473397300000002"/>
    <n v="2.76273657E-2"/>
    <n v="2.76273657E-2"/>
    <n v="0"/>
    <n v="184.69029793999999"/>
    <n v="0.27316962630000002"/>
    <n v="1826.1523850000001"/>
    <x v="0"/>
  </r>
  <r>
    <n v="13066.945218999999"/>
    <n v="12736.83728"/>
    <x v="0"/>
    <x v="123"/>
    <x v="35"/>
    <x v="35"/>
    <s v="MD Resident"/>
    <x v="9"/>
    <s v="MD"/>
    <n v="1"/>
    <n v="0"/>
    <n v="0"/>
    <n v="0"/>
    <n v="0.49983298500000001"/>
    <n v="1"/>
    <n v="12987.14"/>
    <n v="1"/>
    <n v="0.49983298500000001"/>
    <n v="12987.14"/>
    <x v="19"/>
    <s v="21209,Baltimore"/>
    <x v="0"/>
    <x v="0"/>
    <n v="97.924219085000004"/>
    <n v="0"/>
    <n v="0"/>
    <n v="0"/>
    <n v="0"/>
    <n v="0"/>
    <n v="0"/>
    <n v="0"/>
    <n v="0.49983298500000001"/>
    <n v="3341.4080835999998"/>
    <x v="0"/>
  </r>
  <r>
    <n v="13066.945218999999"/>
    <n v="12736.83728"/>
    <x v="0"/>
    <x v="26"/>
    <x v="35"/>
    <x v="35"/>
    <s v="MD Resident"/>
    <x v="3"/>
    <s v="MD"/>
    <n v="1"/>
    <n v="0"/>
    <n v="0"/>
    <n v="0"/>
    <n v="0.58304598299999999"/>
    <n v="1"/>
    <n v="3407.57"/>
    <n v="1"/>
    <n v="0.58304598299999999"/>
    <n v="3407.57"/>
    <x v="22"/>
    <s v="20886,Montgomery Village"/>
    <x v="0"/>
    <x v="0"/>
    <n v="32.268526053000002"/>
    <n v="-0.61168998200000002"/>
    <n v="0.61168998200000002"/>
    <n v="-0.61168998200000002"/>
    <n v="1.10523606E-2"/>
    <n v="1.10523606E-2"/>
    <n v="0"/>
    <n v="73.885574282999997"/>
    <n v="0.57199362239999996"/>
    <n v="3823.8054928000001"/>
    <x v="0"/>
  </r>
  <r>
    <n v="13066.945218999999"/>
    <n v="12736.83728"/>
    <x v="0"/>
    <x v="148"/>
    <x v="35"/>
    <x v="35"/>
    <s v="MD Resident"/>
    <x v="0"/>
    <s v="MD"/>
    <n v="2"/>
    <n v="12.116851638"/>
    <n v="15"/>
    <n v="150090.89000000001"/>
    <n v="16.539235508000001"/>
    <n v="20"/>
    <n v="172418.53"/>
    <n v="5"/>
    <n v="4.42238387"/>
    <n v="22327.64"/>
    <x v="102"/>
    <s v="21207,Gwynn Oak"/>
    <x v="0"/>
    <x v="0"/>
    <n v="25.919264238"/>
    <n v="0"/>
    <n v="0"/>
    <n v="0"/>
    <n v="0"/>
    <n v="0"/>
    <n v="0"/>
    <n v="0"/>
    <n v="4.42238387"/>
    <n v="29563.853638000001"/>
    <x v="0"/>
  </r>
  <r>
    <n v="13066.945218999999"/>
    <n v="12736.83728"/>
    <x v="0"/>
    <x v="212"/>
    <x v="35"/>
    <x v="35"/>
    <s v="MD Resident"/>
    <x v="9"/>
    <s v="MD"/>
    <n v="2"/>
    <n v="0"/>
    <n v="0"/>
    <n v="0"/>
    <n v="2.1052609370000002"/>
    <n v="2"/>
    <n v="26321.040000000001"/>
    <n v="2"/>
    <n v="2.1052609370000002"/>
    <n v="26321.040000000001"/>
    <x v="19"/>
    <s v="21205,Baltimore"/>
    <x v="0"/>
    <x v="0"/>
    <n v="48.148821564000002"/>
    <n v="0"/>
    <n v="0"/>
    <n v="0"/>
    <n v="0"/>
    <n v="0"/>
    <n v="0"/>
    <n v="0"/>
    <n v="2.1052609370000002"/>
    <n v="14073.772888"/>
    <x v="0"/>
  </r>
  <r>
    <n v="13066.945218999999"/>
    <n v="12736.83728"/>
    <x v="0"/>
    <x v="112"/>
    <x v="35"/>
    <x v="35"/>
    <s v="MD Resident"/>
    <x v="14"/>
    <s v="MD"/>
    <n v="1"/>
    <n v="0"/>
    <n v="0"/>
    <n v="0"/>
    <n v="0.75430897799999996"/>
    <n v="1"/>
    <n v="12554.69"/>
    <n v="1"/>
    <n v="0.75430897799999996"/>
    <n v="12554.69"/>
    <x v="2"/>
    <s v="Talbot,"/>
    <x v="0"/>
    <x v="0"/>
    <n v="60.533128191000003"/>
    <n v="0"/>
    <n v="0"/>
    <n v="0"/>
    <n v="0"/>
    <n v="0"/>
    <n v="0"/>
    <n v="0"/>
    <n v="0.75430897799999996"/>
    <n v="5042.5926104"/>
    <x v="0"/>
  </r>
  <r>
    <n v="13066.945218999999"/>
    <n v="12736.83728"/>
    <x v="0"/>
    <x v="219"/>
    <x v="35"/>
    <x v="35"/>
    <s v="MD Resident"/>
    <x v="3"/>
    <s v="MD"/>
    <n v="2"/>
    <n v="0"/>
    <n v="0"/>
    <n v="0"/>
    <n v="0.96753597099999999"/>
    <n v="2"/>
    <n v="10965.63"/>
    <n v="2"/>
    <n v="0.96753597099999999"/>
    <n v="10965.63"/>
    <x v="3"/>
    <s v="20879,Gaithersburg"/>
    <x v="0"/>
    <x v="0"/>
    <n v="23.840834283"/>
    <n v="-0.77830497700000001"/>
    <n v="0.77830497700000001"/>
    <n v="-0.77830497700000001"/>
    <n v="3.1586061700000001E-2"/>
    <n v="3.1586061700000001E-2"/>
    <n v="0"/>
    <n v="211.15437539999999"/>
    <n v="0.93594990929999999"/>
    <n v="6256.8711684"/>
    <x v="0"/>
  </r>
  <r>
    <n v="13066.945218999999"/>
    <n v="12736.83728"/>
    <x v="0"/>
    <x v="35"/>
    <x v="35"/>
    <x v="35"/>
    <s v="MD Resident"/>
    <x v="9"/>
    <s v="MD"/>
    <n v="1"/>
    <n v="0"/>
    <n v="0"/>
    <n v="0"/>
    <n v="0.73492597800000004"/>
    <n v="1"/>
    <n v="10959.92"/>
    <n v="1"/>
    <n v="0.73492597800000004"/>
    <n v="10959.92"/>
    <x v="19"/>
    <s v="21202,Baltimore"/>
    <x v="0"/>
    <x v="0"/>
    <n v="77.692372683000002"/>
    <n v="0"/>
    <n v="0"/>
    <n v="0"/>
    <n v="0"/>
    <n v="0"/>
    <n v="0"/>
    <n v="0"/>
    <n v="0.73492597800000004"/>
    <n v="4913.0163021999997"/>
    <x v="0"/>
  </r>
  <r>
    <n v="13066.945218999999"/>
    <n v="12736.83728"/>
    <x v="0"/>
    <x v="155"/>
    <x v="35"/>
    <x v="35"/>
    <s v="MD Resident"/>
    <x v="1"/>
    <s v="MD"/>
    <n v="2"/>
    <n v="0"/>
    <n v="0"/>
    <n v="0"/>
    <n v="2.0019119409999999"/>
    <n v="3"/>
    <n v="28462.37"/>
    <n v="3"/>
    <n v="2.0019119409999999"/>
    <n v="28462.37"/>
    <x v="106"/>
    <s v="20748,Temple Hills"/>
    <x v="0"/>
    <x v="0"/>
    <n v="58.72886227"/>
    <n v="-3.3167708999999999"/>
    <n v="3.3167708999999999"/>
    <n v="-3.3167708999999999"/>
    <n v="0.1130599677"/>
    <n v="0.1130599677"/>
    <n v="0"/>
    <n v="755.81144357999995"/>
    <n v="1.8888519733"/>
    <n v="12627.068324"/>
    <x v="0"/>
  </r>
  <r>
    <n v="13066.945218999999"/>
    <n v="12736.83728"/>
    <x v="0"/>
    <x v="104"/>
    <x v="35"/>
    <x v="35"/>
    <s v="MD Resident"/>
    <x v="9"/>
    <s v="MD"/>
    <n v="2"/>
    <n v="3.279140902"/>
    <n v="4"/>
    <n v="34777.57"/>
    <n v="4.4953748669999998"/>
    <n v="5"/>
    <n v="67292.05"/>
    <n v="1"/>
    <n v="1.216233965"/>
    <n v="32514.48"/>
    <x v="19"/>
    <s v="21201,Baltimore"/>
    <x v="0"/>
    <x v="0"/>
    <n v="58.911117240000003"/>
    <n v="-0.58304598299999999"/>
    <n v="0.58304598299999999"/>
    <n v="-0.58304598299999999"/>
    <n v="1.2037122399999999E-2"/>
    <n v="1.2037122399999999E-2"/>
    <n v="0"/>
    <n v="80.468755016000003"/>
    <n v="1.2041968426"/>
    <n v="8050.1151081999997"/>
    <x v="0"/>
  </r>
  <r>
    <n v="13066.945218999999"/>
    <n v="12736.83728"/>
    <x v="0"/>
    <x v="42"/>
    <x v="35"/>
    <x v="35"/>
    <s v="MD Resident"/>
    <x v="8"/>
    <s v="MD"/>
    <n v="2"/>
    <n v="38.952540845000001"/>
    <n v="59"/>
    <n v="499469.62"/>
    <n v="45.886572639999997"/>
    <n v="57"/>
    <n v="637545.31999999995"/>
    <n v="-2"/>
    <n v="6.9340317950000001"/>
    <n v="138075.70000000001"/>
    <x v="33"/>
    <s v="21163,Woodstock"/>
    <x v="0"/>
    <x v="0"/>
    <n v="24.653901267999998"/>
    <n v="0"/>
    <n v="0"/>
    <n v="0"/>
    <n v="0"/>
    <n v="0"/>
    <n v="0"/>
    <n v="0"/>
    <n v="6.9340317950000001"/>
    <n v="46354.343524000004"/>
    <x v="0"/>
  </r>
  <r>
    <n v="13066.945218999999"/>
    <n v="12736.83728"/>
    <x v="0"/>
    <x v="143"/>
    <x v="35"/>
    <x v="35"/>
    <s v="MD Resident"/>
    <x v="1"/>
    <s v="MD"/>
    <n v="2"/>
    <n v="10.368378691"/>
    <n v="13"/>
    <n v="105947.47"/>
    <n v="18.837809439000001"/>
    <n v="17"/>
    <n v="222402.3"/>
    <n v="4"/>
    <n v="8.4694307480000006"/>
    <n v="116454.83"/>
    <x v="99"/>
    <s v="20705,Beltsville"/>
    <x v="0"/>
    <x v="0"/>
    <n v="75.462409758000007"/>
    <n v="-55.213048360000002"/>
    <n v="55.213048364000002"/>
    <n v="-55.213048360000002"/>
    <n v="6.1967685766000002"/>
    <n v="6.1967685766000002"/>
    <n v="0"/>
    <n v="41425.702655000001"/>
    <n v="2.2726621713999999"/>
    <n v="15192.858372000001"/>
    <x v="0"/>
  </r>
  <r>
    <n v="13066.945218999999"/>
    <n v="12736.83728"/>
    <x v="0"/>
    <x v="32"/>
    <x v="35"/>
    <x v="35"/>
    <s v="MD Resident"/>
    <x v="1"/>
    <s v="MD"/>
    <n v="2"/>
    <n v="3.8292328859999998"/>
    <n v="6"/>
    <n v="68740.81"/>
    <n v="7.696511772"/>
    <n v="4"/>
    <n v="114230.89"/>
    <n v="-2"/>
    <n v="3.8672788859999998"/>
    <n v="45490.080000000002"/>
    <x v="28"/>
    <s v="20747,District Heights"/>
    <x v="0"/>
    <x v="0"/>
    <n v="135.299723"/>
    <n v="-5.2008608450000002"/>
    <n v="5.2008608450000002"/>
    <n v="-5.2008608450000002"/>
    <n v="0.1486564709"/>
    <n v="0.1486564709"/>
    <n v="0"/>
    <n v="993.77581805"/>
    <n v="3.7186224151"/>
    <n v="24859.173705000001"/>
    <x v="0"/>
  </r>
  <r>
    <n v="13066.945218999999"/>
    <n v="12736.83728"/>
    <x v="0"/>
    <x v="71"/>
    <x v="35"/>
    <x v="35"/>
    <s v="MD Resident"/>
    <x v="3"/>
    <s v="MD"/>
    <n v="1"/>
    <n v="0.94474897199999996"/>
    <n v="1"/>
    <n v="4759.7299999999996"/>
    <n v="1.7500379479999999"/>
    <n v="3"/>
    <n v="20139.169999999998"/>
    <n v="2"/>
    <n v="0.80528897600000005"/>
    <n v="15379.44"/>
    <x v="13"/>
    <s v="20874,Germantown"/>
    <x v="0"/>
    <x v="0"/>
    <n v="67.317166005000004"/>
    <n v="-2.7837239170000001"/>
    <n v="2.7837239170000001"/>
    <n v="-2.7837239170000001"/>
    <n v="3.3300602399999997E-2"/>
    <n v="3.3300602399999997E-2"/>
    <n v="0"/>
    <n v="222.61616484000001"/>
    <n v="0.77198837360000006"/>
    <n v="5160.7802390999996"/>
    <x v="0"/>
  </r>
  <r>
    <n v="13066.945218999999"/>
    <n v="12736.83728"/>
    <x v="0"/>
    <x v="51"/>
    <x v="35"/>
    <x v="35"/>
    <s v="MD Resident"/>
    <x v="1"/>
    <s v="MD"/>
    <n v="2"/>
    <n v="1.9333919429999999"/>
    <n v="2"/>
    <n v="37983.89"/>
    <n v="4.128363877"/>
    <n v="6"/>
    <n v="62402.76"/>
    <n v="4"/>
    <n v="2.1949719339999998"/>
    <n v="24418.87"/>
    <x v="41"/>
    <s v="20715,Bowie"/>
    <x v="0"/>
    <x v="0"/>
    <n v="14.181413575000001"/>
    <n v="-7.2284367859999996"/>
    <n v="7.2284367859999996"/>
    <n v="-7.2284367859999996"/>
    <n v="1.1188035514000001"/>
    <n v="1.1188035514000001"/>
    <n v="0"/>
    <n v="7479.2567574000004"/>
    <n v="1.0761683825999999"/>
    <n v="7194.2385571000004"/>
    <x v="0"/>
  </r>
  <r>
    <n v="13066.945218999999"/>
    <n v="12736.83728"/>
    <x v="0"/>
    <x v="118"/>
    <x v="35"/>
    <x v="35"/>
    <s v="MD Resident"/>
    <x v="0"/>
    <s v="MD"/>
    <n v="1"/>
    <n v="0"/>
    <n v="0"/>
    <n v="0"/>
    <n v="0.43226198700000001"/>
    <n v="1"/>
    <n v="5803.05"/>
    <n v="1"/>
    <n v="0.43226198700000001"/>
    <n v="5803.05"/>
    <x v="86"/>
    <s v="21152,Sparks Glencoe"/>
    <x v="0"/>
    <x v="0"/>
    <n v="8.4486977470000006"/>
    <n v="0"/>
    <n v="0"/>
    <n v="0"/>
    <n v="0"/>
    <n v="0"/>
    <n v="0"/>
    <n v="0"/>
    <n v="0.43226198700000001"/>
    <n v="2889.6926392"/>
    <x v="0"/>
  </r>
  <r>
    <n v="13066.945218999999"/>
    <n v="12736.83728"/>
    <x v="0"/>
    <x v="106"/>
    <x v="35"/>
    <x v="35"/>
    <s v="MD Resident"/>
    <x v="7"/>
    <s v="MD"/>
    <n v="1"/>
    <n v="1.169942966"/>
    <n v="2"/>
    <n v="21162.12"/>
    <n v="2.7357789189999999"/>
    <n v="2"/>
    <n v="60405.22"/>
    <n v="0"/>
    <n v="1.5658359529999999"/>
    <n v="39243.1"/>
    <x v="78"/>
    <s v="21146,Severna Park"/>
    <x v="0"/>
    <x v="0"/>
    <n v="43.645633695999997"/>
    <n v="0"/>
    <n v="0"/>
    <n v="0"/>
    <n v="0"/>
    <n v="0"/>
    <n v="0"/>
    <n v="0"/>
    <n v="1.5658359529999999"/>
    <n v="10467.690344000001"/>
    <x v="0"/>
  </r>
  <r>
    <n v="13066.945218999999"/>
    <n v="12736.83728"/>
    <x v="0"/>
    <x v="242"/>
    <x v="35"/>
    <x v="35"/>
    <s v="MD Resident"/>
    <x v="1"/>
    <s v="MD"/>
    <n v="1"/>
    <n v="0.58304598299999999"/>
    <n v="1"/>
    <n v="7573.13"/>
    <n v="0.79348897600000001"/>
    <n v="1"/>
    <n v="10062.81"/>
    <n v="0"/>
    <n v="0.21044299299999999"/>
    <n v="2489.6799999999998"/>
    <x v="161"/>
    <s v="20746,Suitland"/>
    <x v="0"/>
    <x v="0"/>
    <n v="38.336858863000003"/>
    <n v="-7.4017377800000004"/>
    <n v="7.4017377800000004"/>
    <n v="-7.4017377800000004"/>
    <n v="4.06304506E-2"/>
    <n v="4.06304506E-2"/>
    <n v="0"/>
    <n v="271.61656051"/>
    <n v="0.16981254239999999"/>
    <n v="1135.2051959999999"/>
    <x v="0"/>
  </r>
  <r>
    <n v="13066.945218999999"/>
    <n v="12736.83728"/>
    <x v="0"/>
    <x v="200"/>
    <x v="35"/>
    <x v="35"/>
    <s v="MD Resident"/>
    <x v="0"/>
    <s v="MD"/>
    <n v="2"/>
    <n v="1.7085299490000001"/>
    <n v="2"/>
    <n v="27155.31"/>
    <n v="2.6507009209999999"/>
    <n v="3"/>
    <n v="38931.67"/>
    <n v="1"/>
    <n v="0.942170972"/>
    <n v="11776.36"/>
    <x v="135"/>
    <s v="21136,Reisterstown"/>
    <x v="0"/>
    <x v="0"/>
    <n v="56.052853335000002"/>
    <n v="-0.96866297199999996"/>
    <n v="0.96866297199999996"/>
    <n v="-0.96866297199999996"/>
    <n v="1.6281885400000001E-2"/>
    <n v="1.6281885400000001E-2"/>
    <n v="0"/>
    <n v="108.84520449"/>
    <n v="0.92588908660000002"/>
    <n v="6189.6140736999996"/>
    <x v="0"/>
  </r>
  <r>
    <n v="13066.945218999999"/>
    <n v="12736.83728"/>
    <x v="0"/>
    <x v="12"/>
    <x v="35"/>
    <x v="35"/>
    <s v="MD Resident"/>
    <x v="0"/>
    <s v="MD"/>
    <n v="2"/>
    <n v="3.7016738920000001"/>
    <n v="6"/>
    <n v="33058.980000000003"/>
    <n v="9.1535557270000005"/>
    <n v="7"/>
    <n v="107596.68"/>
    <n v="1"/>
    <n v="5.451881835"/>
    <n v="74537.7"/>
    <x v="10"/>
    <s v="21133,Randallstown"/>
    <x v="0"/>
    <x v="0"/>
    <n v="65.825927037"/>
    <n v="0"/>
    <n v="0"/>
    <n v="0"/>
    <n v="0"/>
    <n v="0"/>
    <n v="0"/>
    <n v="0"/>
    <n v="5.451881835"/>
    <n v="36446.098158000001"/>
    <x v="0"/>
  </r>
  <r>
    <n v="13066.945218999999"/>
    <n v="12736.83728"/>
    <x v="0"/>
    <x v="115"/>
    <x v="35"/>
    <x v="35"/>
    <s v="MD Resident"/>
    <x v="3"/>
    <s v="MD"/>
    <n v="2"/>
    <n v="23.159296313999999"/>
    <n v="26"/>
    <n v="311603.02"/>
    <n v="34.095064989000001"/>
    <n v="32"/>
    <n v="457643.5"/>
    <n v="6"/>
    <n v="10.935768675"/>
    <n v="146040.48000000001"/>
    <x v="84"/>
    <s v="20866,Burtonsville"/>
    <x v="0"/>
    <x v="0"/>
    <n v="53.171304423999999"/>
    <n v="-9.5049347189999995"/>
    <n v="9.5049347189999995"/>
    <n v="-9.5049347189999995"/>
    <n v="1.9548846598"/>
    <n v="1.9548846598"/>
    <n v="0"/>
    <n v="13068.50008"/>
    <n v="8.9808840151999991"/>
    <n v="60037.651269000002"/>
    <x v="0"/>
  </r>
  <r>
    <n v="13066.945218999999"/>
    <n v="12736.83728"/>
    <x v="0"/>
    <x v="164"/>
    <x v="35"/>
    <x v="35"/>
    <s v="MD Resident"/>
    <x v="3"/>
    <s v="MD"/>
    <n v="2"/>
    <n v="1.3174749610000001"/>
    <n v="2"/>
    <n v="20842.62"/>
    <n v="2.4885479259999999"/>
    <n v="2"/>
    <n v="21316.080000000002"/>
    <n v="0"/>
    <n v="1.171072965"/>
    <n v="473.46"/>
    <x v="111"/>
    <s v="20861,Ashton"/>
    <x v="0"/>
    <x v="0"/>
    <n v="7.2995047829999997"/>
    <n v="0"/>
    <n v="0"/>
    <n v="0"/>
    <n v="0"/>
    <n v="0"/>
    <n v="0"/>
    <n v="0"/>
    <n v="1.171072965"/>
    <n v="7828.6803575000004"/>
    <x v="0"/>
  </r>
  <r>
    <n v="13066.945218999999"/>
    <n v="12736.83728"/>
    <x v="0"/>
    <x v="94"/>
    <x v="35"/>
    <x v="35"/>
    <s v="MD Resident"/>
    <x v="1"/>
    <s v="MD"/>
    <n v="1"/>
    <n v="0.79348897600000001"/>
    <n v="1"/>
    <n v="10472.299999999999"/>
    <n v="3.8084508869999998"/>
    <n v="2"/>
    <n v="67601.73"/>
    <n v="1"/>
    <n v="3.0149619109999999"/>
    <n v="57129.43"/>
    <x v="70"/>
    <s v="20745,Oxon Hill"/>
    <x v="0"/>
    <x v="0"/>
    <n v="67.456354997999995"/>
    <n v="-2.797984918"/>
    <n v="2.797984918"/>
    <n v="-2.797984918"/>
    <n v="0.12505594110000001"/>
    <n v="0.12505594110000001"/>
    <n v="0"/>
    <n v="836.00511555000003"/>
    <n v="2.8899059699"/>
    <n v="19319.163517000001"/>
    <x v="0"/>
  </r>
  <r>
    <n v="13066.945218999999"/>
    <n v="12736.83728"/>
    <x v="0"/>
    <x v="133"/>
    <x v="35"/>
    <x v="35"/>
    <s v="MD Resident"/>
    <x v="1"/>
    <s v="MD"/>
    <n v="1"/>
    <n v="0"/>
    <n v="0"/>
    <n v="0"/>
    <n v="0.66866298000000002"/>
    <n v="1"/>
    <n v="4511.55"/>
    <n v="1"/>
    <n v="0.66866298000000002"/>
    <n v="4511.55"/>
    <x v="93"/>
    <s v="20712,Mount Rainier"/>
    <x v="0"/>
    <x v="0"/>
    <n v="8.8197927319999998"/>
    <n v="-1.142549966"/>
    <n v="1.142549966"/>
    <n v="-1.142549966"/>
    <n v="8.6621181300000002E-2"/>
    <n v="8.6621181300000002E-2"/>
    <n v="0"/>
    <n v="579.06685634999997"/>
    <n v="0.58204179869999995"/>
    <n v="3890.9780458"/>
    <x v="0"/>
  </r>
  <r>
    <n v="13066.945218999999"/>
    <n v="12736.83728"/>
    <x v="0"/>
    <x v="23"/>
    <x v="35"/>
    <x v="35"/>
    <s v="MD Resident"/>
    <x v="0"/>
    <s v="MD"/>
    <n v="2"/>
    <n v="6.2395588149999996"/>
    <n v="6"/>
    <n v="60151.360000000001"/>
    <n v="8.9430567350000008"/>
    <n v="8"/>
    <n v="116520.29"/>
    <n v="2"/>
    <n v="2.7034979200000002"/>
    <n v="56368.93"/>
    <x v="20"/>
    <s v="21117,Owings Mills"/>
    <x v="0"/>
    <x v="0"/>
    <n v="60.638130193999999"/>
    <n v="0"/>
    <n v="0"/>
    <n v="0"/>
    <n v="0"/>
    <n v="0"/>
    <n v="0"/>
    <n v="0"/>
    <n v="2.7034979200000002"/>
    <n v="18073.016537"/>
    <x v="0"/>
  </r>
  <r>
    <n v="13066.945218999999"/>
    <n v="12736.83728"/>
    <x v="0"/>
    <x v="111"/>
    <x v="35"/>
    <x v="35"/>
    <s v="MD Resident"/>
    <x v="3"/>
    <s v="MD"/>
    <n v="2"/>
    <n v="0"/>
    <n v="0"/>
    <n v="0"/>
    <n v="1.3528759589999999"/>
    <n v="2"/>
    <n v="11766.02"/>
    <n v="2"/>
    <n v="1.3528759589999999"/>
    <n v="11766.02"/>
    <x v="82"/>
    <s v="20854,Potomac"/>
    <x v="0"/>
    <x v="0"/>
    <n v="52.224355439"/>
    <n v="0"/>
    <n v="0"/>
    <n v="0"/>
    <n v="0"/>
    <n v="0"/>
    <n v="0"/>
    <n v="0"/>
    <n v="1.3528759589999999"/>
    <n v="9044.0423124000008"/>
    <x v="0"/>
  </r>
  <r>
    <n v="13066.945218999999"/>
    <n v="12736.83728"/>
    <x v="0"/>
    <x v="255"/>
    <x v="35"/>
    <x v="35"/>
    <s v="MD Resident"/>
    <x v="8"/>
    <s v="MD"/>
    <n v="1"/>
    <n v="0"/>
    <n v="0"/>
    <n v="0"/>
    <n v="0.67620897999999996"/>
    <n v="1"/>
    <n v="5378.43"/>
    <n v="1"/>
    <n v="0.67620897999999996"/>
    <n v="5378.43"/>
    <x v="173"/>
    <s v="20701,Annapolis Junction"/>
    <x v="0"/>
    <x v="0"/>
    <n v="0.67620897999999996"/>
    <n v="0"/>
    <n v="0"/>
    <n v="0"/>
    <n v="0"/>
    <n v="0"/>
    <n v="0"/>
    <n v="0"/>
    <n v="0.67620897999999996"/>
    <n v="4520.4902832999996"/>
    <x v="0"/>
  </r>
  <r>
    <n v="13066.945218999999"/>
    <n v="12736.83728"/>
    <x v="0"/>
    <x v="169"/>
    <x v="35"/>
    <x v="35"/>
    <s v="MD Resident"/>
    <x v="3"/>
    <s v="MD"/>
    <n v="1"/>
    <n v="0"/>
    <n v="0"/>
    <n v="0"/>
    <n v="1.0163059699999999"/>
    <n v="1"/>
    <n v="2955.04"/>
    <n v="1"/>
    <n v="1.0163059699999999"/>
    <n v="2955.04"/>
    <x v="103"/>
    <s v="20853,Rockville"/>
    <x v="0"/>
    <x v="0"/>
    <n v="24.47210226"/>
    <n v="0"/>
    <n v="0"/>
    <n v="0"/>
    <n v="0"/>
    <n v="0"/>
    <n v="0"/>
    <n v="0"/>
    <n v="1.0163059699999999"/>
    <n v="6794.0553854"/>
    <x v="0"/>
  </r>
  <r>
    <n v="13066.945218999999"/>
    <n v="12736.83728"/>
    <x v="0"/>
    <x v="142"/>
    <x v="35"/>
    <x v="35"/>
    <s v="MD Resident"/>
    <x v="7"/>
    <s v="MD"/>
    <n v="2"/>
    <n v="10.282836697"/>
    <n v="16"/>
    <n v="152085.31"/>
    <n v="19.620856416999999"/>
    <n v="22"/>
    <n v="257956.91"/>
    <n v="6"/>
    <n v="9.3380197200000001"/>
    <n v="105871.6"/>
    <x v="98"/>
    <s v="21113,Odenton"/>
    <x v="0"/>
    <x v="0"/>
    <n v="72.867943832999998"/>
    <n v="-3.5327478960000001"/>
    <n v="3.5327478960000001"/>
    <n v="-3.5327478960000001"/>
    <n v="0.45272128979999998"/>
    <n v="0.45272128979999998"/>
    <n v="0"/>
    <n v="3026.4640846000002"/>
    <n v="8.8852984302000007"/>
    <n v="59398.656931999998"/>
    <x v="0"/>
  </r>
  <r>
    <n v="13066.945218999999"/>
    <n v="12736.83728"/>
    <x v="0"/>
    <x v="1"/>
    <x v="35"/>
    <x v="35"/>
    <s v="MD Resident"/>
    <x v="1"/>
    <s v="MD"/>
    <n v="1"/>
    <n v="0.58304598299999999"/>
    <n v="1"/>
    <n v="6149.03"/>
    <n v="0.69022897999999999"/>
    <n v="1"/>
    <n v="2877.77"/>
    <n v="0"/>
    <n v="0.107182997"/>
    <n v="-3271.26"/>
    <x v="1"/>
    <s v="20744,Fort Washington"/>
    <x v="0"/>
    <x v="0"/>
    <n v="69.501414928000003"/>
    <n v="-9.1640427280000001"/>
    <n v="9.1640427280000001"/>
    <n v="-9.1640427280000001"/>
    <n v="1.4132511800000001E-2"/>
    <n v="1.4132511800000001E-2"/>
    <n v="0"/>
    <n v="94.476536108999994"/>
    <n v="9.3050485200000005E-2"/>
    <n v="622.04706945999999"/>
    <x v="0"/>
  </r>
  <r>
    <n v="13066.945218999999"/>
    <n v="12736.83728"/>
    <x v="0"/>
    <x v="87"/>
    <x v="35"/>
    <x v="35"/>
    <s v="MD Resident"/>
    <x v="7"/>
    <s v="MD"/>
    <n v="2"/>
    <n v="0.802908976"/>
    <n v="1"/>
    <n v="8543.2999999999993"/>
    <n v="2.5654349239999998"/>
    <n v="4"/>
    <n v="48794.82"/>
    <n v="3"/>
    <n v="1.762525948"/>
    <n v="40251.519999999997"/>
    <x v="66"/>
    <s v="21108,Millersville"/>
    <x v="0"/>
    <x v="0"/>
    <n v="14.370112578000001"/>
    <n v="0"/>
    <n v="0"/>
    <n v="0"/>
    <n v="0"/>
    <n v="0"/>
    <n v="0"/>
    <n v="0"/>
    <n v="1.762525948"/>
    <n v="11782.572633"/>
    <x v="0"/>
  </r>
  <r>
    <n v="13066.945218999999"/>
    <n v="12736.83728"/>
    <x v="0"/>
    <x v="226"/>
    <x v="35"/>
    <x v="35"/>
    <s v="MD Resident"/>
    <x v="10"/>
    <s v="MD"/>
    <n v="1"/>
    <n v="0"/>
    <n v="0"/>
    <n v="0"/>
    <n v="0.58198898300000002"/>
    <n v="1"/>
    <n v="6250.09"/>
    <n v="1"/>
    <n v="0.58198898300000002"/>
    <n v="6250.09"/>
    <x v="151"/>
    <s v="21102,Manchester"/>
    <x v="0"/>
    <x v="0"/>
    <n v="18.728887444000001"/>
    <n v="0"/>
    <n v="0"/>
    <n v="0"/>
    <n v="0"/>
    <n v="0"/>
    <n v="0"/>
    <n v="0"/>
    <n v="0.58198898300000002"/>
    <n v="3890.6249701000002"/>
    <x v="0"/>
  </r>
  <r>
    <n v="13066.945218999999"/>
    <n v="12736.83728"/>
    <x v="0"/>
    <x v="150"/>
    <x v="35"/>
    <x v="35"/>
    <s v="MD Resident"/>
    <x v="3"/>
    <s v="MD"/>
    <n v="1"/>
    <n v="0"/>
    <n v="0"/>
    <n v="0"/>
    <n v="0.30649799100000003"/>
    <n v="1"/>
    <n v="5202.2"/>
    <n v="1"/>
    <n v="0.30649799100000003"/>
    <n v="5202.2"/>
    <x v="103"/>
    <s v="20851,Rockville"/>
    <x v="0"/>
    <x v="0"/>
    <n v="59.30342924"/>
    <n v="0"/>
    <n v="0"/>
    <n v="0"/>
    <n v="0"/>
    <n v="0"/>
    <n v="0"/>
    <n v="0"/>
    <n v="0.30649799100000003"/>
    <n v="2048.9541416000002"/>
    <x v="0"/>
  </r>
  <r>
    <n v="13066.945218999999"/>
    <n v="12736.83728"/>
    <x v="0"/>
    <x v="124"/>
    <x v="35"/>
    <x v="35"/>
    <s v="MD Resident"/>
    <x v="1"/>
    <s v="MD"/>
    <n v="2"/>
    <n v="0"/>
    <n v="0"/>
    <n v="0"/>
    <n v="4.1776258759999996"/>
    <n v="5"/>
    <n v="41439.25"/>
    <n v="5"/>
    <n v="4.1776258759999996"/>
    <n v="41439.25"/>
    <x v="88"/>
    <s v="20743,Capitol Heights"/>
    <x v="0"/>
    <x v="0"/>
    <n v="117.22862953000001"/>
    <n v="-10.39679769"/>
    <n v="10.396797691"/>
    <n v="-10.39679769"/>
    <n v="0.3705061744"/>
    <n v="0.3705061744"/>
    <n v="0"/>
    <n v="2476.8519953999999"/>
    <n v="3.8071197016"/>
    <n v="25450.782416999999"/>
    <x v="0"/>
  </r>
  <r>
    <n v="13066.945218999999"/>
    <n v="12736.83728"/>
    <x v="0"/>
    <x v="211"/>
    <x v="35"/>
    <x v="35"/>
    <s v="MD Resident"/>
    <x v="11"/>
    <s v="MD"/>
    <n v="2"/>
    <n v="0"/>
    <n v="0"/>
    <n v="0"/>
    <n v="1.0481249690000001"/>
    <n v="2"/>
    <n v="8270.2099999999991"/>
    <n v="2"/>
    <n v="1.0481249690000001"/>
    <n v="8270.2099999999991"/>
    <x v="143"/>
    <s v="21085,Joppa"/>
    <x v="0"/>
    <x v="0"/>
    <n v="25.745593227000001"/>
    <n v="0"/>
    <n v="0"/>
    <n v="0"/>
    <n v="0"/>
    <n v="0"/>
    <n v="0"/>
    <n v="0"/>
    <n v="1.0481249690000001"/>
    <n v="7006.7669583999996"/>
    <x v="0"/>
  </r>
  <r>
    <n v="13066.945218999999"/>
    <n v="12736.83728"/>
    <x v="0"/>
    <x v="55"/>
    <x v="35"/>
    <x v="35"/>
    <s v="MD Resident"/>
    <x v="12"/>
    <s v="MD"/>
    <n v="3"/>
    <n v="1.771004947"/>
    <n v="1"/>
    <n v="21208.23"/>
    <n v="4.0626258789999996"/>
    <n v="4"/>
    <n v="52364.35"/>
    <n v="3"/>
    <n v="2.2916209319999998"/>
    <n v="31156.12"/>
    <x v="2"/>
    <s v="Washington,"/>
    <x v="0"/>
    <x v="0"/>
    <n v="44.885576671999999"/>
    <n v="0"/>
    <n v="0"/>
    <n v="0"/>
    <n v="0"/>
    <n v="0"/>
    <n v="0"/>
    <n v="0"/>
    <n v="2.2916209319999998"/>
    <n v="15319.598619"/>
    <x v="0"/>
  </r>
  <r>
    <n v="13066.945218999999"/>
    <n v="12736.83728"/>
    <x v="0"/>
    <x v="37"/>
    <x v="35"/>
    <x v="35"/>
    <s v="MD Resident"/>
    <x v="1"/>
    <s v="MD"/>
    <n v="1"/>
    <n v="0"/>
    <n v="0"/>
    <n v="0"/>
    <n v="0.66866298000000002"/>
    <n v="1"/>
    <n v="6348.86"/>
    <n v="1"/>
    <n v="0.66866298000000002"/>
    <n v="6348.86"/>
    <x v="29"/>
    <s v="20710,Bladensburg"/>
    <x v="0"/>
    <x v="0"/>
    <n v="39.012683846000002"/>
    <n v="-5.7856688280000004"/>
    <n v="5.7856688280000004"/>
    <n v="-5.7856688280000004"/>
    <n v="9.9164224999999995E-2"/>
    <n v="9.9164224999999995E-2"/>
    <n v="0"/>
    <n v="662.91772061999995"/>
    <n v="0.56949875500000002"/>
    <n v="3807.1271815999999"/>
    <x v="0"/>
  </r>
  <r>
    <n v="13066.945218999999"/>
    <n v="12736.83728"/>
    <x v="0"/>
    <x v="61"/>
    <x v="35"/>
    <x v="35"/>
    <s v="MD Resident"/>
    <x v="8"/>
    <s v="MD"/>
    <n v="2"/>
    <n v="155.01673541"/>
    <n v="199"/>
    <n v="2272912.0099999998"/>
    <n v="173.13737087000001"/>
    <n v="191"/>
    <n v="2126715.5699999998"/>
    <n v="-8"/>
    <n v="18.120635457999999"/>
    <n v="-146196.44"/>
    <x v="48"/>
    <s v="21075,Elkridge"/>
    <x v="0"/>
    <x v="0"/>
    <n v="74.389385790999995"/>
    <n v="-3.5079528959999999"/>
    <n v="3.5079528959999999"/>
    <n v="-3.5079528959999999"/>
    <n v="0.85450813930000002"/>
    <n v="0.85450813930000002"/>
    <n v="0"/>
    <n v="5712.4289305000002"/>
    <n v="17.266127318999999"/>
    <n v="115424.91017"/>
    <x v="0"/>
  </r>
  <r>
    <n v="13066.945218999999"/>
    <n v="12736.83728"/>
    <x v="0"/>
    <x v="215"/>
    <x v="35"/>
    <x v="35"/>
    <s v="MD Resident"/>
    <x v="3"/>
    <s v="MD"/>
    <n v="1"/>
    <n v="0"/>
    <n v="0"/>
    <n v="0"/>
    <n v="0.94515597200000001"/>
    <n v="2"/>
    <n v="8277.1"/>
    <n v="2"/>
    <n v="0.94515597200000001"/>
    <n v="8277.1"/>
    <x v="144"/>
    <s v="20833,Brookeville"/>
    <x v="0"/>
    <x v="0"/>
    <n v="11.573457657000001"/>
    <n v="0"/>
    <n v="0"/>
    <n v="0"/>
    <n v="0"/>
    <n v="0"/>
    <n v="0"/>
    <n v="0"/>
    <n v="0.94515597200000001"/>
    <n v="6318.4141499999996"/>
    <x v="0"/>
  </r>
  <r>
    <n v="13066.945218999999"/>
    <n v="12736.83728"/>
    <x v="0"/>
    <x v="221"/>
    <x v="35"/>
    <x v="35"/>
    <s v="MD Resident"/>
    <x v="1"/>
    <s v="MD"/>
    <n v="2"/>
    <n v="1.0967939680000001"/>
    <n v="2"/>
    <n v="10295.74"/>
    <n v="4.0018898800000002"/>
    <n v="5"/>
    <n v="80606.84"/>
    <n v="3"/>
    <n v="2.9050959120000002"/>
    <n v="70311.100000000006"/>
    <x v="147"/>
    <s v="20740,College Park"/>
    <x v="0"/>
    <x v="0"/>
    <n v="41.513387764999997"/>
    <n v="-22.245150339999999"/>
    <n v="22.245150343999999"/>
    <n v="-22.245150339999999"/>
    <n v="1.5567097460999999"/>
    <n v="1.5567097460999999"/>
    <n v="0"/>
    <n v="10406.681202"/>
    <n v="1.3483861659"/>
    <n v="9014.0278249000003"/>
    <x v="0"/>
  </r>
  <r>
    <n v="13066.945218999999"/>
    <n v="12736.83728"/>
    <x v="0"/>
    <x v="213"/>
    <x v="35"/>
    <x v="35"/>
    <s v="MD Resident"/>
    <x v="7"/>
    <s v="MD"/>
    <n v="2"/>
    <n v="6.1152168199999997"/>
    <n v="8"/>
    <n v="65841.83"/>
    <n v="9.4861067170000002"/>
    <n v="8"/>
    <n v="151775.82999999999"/>
    <n v="0"/>
    <n v="3.3708898970000001"/>
    <n v="85934"/>
    <x v="51"/>
    <s v="21061,Glen Burnie"/>
    <x v="0"/>
    <x v="0"/>
    <n v="121.47440439"/>
    <n v="-2.2170409339999999"/>
    <n v="2.2170409339999999"/>
    <n v="-2.2170409339999999"/>
    <n v="6.1522432799999999E-2"/>
    <n v="6.1522432799999999E-2"/>
    <n v="0"/>
    <n v="411.28048883999998"/>
    <n v="3.3093674642000002"/>
    <n v="22123.284232999998"/>
    <x v="0"/>
  </r>
  <r>
    <n v="13066.945218999999"/>
    <n v="12736.83728"/>
    <x v="0"/>
    <x v="120"/>
    <x v="35"/>
    <x v="35"/>
    <s v="MD Resident"/>
    <x v="16"/>
    <s v="MD"/>
    <n v="1"/>
    <n v="0"/>
    <n v="0"/>
    <n v="0"/>
    <n v="0.98236697100000003"/>
    <n v="1"/>
    <n v="6036.9"/>
    <n v="1"/>
    <n v="0.98236697100000003"/>
    <n v="6036.9"/>
    <x v="2"/>
    <s v="Garrett,"/>
    <x v="0"/>
    <x v="0"/>
    <n v="7.0635457910000001"/>
    <n v="0"/>
    <n v="0"/>
    <n v="0"/>
    <n v="0"/>
    <n v="0"/>
    <n v="0"/>
    <n v="0"/>
    <n v="0.98236697100000003"/>
    <n v="6567.1715081000002"/>
    <x v="0"/>
  </r>
  <r>
    <n v="13066.945218999999"/>
    <n v="12736.83728"/>
    <x v="0"/>
    <x v="78"/>
    <x v="35"/>
    <x v="35"/>
    <s v="MD Resident"/>
    <x v="1"/>
    <s v="MD"/>
    <n v="1"/>
    <n v="0"/>
    <n v="0"/>
    <n v="0"/>
    <n v="0.49757698500000003"/>
    <n v="1"/>
    <n v="3555.26"/>
    <n v="1"/>
    <n v="0.49757698500000003"/>
    <n v="3555.26"/>
    <x v="61"/>
    <s v="20737,Riverdale"/>
    <x v="0"/>
    <x v="0"/>
    <n v="25.442145249999999"/>
    <n v="-3.571810894"/>
    <n v="3.571810894"/>
    <n v="-3.571810894"/>
    <n v="6.9854600599999997E-2"/>
    <n v="6.9854600599999997E-2"/>
    <n v="0"/>
    <n v="466.98144024999999"/>
    <n v="0.42772238439999999"/>
    <n v="2859.3451724000001"/>
    <x v="0"/>
  </r>
  <r>
    <n v="13066.945218999999"/>
    <n v="12736.83728"/>
    <x v="0"/>
    <x v="114"/>
    <x v="35"/>
    <x v="35"/>
    <s v="MD Resident"/>
    <x v="15"/>
    <s v="MD"/>
    <n v="1"/>
    <n v="0"/>
    <n v="0"/>
    <n v="0"/>
    <n v="0.830605975"/>
    <n v="1"/>
    <n v="9654.1299999999992"/>
    <n v="1"/>
    <n v="0.830605975"/>
    <n v="9654.1299999999992"/>
    <x v="2"/>
    <s v="Dorchester,"/>
    <x v="0"/>
    <x v="0"/>
    <n v="25.409762245"/>
    <n v="0"/>
    <n v="0"/>
    <n v="0"/>
    <n v="0"/>
    <n v="0"/>
    <n v="0"/>
    <n v="0"/>
    <n v="0.830605975"/>
    <n v="5552.6417872000002"/>
    <x v="0"/>
  </r>
  <r>
    <n v="13066.945218999999"/>
    <n v="12736.83728"/>
    <x v="0"/>
    <x v="2"/>
    <x v="35"/>
    <x v="35"/>
    <s v="MD Resident"/>
    <x v="2"/>
    <s v="MD"/>
    <n v="1"/>
    <n v="0"/>
    <n v="0"/>
    <n v="0"/>
    <n v="0.35536598899999999"/>
    <n v="1"/>
    <n v="6330.24"/>
    <n v="1"/>
    <n v="0.35536598899999999"/>
    <n v="6330.24"/>
    <x v="2"/>
    <s v="Cecil,"/>
    <x v="0"/>
    <x v="0"/>
    <n v="53.578863411999997"/>
    <n v="0"/>
    <n v="0"/>
    <n v="0"/>
    <n v="0"/>
    <n v="0"/>
    <n v="0"/>
    <n v="0"/>
    <n v="0.35536598899999999"/>
    <n v="2375.6391113"/>
    <x v="0"/>
  </r>
  <r>
    <n v="13066.945218999999"/>
    <n v="12736.83728"/>
    <x v="0"/>
    <x v="225"/>
    <x v="35"/>
    <x v="35"/>
    <s v="MD Resident"/>
    <x v="3"/>
    <s v="MD"/>
    <n v="2"/>
    <n v="0.39700198799999997"/>
    <n v="1"/>
    <n v="4249.92"/>
    <n v="4.7783098580000001"/>
    <n v="2"/>
    <n v="42424.72"/>
    <n v="1"/>
    <n v="4.3813078699999997"/>
    <n v="38174.800000000003"/>
    <x v="150"/>
    <s v="20815,Chevy Chase"/>
    <x v="0"/>
    <x v="0"/>
    <n v="41.452504771000001"/>
    <n v="0"/>
    <n v="0"/>
    <n v="0"/>
    <n v="0"/>
    <n v="0"/>
    <n v="0"/>
    <n v="0"/>
    <n v="4.3813078699999997"/>
    <n v="29289.258558000001"/>
    <x v="0"/>
  </r>
  <r>
    <n v="13066.945218999999"/>
    <n v="12736.83728"/>
    <x v="0"/>
    <x v="64"/>
    <x v="35"/>
    <x v="35"/>
    <s v="MD Resident"/>
    <x v="7"/>
    <s v="MD"/>
    <n v="2"/>
    <n v="4.8414678569999996"/>
    <n v="6"/>
    <n v="45220.67"/>
    <n v="5.6556278329999996"/>
    <n v="5"/>
    <n v="40561.35"/>
    <n v="-1"/>
    <n v="0.81415997600000001"/>
    <n v="-4659.32"/>
    <x v="51"/>
    <s v="21060,Glen Burnie"/>
    <x v="0"/>
    <x v="0"/>
    <n v="34.865030947000001"/>
    <n v="-0.45127198699999999"/>
    <n v="0.45127198699999999"/>
    <n v="-0.45127198699999999"/>
    <n v="1.0537997E-2"/>
    <n v="1.0537997E-2"/>
    <n v="0"/>
    <n v="70.447027868999996"/>
    <n v="0.80362197899999999"/>
    <n v="5372.2524473000003"/>
    <x v="0"/>
  </r>
  <r>
    <n v="13066.945218999999"/>
    <n v="12736.83728"/>
    <x v="0"/>
    <x v="136"/>
    <x v="35"/>
    <x v="35"/>
    <s v="MD Resident"/>
    <x v="17"/>
    <s v="MD"/>
    <n v="1"/>
    <n v="0.52161998499999995"/>
    <n v="1"/>
    <n v="6221.66"/>
    <n v="0.56411298300000001"/>
    <n v="1"/>
    <n v="3829.8"/>
    <n v="0"/>
    <n v="4.2492997999999997E-2"/>
    <n v="-2391.86"/>
    <x v="2"/>
    <s v="Calvert,"/>
    <x v="0"/>
    <x v="0"/>
    <n v="198.49333811"/>
    <n v="0"/>
    <n v="0"/>
    <n v="0"/>
    <n v="0"/>
    <n v="0"/>
    <n v="0"/>
    <n v="0"/>
    <n v="4.2492997999999997E-2"/>
    <n v="284.06778118"/>
    <x v="0"/>
  </r>
  <r>
    <n v="13066.945218999999"/>
    <n v="12736.83728"/>
    <x v="0"/>
    <x v="128"/>
    <x v="35"/>
    <x v="35"/>
    <s v="MD Resident"/>
    <x v="1"/>
    <s v="MD"/>
    <n v="1"/>
    <n v="0.52952198399999995"/>
    <n v="1"/>
    <n v="8140.61"/>
    <n v="0.58304598299999999"/>
    <n v="1"/>
    <n v="2242.21"/>
    <n v="0"/>
    <n v="5.3523999000000003E-2"/>
    <n v="-5898.4"/>
    <x v="91"/>
    <s v="20735,Clinton"/>
    <x v="0"/>
    <x v="0"/>
    <n v="53.338752419000002"/>
    <n v="-1.0590439679999999"/>
    <n v="1.0590439679999999"/>
    <n v="-1.0590439679999999"/>
    <n v="1.0627220000000001E-3"/>
    <n v="1.0627220000000001E-3"/>
    <n v="0"/>
    <n v="7.1043491587999998"/>
    <n v="5.2461277000000001E-2"/>
    <n v="350.70621614999999"/>
    <x v="0"/>
  </r>
  <r>
    <n v="13066.945218999999"/>
    <n v="12736.83728"/>
    <x v="0"/>
    <x v="229"/>
    <x v="35"/>
    <x v="35"/>
    <s v="MD Resident"/>
    <x v="7"/>
    <s v="MD"/>
    <n v="2"/>
    <n v="2.304508931"/>
    <n v="3"/>
    <n v="22933.65"/>
    <n v="9.465459719"/>
    <n v="9"/>
    <n v="117042"/>
    <n v="6"/>
    <n v="7.1609507880000001"/>
    <n v="94108.35"/>
    <x v="2"/>
    <s v="Anne Arundel,"/>
    <x v="0"/>
    <x v="0"/>
    <n v="12.965211614999999"/>
    <n v="0"/>
    <n v="0"/>
    <n v="0"/>
    <n v="0"/>
    <n v="0"/>
    <n v="0"/>
    <n v="0"/>
    <n v="7.1609507880000001"/>
    <n v="47871.308150999997"/>
    <x v="0"/>
  </r>
  <r>
    <n v="13066.945218999999"/>
    <n v="12736.83728"/>
    <x v="0"/>
    <x v="90"/>
    <x v="35"/>
    <x v="35"/>
    <s v="MD Resident"/>
    <x v="8"/>
    <s v="MD"/>
    <n v="2"/>
    <n v="96.076140148999997"/>
    <n v="114"/>
    <n v="1281503.51"/>
    <n v="97.587592107000006"/>
    <n v="118"/>
    <n v="1286054.81"/>
    <n v="4"/>
    <n v="1.5114519580000001"/>
    <n v="4551.3"/>
    <x v="68"/>
    <s v="20794,Jessup"/>
    <x v="0"/>
    <x v="0"/>
    <n v="40.043864829999997"/>
    <n v="-4.7681088579999997"/>
    <n v="4.7681088579999997"/>
    <n v="-4.7681088579999997"/>
    <n v="0.17997182589999999"/>
    <n v="0.17997182589999999"/>
    <n v="0"/>
    <n v="1203.1205061000001"/>
    <n v="1.3314801321"/>
    <n v="8901.0101574"/>
    <x v="0"/>
  </r>
  <r>
    <n v="13066.945218999999"/>
    <n v="12736.83728"/>
    <x v="0"/>
    <x v="161"/>
    <x v="35"/>
    <x v="35"/>
    <s v="MD Resident"/>
    <x v="8"/>
    <s v="MD"/>
    <n v="2"/>
    <n v="25.796328237000001"/>
    <n v="30"/>
    <n v="275071.39"/>
    <n v="27.298242189"/>
    <n v="38"/>
    <n v="314917.83"/>
    <n v="8"/>
    <n v="1.501913952"/>
    <n v="39846.44"/>
    <x v="108"/>
    <s v="21797,Woodbine"/>
    <x v="0"/>
    <x v="0"/>
    <n v="15.290254544"/>
    <n v="0"/>
    <n v="0"/>
    <n v="0"/>
    <n v="0"/>
    <n v="0"/>
    <n v="0"/>
    <n v="0"/>
    <n v="1.501913952"/>
    <n v="10040.368624000001"/>
    <x v="0"/>
  </r>
  <r>
    <n v="13066.945218999999"/>
    <n v="12736.83728"/>
    <x v="0"/>
    <x v="138"/>
    <x v="35"/>
    <x v="35"/>
    <s v="MD Resident"/>
    <x v="8"/>
    <s v="MD"/>
    <n v="2"/>
    <n v="92.065905275000006"/>
    <n v="123"/>
    <n v="1212502.3899999999"/>
    <n v="96.729098132999994"/>
    <n v="120"/>
    <n v="1268726.76"/>
    <n v="-3"/>
    <n v="4.6631928580000004"/>
    <n v="56224.37"/>
    <x v="16"/>
    <s v="21046,Columbia"/>
    <x v="0"/>
    <x v="0"/>
    <n v="34.217549980999998"/>
    <n v="-3.7040278899999999"/>
    <n v="3.7040278899999999"/>
    <n v="-3.7040278899999999"/>
    <n v="0.50478764300000001"/>
    <n v="0.50478764300000001"/>
    <n v="0"/>
    <n v="3374.5302155999998"/>
    <n v="4.1584052150000002"/>
    <n v="27799.143348000001"/>
    <x v="0"/>
  </r>
  <r>
    <n v="13066.945218999999"/>
    <n v="12736.83728"/>
    <x v="0"/>
    <x v="172"/>
    <x v="35"/>
    <x v="35"/>
    <s v="MD Resident"/>
    <x v="10"/>
    <s v="MD"/>
    <n v="1"/>
    <n v="0"/>
    <n v="0"/>
    <n v="0"/>
    <n v="0.39626098799999998"/>
    <n v="1"/>
    <n v="5302.78"/>
    <n v="1"/>
    <n v="0.39626098799999998"/>
    <n v="5302.78"/>
    <x v="116"/>
    <s v="21791,Union Bridge"/>
    <x v="0"/>
    <x v="0"/>
    <n v="10.496671685000001"/>
    <n v="0"/>
    <n v="0"/>
    <n v="0"/>
    <n v="0"/>
    <n v="0"/>
    <n v="0"/>
    <n v="0"/>
    <n v="0.39626098799999998"/>
    <n v="2649.0241906000001"/>
    <x v="0"/>
  </r>
  <r>
    <n v="13066.945218999999"/>
    <n v="12736.83728"/>
    <x v="0"/>
    <x v="132"/>
    <x v="35"/>
    <x v="35"/>
    <s v="MD Resident"/>
    <x v="1"/>
    <s v="MD"/>
    <n v="2"/>
    <n v="34.267785981999999"/>
    <n v="50"/>
    <n v="404147.94"/>
    <n v="90.672185310000003"/>
    <n v="93"/>
    <n v="1155275.1100000001"/>
    <n v="43"/>
    <n v="56.404399327999997"/>
    <n v="751127.17"/>
    <x v="36"/>
    <s v="20708,Laurel"/>
    <x v="0"/>
    <x v="0"/>
    <n v="171.31853193000001"/>
    <n v="-106.8178618"/>
    <n v="106.81786183"/>
    <n v="-106.8178618"/>
    <n v="35.168392269999998"/>
    <n v="35.168392269999998"/>
    <n v="0"/>
    <n v="235102.43169999999"/>
    <n v="21.236007057999998"/>
    <n v="141963.75143999999"/>
    <x v="0"/>
  </r>
  <r>
    <n v="13066.945218999999"/>
    <n v="12736.83728"/>
    <x v="0"/>
    <x v="207"/>
    <x v="35"/>
    <x v="35"/>
    <s v="MD Resident"/>
    <x v="10"/>
    <s v="MD"/>
    <n v="2"/>
    <n v="34.872866967999997"/>
    <n v="45"/>
    <n v="433148.1"/>
    <n v="39.735130820999998"/>
    <n v="42"/>
    <n v="479974.77"/>
    <n v="-3"/>
    <n v="4.862263853"/>
    <n v="46826.67"/>
    <x v="139"/>
    <s v="21784,Sykesville"/>
    <x v="0"/>
    <x v="0"/>
    <n v="42.057279747999999"/>
    <n v="0"/>
    <n v="0"/>
    <n v="0"/>
    <n v="0"/>
    <n v="0"/>
    <n v="0"/>
    <n v="0"/>
    <n v="4.862263853"/>
    <n v="32504.472955000001"/>
    <x v="0"/>
  </r>
  <r>
    <n v="13066.945218999999"/>
    <n v="12736.83728"/>
    <x v="0"/>
    <x v="110"/>
    <x v="35"/>
    <x v="35"/>
    <s v="MD Resident"/>
    <x v="8"/>
    <s v="MD"/>
    <n v="3"/>
    <n v="355.97616844999999"/>
    <n v="463"/>
    <n v="4355711.51"/>
    <n v="364.0008962"/>
    <n v="430"/>
    <n v="4708210.75"/>
    <n v="-33"/>
    <n v="8.0247277520000004"/>
    <n v="352499.24"/>
    <x v="16"/>
    <s v="21045,Columbia"/>
    <x v="0"/>
    <x v="0"/>
    <n v="78.241843665999994"/>
    <n v="-7.9040637660000002"/>
    <n v="7.9040637660000002"/>
    <n v="-7.9040637660000002"/>
    <n v="0.81066545580000005"/>
    <n v="0.81066545580000005"/>
    <n v="0"/>
    <n v="5419.3384355999997"/>
    <n v="7.2140622961999998"/>
    <n v="48226.361194999998"/>
    <x v="0"/>
  </r>
  <r>
    <n v="13066.945218999999"/>
    <n v="12736.83728"/>
    <x v="0"/>
    <x v="40"/>
    <x v="35"/>
    <x v="35"/>
    <s v="MD Resident"/>
    <x v="5"/>
    <s v="MD"/>
    <n v="1"/>
    <n v="0"/>
    <n v="0"/>
    <n v="0"/>
    <n v="0.73173797799999996"/>
    <n v="2"/>
    <n v="11788.81"/>
    <n v="2"/>
    <n v="0.73173797799999996"/>
    <n v="11788.81"/>
    <x v="32"/>
    <s v="21774,New Market"/>
    <x v="0"/>
    <x v="0"/>
    <n v="27.160838197"/>
    <n v="0"/>
    <n v="0"/>
    <n v="0"/>
    <n v="0"/>
    <n v="0"/>
    <n v="0"/>
    <n v="0"/>
    <n v="0.73173797799999996"/>
    <n v="4891.7043654999998"/>
    <x v="0"/>
  </r>
  <r>
    <n v="13066.945218999999"/>
    <n v="12736.83728"/>
    <x v="0"/>
    <x v="18"/>
    <x v="35"/>
    <x v="35"/>
    <s v="MD Resident"/>
    <x v="5"/>
    <s v="MD"/>
    <n v="2"/>
    <n v="10.235458699"/>
    <n v="18"/>
    <n v="147981.31"/>
    <n v="17.035009495000001"/>
    <n v="17"/>
    <n v="267701.62"/>
    <n v="-1"/>
    <n v="6.7995507960000001"/>
    <n v="119720.31"/>
    <x v="15"/>
    <s v="21771,Mount Airy"/>
    <x v="0"/>
    <x v="0"/>
    <n v="50.771912489999998"/>
    <n v="0"/>
    <n v="0"/>
    <n v="0"/>
    <n v="0"/>
    <n v="0"/>
    <n v="0"/>
    <n v="0"/>
    <n v="6.7995507960000001"/>
    <n v="45455.331432999999"/>
    <x v="0"/>
  </r>
  <r>
    <n v="13066.945218999999"/>
    <n v="12736.83728"/>
    <x v="0"/>
    <x v="102"/>
    <x v="35"/>
    <x v="35"/>
    <s v="MD Resident"/>
    <x v="5"/>
    <s v="MD"/>
    <n v="2"/>
    <n v="1.6051449520000001"/>
    <n v="1"/>
    <n v="16725.669999999998"/>
    <n v="2.8703459140000001"/>
    <n v="3"/>
    <n v="42919.59"/>
    <n v="2"/>
    <n v="1.265200962"/>
    <n v="26193.919999999998"/>
    <x v="77"/>
    <s v="21770,Monrovia"/>
    <x v="0"/>
    <x v="0"/>
    <n v="41.396002774000003"/>
    <n v="0"/>
    <n v="0"/>
    <n v="0"/>
    <n v="0"/>
    <n v="0"/>
    <n v="0"/>
    <n v="0"/>
    <n v="1.265200962"/>
    <n v="8457.9306460999996"/>
    <x v="0"/>
  </r>
  <r>
    <n v="13066.945218999999"/>
    <n v="12736.83728"/>
    <x v="0"/>
    <x v="10"/>
    <x v="35"/>
    <x v="35"/>
    <s v="MD Resident"/>
    <x v="6"/>
    <s v="MD"/>
    <n v="2"/>
    <n v="2.2199629349999999"/>
    <n v="2"/>
    <n v="33476.11"/>
    <n v="2.974955912"/>
    <n v="4"/>
    <n v="42770.720000000001"/>
    <n v="2"/>
    <n v="0.75499297700000001"/>
    <n v="9294.61"/>
    <x v="2"/>
    <s v="Charles,"/>
    <x v="0"/>
    <x v="0"/>
    <n v="145.88484364999999"/>
    <n v="-9.3912267220000007"/>
    <n v="9.3912267220000007"/>
    <n v="-9.3912267220000007"/>
    <n v="4.8602103200000003E-2"/>
    <n v="4.8602103200000003E-2"/>
    <n v="0"/>
    <n v="324.90744959"/>
    <n v="0.70639087379999999"/>
    <n v="4722.2577277"/>
    <x v="0"/>
  </r>
  <r>
    <n v="13066.945218999999"/>
    <n v="12736.83728"/>
    <x v="0"/>
    <x v="248"/>
    <x v="35"/>
    <x v="35"/>
    <s v="MD Resident"/>
    <x v="7"/>
    <s v="MD"/>
    <n v="1"/>
    <n v="0"/>
    <n v="0"/>
    <n v="0"/>
    <n v="1.979560942"/>
    <n v="2"/>
    <n v="26433.65"/>
    <n v="2"/>
    <n v="1.979560942"/>
    <n v="26433.65"/>
    <x v="166"/>
    <s v="20733,Churchton"/>
    <x v="0"/>
    <x v="0"/>
    <n v="13.823042591"/>
    <n v="0"/>
    <n v="0"/>
    <n v="0"/>
    <n v="0"/>
    <n v="0"/>
    <n v="0"/>
    <n v="0"/>
    <n v="1.979560942"/>
    <n v="13233.462240000001"/>
    <x v="0"/>
  </r>
  <r>
    <n v="13066.945218999999"/>
    <n v="12736.83728"/>
    <x v="0"/>
    <x v="197"/>
    <x v="35"/>
    <x v="35"/>
    <s v="MD Resident"/>
    <x v="8"/>
    <s v="MD"/>
    <n v="3"/>
    <n v="268.48906604000001"/>
    <n v="345"/>
    <n v="3485245.03"/>
    <n v="276.51447380000002"/>
    <n v="331"/>
    <n v="3394038.98"/>
    <n v="-14"/>
    <n v="8.0254077559999999"/>
    <n v="-91206.05"/>
    <x v="123"/>
    <s v="21043,Ellicott City"/>
    <x v="0"/>
    <x v="0"/>
    <n v="59.304537232999998"/>
    <n v="0"/>
    <n v="0"/>
    <n v="0"/>
    <n v="0"/>
    <n v="0"/>
    <n v="0"/>
    <n v="0"/>
    <n v="8.0254077559999999"/>
    <n v="53650.245491000001"/>
    <x v="0"/>
  </r>
  <r>
    <n v="13066.945218999999"/>
    <n v="12736.83728"/>
    <x v="0"/>
    <x v="151"/>
    <x v="35"/>
    <x v="35"/>
    <s v="MD Resident"/>
    <x v="5"/>
    <s v="MD"/>
    <n v="1"/>
    <n v="0"/>
    <n v="0"/>
    <n v="0"/>
    <n v="0.60089098200000002"/>
    <n v="1"/>
    <n v="4894.8500000000004"/>
    <n v="1"/>
    <n v="0.60089098200000002"/>
    <n v="4894.8500000000004"/>
    <x v="104"/>
    <s v="21754,Ijamsville"/>
    <x v="0"/>
    <x v="0"/>
    <n v="6.7717767999999996"/>
    <n v="0"/>
    <n v="0"/>
    <n v="0"/>
    <n v="0"/>
    <n v="0"/>
    <n v="0"/>
    <n v="0"/>
    <n v="0.60089098200000002"/>
    <n v="4016.9857628999998"/>
    <x v="0"/>
  </r>
  <r>
    <n v="13066.945218999999"/>
    <n v="12736.83728"/>
    <x v="0"/>
    <x v="84"/>
    <x v="35"/>
    <x v="35"/>
    <s v="MD Resident"/>
    <x v="1"/>
    <s v="MD"/>
    <n v="2"/>
    <n v="3.1209629080000001"/>
    <n v="4"/>
    <n v="47317.7"/>
    <n v="4.0916458789999997"/>
    <n v="5"/>
    <n v="43001.49"/>
    <n v="1"/>
    <n v="0.97068297100000001"/>
    <n v="-4316.21"/>
    <x v="4"/>
    <s v="20784,Hyattsville"/>
    <x v="0"/>
    <x v="0"/>
    <n v="56.639419320000002"/>
    <n v="-8.2590517559999999"/>
    <n v="8.2590517559999999"/>
    <n v="-8.2590517559999999"/>
    <n v="0.14154313360000001"/>
    <n v="0.14154313360000001"/>
    <n v="0"/>
    <n v="946.22280840999997"/>
    <n v="0.82913983739999997"/>
    <n v="5542.8405851999996"/>
    <x v="0"/>
  </r>
  <r>
    <n v="13066.945218999999"/>
    <n v="12736.83728"/>
    <x v="0"/>
    <x v="80"/>
    <x v="35"/>
    <x v="35"/>
    <s v="MD Resident"/>
    <x v="8"/>
    <s v="MD"/>
    <n v="2"/>
    <n v="1.9063269430000001"/>
    <n v="3"/>
    <n v="19470.27"/>
    <n v="7.4681227779999997"/>
    <n v="10"/>
    <n v="133339.64000000001"/>
    <n v="7"/>
    <n v="5.5617958349999999"/>
    <n v="113869.37"/>
    <x v="63"/>
    <s v="21723,Cooksville"/>
    <x v="0"/>
    <x v="0"/>
    <n v="6.0875968189999998"/>
    <n v="0"/>
    <n v="0"/>
    <n v="0"/>
    <n v="0"/>
    <n v="0"/>
    <n v="0"/>
    <n v="0"/>
    <n v="5.5617958349999999"/>
    <n v="37180.878653"/>
    <x v="0"/>
  </r>
  <r>
    <n v="13066.945218999999"/>
    <n v="12736.83728"/>
    <x v="0"/>
    <x v="45"/>
    <x v="35"/>
    <x v="35"/>
    <s v="MD Resident"/>
    <x v="7"/>
    <s v="MD"/>
    <n v="2"/>
    <n v="39.345985835"/>
    <n v="53"/>
    <n v="453016.35"/>
    <n v="57.800418284999999"/>
    <n v="64"/>
    <n v="673488.5"/>
    <n v="11"/>
    <n v="18.454432449999999"/>
    <n v="220472.15"/>
    <x v="36"/>
    <s v="20724,Laurel"/>
    <x v="0"/>
    <x v="0"/>
    <n v="65.307156057"/>
    <n v="-51.13715148"/>
    <n v="51.137151484"/>
    <n v="-51.13715148"/>
    <n v="14.450286381"/>
    <n v="14.450286381"/>
    <n v="0"/>
    <n v="96600.875035999998"/>
    <n v="4.0041460690999999"/>
    <n v="26767.913371999999"/>
    <x v="0"/>
  </r>
  <r>
    <n v="13066.945218999999"/>
    <n v="12736.83728"/>
    <x v="0"/>
    <x v="4"/>
    <x v="35"/>
    <x v="35"/>
    <s v="MD Resident"/>
    <x v="1"/>
    <s v="MD"/>
    <n v="2"/>
    <n v="0.79348897600000001"/>
    <n v="1"/>
    <n v="8155.4"/>
    <n v="1.7903099469999999"/>
    <n v="3"/>
    <n v="10497.79"/>
    <n v="2"/>
    <n v="0.996820971"/>
    <n v="2342.39"/>
    <x v="4"/>
    <s v="20783,Hyattsville"/>
    <x v="0"/>
    <x v="0"/>
    <n v="68.266653980000001"/>
    <n v="-6.2719928149999999"/>
    <n v="6.2719928149999999"/>
    <n v="-6.2719928149999999"/>
    <n v="9.1582838799999997E-2"/>
    <n v="9.1582838799999997E-2"/>
    <n v="0"/>
    <n v="612.23578098999997"/>
    <n v="0.90523813220000005"/>
    <n v="6051.5614279000001"/>
    <x v="0"/>
  </r>
  <r>
    <n v="13066.945218999999"/>
    <n v="12736.83728"/>
    <x v="0"/>
    <x v="25"/>
    <x v="35"/>
    <x v="35"/>
    <s v="MD Resident"/>
    <x v="5"/>
    <s v="MD"/>
    <n v="2"/>
    <n v="0"/>
    <n v="0"/>
    <n v="0"/>
    <n v="3.773639889"/>
    <n v="4"/>
    <n v="73919.039999999994"/>
    <n v="4"/>
    <n v="3.773639889"/>
    <n v="73919.039999999994"/>
    <x v="14"/>
    <s v="21702,Frederick"/>
    <x v="0"/>
    <x v="0"/>
    <n v="33.656547998000001"/>
    <n v="0"/>
    <n v="0"/>
    <n v="0"/>
    <n v="0"/>
    <n v="0"/>
    <n v="0"/>
    <n v="0"/>
    <n v="3.773639889"/>
    <n v="25226.968223"/>
    <x v="0"/>
  </r>
  <r>
    <n v="13389.504949"/>
    <n v="14316.196743"/>
    <x v="0"/>
    <x v="160"/>
    <x v="36"/>
    <x v="36"/>
    <s v="MD Resident"/>
    <x v="7"/>
    <s v="MD"/>
    <n v="1"/>
    <n v="0"/>
    <n v="0"/>
    <n v="0"/>
    <n v="0.98975597100000001"/>
    <n v="1"/>
    <n v="11657.79"/>
    <n v="1"/>
    <n v="0.98975597100000001"/>
    <n v="11657.79"/>
    <x v="27"/>
    <s v="21401,Annapolis"/>
    <x v="0"/>
    <x v="0"/>
    <n v="81.173615592999994"/>
    <n v="-1.1152699669999999"/>
    <n v="1.1152699669999999"/>
    <n v="-1.1152699669999999"/>
    <n v="1.35985702E-2"/>
    <n v="1.35985702E-2"/>
    <n v="0"/>
    <n v="93.151167647999998"/>
    <n v="0.97615740080000002"/>
    <n v="6686.7472411999997"/>
    <x v="0"/>
  </r>
  <r>
    <n v="13389.504949"/>
    <n v="14316.196743"/>
    <x v="0"/>
    <x v="44"/>
    <x v="36"/>
    <x v="36"/>
    <s v="MD Resident"/>
    <x v="11"/>
    <s v="MD"/>
    <n v="3"/>
    <n v="34.566989978000002"/>
    <n v="47"/>
    <n v="438898.8"/>
    <n v="69.192901958999997"/>
    <n v="67"/>
    <n v="867336.78"/>
    <n v="20"/>
    <n v="34.625911981000002"/>
    <n v="428437.98"/>
    <x v="35"/>
    <s v="21034,Darlington"/>
    <x v="0"/>
    <x v="0"/>
    <n v="57.051830313000004"/>
    <n v="0"/>
    <n v="0"/>
    <n v="0"/>
    <n v="0"/>
    <n v="0"/>
    <n v="0"/>
    <n v="0"/>
    <n v="34.625911981000002"/>
    <n v="237189.94623"/>
    <x v="0"/>
  </r>
  <r>
    <n v="13389.504949"/>
    <n v="14316.196743"/>
    <x v="0"/>
    <x v="59"/>
    <x v="36"/>
    <x v="36"/>
    <s v="MD Resident"/>
    <x v="0"/>
    <s v="MD"/>
    <n v="1"/>
    <n v="1.0136149699999999"/>
    <n v="2"/>
    <n v="12525.73"/>
    <n v="1.0422079689999999"/>
    <n v="1"/>
    <n v="22756.720000000001"/>
    <n v="-1"/>
    <n v="2.8592999000000001E-2"/>
    <n v="10230.99"/>
    <x v="47"/>
    <s v="21286,Towson"/>
    <x v="0"/>
    <x v="0"/>
    <n v="42.606785745000003"/>
    <n v="0"/>
    <n v="0"/>
    <n v="0"/>
    <n v="0"/>
    <n v="0"/>
    <n v="0"/>
    <n v="0"/>
    <n v="2.8592999000000001E-2"/>
    <n v="195.86406559"/>
    <x v="0"/>
  </r>
  <r>
    <n v="13389.504949"/>
    <n v="14316.196743"/>
    <x v="0"/>
    <x v="0"/>
    <x v="36"/>
    <x v="36"/>
    <s v="MD Resident"/>
    <x v="0"/>
    <s v="MD"/>
    <n v="2"/>
    <n v="0"/>
    <n v="0"/>
    <n v="0"/>
    <n v="1.621769952"/>
    <n v="2"/>
    <n v="27370.47"/>
    <n v="2"/>
    <n v="1.621769952"/>
    <n v="27370.47"/>
    <x v="0"/>
    <s v="21030,Cockeysville"/>
    <x v="0"/>
    <x v="0"/>
    <n v="40.373505799"/>
    <n v="-0.92701997199999997"/>
    <n v="0.92701997199999997"/>
    <n v="-0.92701997199999997"/>
    <n v="3.7237616699999997E-2"/>
    <n v="3.7237616699999997E-2"/>
    <n v="0"/>
    <n v="255.08030858000001"/>
    <n v="1.5845323353"/>
    <n v="10854.158573999999"/>
    <x v="0"/>
  </r>
  <r>
    <n v="13389.504949"/>
    <n v="14316.196743"/>
    <x v="0"/>
    <x v="34"/>
    <x v="36"/>
    <x v="36"/>
    <s v="MD Resident"/>
    <x v="9"/>
    <s v="MD"/>
    <n v="1"/>
    <n v="0.58605198300000005"/>
    <n v="1"/>
    <n v="7433.13"/>
    <n v="6.4762638040000002"/>
    <n v="9"/>
    <n v="121089.26"/>
    <n v="8"/>
    <n v="5.8902118210000003"/>
    <n v="113656.13"/>
    <x v="19"/>
    <s v="21239,Baltimore"/>
    <x v="0"/>
    <x v="0"/>
    <n v="164.27218110999999"/>
    <n v="0"/>
    <n v="0"/>
    <n v="0"/>
    <n v="0"/>
    <n v="0"/>
    <n v="0"/>
    <n v="0"/>
    <n v="5.8902118210000003"/>
    <n v="40348.367600999998"/>
    <x v="0"/>
  </r>
  <r>
    <n v="13389.504949"/>
    <n v="14316.196743"/>
    <x v="0"/>
    <x v="208"/>
    <x v="36"/>
    <x v="36"/>
    <s v="MD Resident"/>
    <x v="11"/>
    <s v="MD"/>
    <n v="3"/>
    <n v="65.020335072999998"/>
    <n v="77"/>
    <n v="1045717.09"/>
    <n v="68.885892959000003"/>
    <n v="78"/>
    <n v="924279.67"/>
    <n v="1"/>
    <n v="3.8655578859999999"/>
    <n v="-121437.42"/>
    <x v="140"/>
    <s v="21017,Belcamp"/>
    <x v="0"/>
    <x v="0"/>
    <n v="5.489267838"/>
    <n v="0"/>
    <n v="0"/>
    <n v="0"/>
    <n v="0"/>
    <n v="0"/>
    <n v="0"/>
    <n v="0"/>
    <n v="3.8655578859999999"/>
    <n v="26479.344937999998"/>
    <x v="0"/>
  </r>
  <r>
    <n v="13389.504949"/>
    <n v="14316.196743"/>
    <x v="0"/>
    <x v="22"/>
    <x v="36"/>
    <x v="36"/>
    <s v="MD Resident"/>
    <x v="9"/>
    <s v="MD"/>
    <n v="2"/>
    <n v="0"/>
    <n v="0"/>
    <n v="0"/>
    <n v="1.0839139680000001"/>
    <n v="2"/>
    <n v="14045.49"/>
    <n v="2"/>
    <n v="1.0839139680000001"/>
    <n v="14045.49"/>
    <x v="19"/>
    <s v="21229,Baltimore"/>
    <x v="0"/>
    <x v="0"/>
    <n v="142.46583278"/>
    <n v="-0.598206982"/>
    <n v="0.598206982"/>
    <n v="-0.598206982"/>
    <n v="4.5513011000000003E-3"/>
    <n v="4.5513011000000003E-3"/>
    <n v="0"/>
    <n v="31.17673456"/>
    <n v="1.0793626669"/>
    <n v="7393.7106137999999"/>
    <x v="0"/>
  </r>
  <r>
    <n v="13389.504949"/>
    <n v="14316.196743"/>
    <x v="0"/>
    <x v="236"/>
    <x v="36"/>
    <x v="36"/>
    <s v="MD Resident"/>
    <x v="0"/>
    <s v="MD"/>
    <n v="1"/>
    <n v="0.379930989"/>
    <n v="1"/>
    <n v="2962.18"/>
    <n v="1.510065955"/>
    <n v="2"/>
    <n v="14250.64"/>
    <n v="1"/>
    <n v="1.130134966"/>
    <n v="11288.46"/>
    <x v="157"/>
    <s v="21228,Catonsville"/>
    <x v="0"/>
    <x v="0"/>
    <n v="33.186515018000001"/>
    <n v="0"/>
    <n v="0"/>
    <n v="0"/>
    <n v="0"/>
    <n v="0"/>
    <n v="0"/>
    <n v="0"/>
    <n v="1.130134966"/>
    <n v="7741.5044539"/>
    <x v="0"/>
  </r>
  <r>
    <n v="13389.504949"/>
    <n v="14316.196743"/>
    <x v="0"/>
    <x v="234"/>
    <x v="36"/>
    <x v="36"/>
    <s v="MD Resident"/>
    <x v="0"/>
    <s v="MD"/>
    <n v="2"/>
    <n v="0"/>
    <n v="0"/>
    <n v="0"/>
    <n v="0.88960597299999999"/>
    <n v="2"/>
    <n v="16704.099999999999"/>
    <n v="2"/>
    <n v="0.88960597299999999"/>
    <n v="16704.099999999999"/>
    <x v="155"/>
    <s v="21227,Halethorpe"/>
    <x v="0"/>
    <x v="0"/>
    <n v="38.351487861000003"/>
    <n v="-0.598206982"/>
    <n v="0.598206982"/>
    <n v="-0.598206982"/>
    <n v="1.3876085E-2"/>
    <n v="1.3876085E-2"/>
    <n v="0"/>
    <n v="95.052163527999994"/>
    <n v="0.87572988799999996"/>
    <n v="5998.8116751999996"/>
    <x v="0"/>
  </r>
  <r>
    <n v="13389.504949"/>
    <n v="14316.196743"/>
    <x v="0"/>
    <x v="140"/>
    <x v="36"/>
    <x v="36"/>
    <s v="MD Resident"/>
    <x v="9"/>
    <s v="MD"/>
    <n v="2"/>
    <n v="0"/>
    <n v="0"/>
    <n v="0"/>
    <n v="2.5188709249999999"/>
    <n v="2"/>
    <n v="36960.1"/>
    <n v="2"/>
    <n v="2.5188709249999999"/>
    <n v="36960.1"/>
    <x v="96"/>
    <s v="21225,Brooklyn"/>
    <x v="0"/>
    <x v="0"/>
    <n v="78.337591657999994"/>
    <n v="0"/>
    <n v="0"/>
    <n v="0"/>
    <n v="0"/>
    <n v="0"/>
    <n v="0"/>
    <n v="0"/>
    <n v="2.5188709249999999"/>
    <n v="17254.444001"/>
    <x v="0"/>
  </r>
  <r>
    <n v="13389.504949"/>
    <n v="14316.196743"/>
    <x v="0"/>
    <x v="131"/>
    <x v="36"/>
    <x v="36"/>
    <s v="MD Resident"/>
    <x v="11"/>
    <s v="MD"/>
    <n v="3"/>
    <n v="203.69247295"/>
    <n v="227"/>
    <n v="2869943.17"/>
    <n v="240.28948887999999"/>
    <n v="267"/>
    <n v="3567304.27"/>
    <n v="40"/>
    <n v="36.597015923999997"/>
    <n v="697361.1"/>
    <x v="92"/>
    <s v="21001,Aberdeen"/>
    <x v="0"/>
    <x v="0"/>
    <n v="57.391620308999997"/>
    <n v="0"/>
    <n v="0"/>
    <n v="0"/>
    <n v="0"/>
    <n v="0"/>
    <n v="0"/>
    <n v="0"/>
    <n v="36.597015923999997"/>
    <n v="250692.14765999999"/>
    <x v="0"/>
  </r>
  <r>
    <n v="13389.504949"/>
    <n v="14316.196743"/>
    <x v="0"/>
    <x v="60"/>
    <x v="36"/>
    <x v="36"/>
    <s v="MD Resident"/>
    <x v="1"/>
    <s v="MD"/>
    <n v="1"/>
    <n v="0"/>
    <n v="0"/>
    <n v="0"/>
    <n v="1.8480759449999999"/>
    <n v="1"/>
    <n v="19118.84"/>
    <n v="1"/>
    <n v="1.8480759449999999"/>
    <n v="19118.84"/>
    <x v="41"/>
    <s v="20721,Bowie"/>
    <x v="0"/>
    <x v="0"/>
    <n v="63.788020107000001"/>
    <n v="-1.1063639679999999"/>
    <n v="1.1063639679999999"/>
    <n v="-1.1063639679999999"/>
    <n v="3.2053740400000003E-2"/>
    <n v="3.2053740400000003E-2"/>
    <n v="0"/>
    <n v="219.57038881"/>
    <n v="1.8160222046000001"/>
    <n v="12439.880553000001"/>
    <x v="0"/>
  </r>
  <r>
    <n v="13389.504949"/>
    <n v="14316.196743"/>
    <x v="0"/>
    <x v="179"/>
    <x v="36"/>
    <x v="36"/>
    <s v="MD Resident"/>
    <x v="0"/>
    <s v="MD"/>
    <n v="2"/>
    <n v="2.6759309199999999"/>
    <n v="4"/>
    <n v="19867.580000000002"/>
    <n v="6.8093887979999996"/>
    <n v="9"/>
    <n v="105927.24"/>
    <n v="5"/>
    <n v="4.1334578779999998"/>
    <n v="86059.66"/>
    <x v="120"/>
    <s v="21222,Dundalk"/>
    <x v="0"/>
    <x v="0"/>
    <n v="83.096533515999994"/>
    <n v="0"/>
    <n v="0"/>
    <n v="0"/>
    <n v="0"/>
    <n v="0"/>
    <n v="0"/>
    <n v="0"/>
    <n v="4.1334578779999998"/>
    <n v="28314.478833000001"/>
    <x v="0"/>
  </r>
  <r>
    <n v="13389.504949"/>
    <n v="14316.196743"/>
    <x v="0"/>
    <x v="108"/>
    <x v="36"/>
    <x v="36"/>
    <s v="MD Resident"/>
    <x v="0"/>
    <s v="MD"/>
    <n v="2"/>
    <n v="11.544952657"/>
    <n v="14"/>
    <n v="158623.71"/>
    <n v="12.125737643000001"/>
    <n v="12"/>
    <n v="177890.84"/>
    <n v="-2"/>
    <n v="0.58078498599999995"/>
    <n v="19267.13"/>
    <x v="80"/>
    <s v="21220,Middle River"/>
    <x v="0"/>
    <x v="0"/>
    <n v="75.358833779999998"/>
    <n v="0"/>
    <n v="0"/>
    <n v="0"/>
    <n v="0"/>
    <n v="0"/>
    <n v="0"/>
    <n v="0"/>
    <n v="0.58078498599999995"/>
    <n v="3978.4182343000002"/>
    <x v="0"/>
  </r>
  <r>
    <n v="13389.504949"/>
    <n v="14316.196743"/>
    <x v="0"/>
    <x v="183"/>
    <x v="36"/>
    <x v="36"/>
    <s v="MD Resident"/>
    <x v="9"/>
    <s v="MD"/>
    <n v="1"/>
    <n v="0"/>
    <n v="0"/>
    <n v="0"/>
    <n v="2.2898949320000002"/>
    <n v="1"/>
    <n v="21359.21"/>
    <n v="1"/>
    <n v="2.2898949320000002"/>
    <n v="21359.21"/>
    <x v="19"/>
    <s v="21217,Baltimore"/>
    <x v="0"/>
    <x v="0"/>
    <n v="63.406089125999998"/>
    <n v="0"/>
    <n v="0"/>
    <n v="0"/>
    <n v="0"/>
    <n v="0"/>
    <n v="0"/>
    <n v="0"/>
    <n v="2.2898949320000002"/>
    <n v="15685.942252999999"/>
    <x v="0"/>
  </r>
  <r>
    <n v="13389.504949"/>
    <n v="14316.196743"/>
    <x v="0"/>
    <x v="145"/>
    <x v="36"/>
    <x v="36"/>
    <s v="MD Resident"/>
    <x v="9"/>
    <s v="MD"/>
    <n v="1"/>
    <n v="0"/>
    <n v="0"/>
    <n v="0"/>
    <n v="1.510065955"/>
    <n v="2"/>
    <n v="57189.03"/>
    <n v="2"/>
    <n v="1.510065955"/>
    <n v="57189.03"/>
    <x v="19"/>
    <s v="21214,Baltimore"/>
    <x v="0"/>
    <x v="0"/>
    <n v="122.01511635999999"/>
    <n v="0"/>
    <n v="0"/>
    <n v="0"/>
    <n v="0"/>
    <n v="0"/>
    <n v="0"/>
    <n v="0"/>
    <n v="1.510065955"/>
    <n v="10344.058601999999"/>
    <x v="0"/>
  </r>
  <r>
    <n v="13389.504949"/>
    <n v="14316.196743"/>
    <x v="0"/>
    <x v="168"/>
    <x v="36"/>
    <x v="36"/>
    <s v="MD Resident"/>
    <x v="9"/>
    <s v="MD"/>
    <n v="1"/>
    <n v="0"/>
    <n v="0"/>
    <n v="0"/>
    <n v="1.7274669490000001"/>
    <n v="2"/>
    <n v="16773.78"/>
    <n v="2"/>
    <n v="1.7274669490000001"/>
    <n v="16773.78"/>
    <x v="19"/>
    <s v="21213,Baltimore"/>
    <x v="0"/>
    <x v="0"/>
    <n v="44.363528690000003"/>
    <n v="-0.73492597800000004"/>
    <n v="0.73492597800000004"/>
    <n v="-0.73492597800000004"/>
    <n v="2.8617208200000001E-2"/>
    <n v="2.8617208200000001E-2"/>
    <n v="0"/>
    <n v="196.02990032"/>
    <n v="1.6988497408000001"/>
    <n v="11637.240888"/>
    <x v="0"/>
  </r>
  <r>
    <n v="13389.504949"/>
    <n v="14316.196743"/>
    <x v="0"/>
    <x v="112"/>
    <x v="36"/>
    <x v="36"/>
    <s v="MD Resident"/>
    <x v="14"/>
    <s v="MD"/>
    <n v="1"/>
    <n v="0"/>
    <n v="0"/>
    <n v="0"/>
    <n v="1.171863965"/>
    <n v="2"/>
    <n v="26257.37"/>
    <n v="2"/>
    <n v="1.171863965"/>
    <n v="26257.37"/>
    <x v="2"/>
    <s v="Talbot,"/>
    <x v="0"/>
    <x v="0"/>
    <n v="60.533128191000003"/>
    <n v="0"/>
    <n v="0"/>
    <n v="0"/>
    <n v="0"/>
    <n v="0"/>
    <n v="0"/>
    <n v="0"/>
    <n v="1.171863965"/>
    <n v="8027.3510487000003"/>
    <x v="0"/>
  </r>
  <r>
    <n v="13389.504949"/>
    <n v="14316.196743"/>
    <x v="0"/>
    <x v="33"/>
    <x v="36"/>
    <x v="36"/>
    <s v="MD Resident"/>
    <x v="9"/>
    <s v="MD"/>
    <n v="2"/>
    <n v="2.6992799199999999"/>
    <n v="5"/>
    <n v="40030"/>
    <n v="7.5042827770000002"/>
    <n v="7"/>
    <n v="94916.64"/>
    <n v="2"/>
    <n v="4.8050028569999998"/>
    <n v="54886.64"/>
    <x v="19"/>
    <s v="21206,Baltimore"/>
    <x v="0"/>
    <x v="0"/>
    <n v="198.44760808000001"/>
    <n v="0"/>
    <n v="0"/>
    <n v="0"/>
    <n v="0"/>
    <n v="0"/>
    <n v="0"/>
    <n v="0"/>
    <n v="4.8050028569999998"/>
    <n v="32914.609437999999"/>
    <x v="0"/>
  </r>
  <r>
    <n v="13389.504949"/>
    <n v="14316.196743"/>
    <x v="0"/>
    <x v="220"/>
    <x v="36"/>
    <x v="36"/>
    <s v="MD Resident"/>
    <x v="0"/>
    <s v="MD"/>
    <n v="2"/>
    <n v="0"/>
    <n v="0"/>
    <n v="0"/>
    <n v="2.7991089169999999"/>
    <n v="2"/>
    <n v="26442.6"/>
    <n v="2"/>
    <n v="2.7991089169999999"/>
    <n v="26442.6"/>
    <x v="47"/>
    <s v="21204,Towson"/>
    <x v="0"/>
    <x v="0"/>
    <n v="132.48252106000001"/>
    <n v="0"/>
    <n v="0"/>
    <n v="0"/>
    <n v="0"/>
    <n v="0"/>
    <n v="0"/>
    <n v="0"/>
    <n v="2.7991089169999999"/>
    <n v="19174.094067999999"/>
    <x v="0"/>
  </r>
  <r>
    <n v="13389.504949"/>
    <n v="14316.196743"/>
    <x v="0"/>
    <x v="35"/>
    <x v="36"/>
    <x v="36"/>
    <s v="MD Resident"/>
    <x v="9"/>
    <s v="MD"/>
    <n v="1"/>
    <n v="0.87302197400000003"/>
    <n v="1"/>
    <n v="13460.68"/>
    <n v="3.0256999109999998"/>
    <n v="2"/>
    <n v="26339.84"/>
    <n v="1"/>
    <n v="2.152677937"/>
    <n v="12879.16"/>
    <x v="19"/>
    <s v="21202,Baltimore"/>
    <x v="0"/>
    <x v="0"/>
    <n v="77.692372683000002"/>
    <n v="0"/>
    <n v="0"/>
    <n v="0"/>
    <n v="0"/>
    <n v="0"/>
    <n v="0"/>
    <n v="0"/>
    <n v="2.152677937"/>
    <n v="14745.996132"/>
    <x v="0"/>
  </r>
  <r>
    <n v="13389.504949"/>
    <n v="14316.196743"/>
    <x v="0"/>
    <x v="69"/>
    <x v="36"/>
    <x v="36"/>
    <s v="MD Resident"/>
    <x v="0"/>
    <s v="MD"/>
    <n v="2"/>
    <n v="3.2962479029999998"/>
    <n v="7"/>
    <n v="56483.51"/>
    <n v="13.401867601999999"/>
    <n v="9"/>
    <n v="252532.68"/>
    <n v="2"/>
    <n v="10.105619699"/>
    <n v="196049.17"/>
    <x v="54"/>
    <s v="21162,White Marsh"/>
    <x v="0"/>
    <x v="0"/>
    <n v="44.98476866"/>
    <n v="0"/>
    <n v="0"/>
    <n v="0"/>
    <n v="0"/>
    <n v="0"/>
    <n v="0"/>
    <n v="0"/>
    <n v="10.105619699"/>
    <n v="69224.209730000002"/>
    <x v="0"/>
  </r>
  <r>
    <n v="13389.504949"/>
    <n v="14316.196743"/>
    <x v="0"/>
    <x v="193"/>
    <x v="36"/>
    <x v="36"/>
    <s v="MD Resident"/>
    <x v="11"/>
    <s v="MD"/>
    <n v="2"/>
    <n v="17.630641475000001"/>
    <n v="24"/>
    <n v="272586.32"/>
    <n v="25.201805253"/>
    <n v="28"/>
    <n v="274237.23"/>
    <n v="4"/>
    <n v="7.5711637779999998"/>
    <n v="1650.91"/>
    <x v="130"/>
    <s v="21161,White Hall"/>
    <x v="0"/>
    <x v="0"/>
    <n v="15.021503556000001"/>
    <n v="0"/>
    <n v="0"/>
    <n v="0"/>
    <n v="0"/>
    <n v="0"/>
    <n v="0"/>
    <n v="0"/>
    <n v="7.5711637779999998"/>
    <n v="51863.007404000004"/>
    <x v="0"/>
  </r>
  <r>
    <n v="13389.504949"/>
    <n v="14316.196743"/>
    <x v="0"/>
    <x v="53"/>
    <x v="36"/>
    <x v="36"/>
    <s v="MD Resident"/>
    <x v="10"/>
    <s v="MD"/>
    <n v="1"/>
    <n v="0"/>
    <n v="0"/>
    <n v="0"/>
    <n v="0.49281898499999999"/>
    <n v="1"/>
    <n v="5058.42"/>
    <n v="1"/>
    <n v="0.49281898499999999"/>
    <n v="5058.42"/>
    <x v="43"/>
    <s v="21157,Westminster"/>
    <x v="0"/>
    <x v="0"/>
    <n v="54.699697379"/>
    <n v="0"/>
    <n v="0"/>
    <n v="0"/>
    <n v="0"/>
    <n v="0"/>
    <n v="0"/>
    <n v="0"/>
    <n v="0.49281898499999999"/>
    <n v="3375.8449053999998"/>
    <x v="0"/>
  </r>
  <r>
    <n v="13389.504949"/>
    <n v="14316.196743"/>
    <x v="0"/>
    <x v="209"/>
    <x v="36"/>
    <x v="36"/>
    <s v="MD Resident"/>
    <x v="0"/>
    <s v="MD"/>
    <n v="2"/>
    <n v="0.94918297200000001"/>
    <n v="2"/>
    <n v="6843.41"/>
    <n v="1.440767957"/>
    <n v="2"/>
    <n v="26665.14"/>
    <n v="0"/>
    <n v="0.49158498499999997"/>
    <n v="19821.73"/>
    <x v="141"/>
    <s v="21156,Upper Falls"/>
    <x v="0"/>
    <x v="0"/>
    <n v="1.8606269449999999"/>
    <n v="0"/>
    <n v="0"/>
    <n v="0"/>
    <n v="0"/>
    <n v="0"/>
    <n v="0"/>
    <n v="0"/>
    <n v="0.49158498499999997"/>
    <n v="3367.3919181000001"/>
    <x v="0"/>
  </r>
  <r>
    <n v="13389.504949"/>
    <n v="14316.196743"/>
    <x v="0"/>
    <x v="144"/>
    <x v="36"/>
    <x v="36"/>
    <s v="MD Resident"/>
    <x v="7"/>
    <s v="MD"/>
    <n v="1"/>
    <n v="0"/>
    <n v="0"/>
    <n v="0"/>
    <n v="2.2124489340000002"/>
    <n v="1"/>
    <n v="16784.54"/>
    <n v="1"/>
    <n v="2.2124489340000002"/>
    <n v="16784.54"/>
    <x v="100"/>
    <s v="21144,Severn"/>
    <x v="0"/>
    <x v="0"/>
    <n v="27.458624188999998"/>
    <n v="-5.6600000000000001E-3"/>
    <n v="5.6600000000000001E-3"/>
    <n v="-5.6600000000000001E-3"/>
    <n v="4.560484E-4"/>
    <n v="4.560484E-4"/>
    <n v="0"/>
    <n v="3.1239636323000002"/>
    <n v="2.2119928856"/>
    <n v="15152.307725000001"/>
    <x v="0"/>
  </r>
  <r>
    <n v="13389.504949"/>
    <n v="14316.196743"/>
    <x v="0"/>
    <x v="200"/>
    <x v="36"/>
    <x v="36"/>
    <s v="MD Resident"/>
    <x v="0"/>
    <s v="MD"/>
    <n v="2"/>
    <n v="0"/>
    <n v="0"/>
    <n v="0"/>
    <n v="3.7955158880000002"/>
    <n v="3"/>
    <n v="38248.43"/>
    <n v="3"/>
    <n v="3.7955158880000002"/>
    <n v="38248.43"/>
    <x v="135"/>
    <s v="21136,Reisterstown"/>
    <x v="0"/>
    <x v="0"/>
    <n v="56.052853335000002"/>
    <n v="-0.96866297199999996"/>
    <n v="0.96866297199999996"/>
    <n v="-0.96866297199999996"/>
    <n v="6.5591231900000005E-2"/>
    <n v="6.5591231900000005E-2"/>
    <n v="0"/>
    <n v="449.30457775000002"/>
    <n v="3.7299246561000001"/>
    <n v="25550.247719999999"/>
    <x v="0"/>
  </r>
  <r>
    <n v="13389.504949"/>
    <n v="14316.196743"/>
    <x v="0"/>
    <x v="237"/>
    <x v="36"/>
    <x v="36"/>
    <s v="MD Resident"/>
    <x v="11"/>
    <s v="MD"/>
    <n v="3"/>
    <n v="22.116325345"/>
    <n v="31"/>
    <n v="269568.12"/>
    <n v="46.154464634"/>
    <n v="54"/>
    <n v="586208.17000000004"/>
    <n v="23"/>
    <n v="24.038139289"/>
    <n v="316640.05"/>
    <x v="158"/>
    <s v="21132,Pylesville"/>
    <x v="0"/>
    <x v="0"/>
    <n v="33.826608997999998"/>
    <n v="0"/>
    <n v="0"/>
    <n v="0"/>
    <n v="0"/>
    <n v="0"/>
    <n v="0"/>
    <n v="0"/>
    <n v="24.038139289"/>
    <n v="164662.95439999999"/>
    <x v="0"/>
  </r>
  <r>
    <n v="13389.504949"/>
    <n v="14316.196743"/>
    <x v="0"/>
    <x v="57"/>
    <x v="36"/>
    <x v="36"/>
    <s v="MD Resident"/>
    <x v="0"/>
    <s v="MD"/>
    <n v="2"/>
    <n v="7.3452677829999997"/>
    <n v="9"/>
    <n v="161341.57999999999"/>
    <n v="8.6643067429999991"/>
    <n v="11"/>
    <n v="88807.17"/>
    <n v="2"/>
    <n v="1.3190389600000001"/>
    <n v="-72534.41"/>
    <x v="45"/>
    <s v="21128,Perry Hall"/>
    <x v="0"/>
    <x v="0"/>
    <n v="20.047959393999999"/>
    <n v="0"/>
    <n v="0"/>
    <n v="0"/>
    <n v="0"/>
    <n v="0"/>
    <n v="0"/>
    <n v="0"/>
    <n v="1.3190389600000001"/>
    <n v="9035.5101744000003"/>
    <x v="0"/>
  </r>
  <r>
    <n v="13389.504949"/>
    <n v="14316.196743"/>
    <x v="0"/>
    <x v="111"/>
    <x v="36"/>
    <x v="36"/>
    <s v="MD Resident"/>
    <x v="3"/>
    <s v="MD"/>
    <n v="1"/>
    <n v="0"/>
    <n v="0"/>
    <n v="0"/>
    <n v="0.46936098599999998"/>
    <n v="1"/>
    <n v="3716.78"/>
    <n v="1"/>
    <n v="0.46936098599999998"/>
    <n v="3716.78"/>
    <x v="82"/>
    <s v="20854,Potomac"/>
    <x v="0"/>
    <x v="0"/>
    <n v="52.224355439"/>
    <n v="0"/>
    <n v="0"/>
    <n v="0"/>
    <n v="0"/>
    <n v="0"/>
    <n v="0"/>
    <n v="0"/>
    <n v="0.46936098599999998"/>
    <n v="3215.155953"/>
    <x v="0"/>
  </r>
  <r>
    <n v="13389.504949"/>
    <n v="14316.196743"/>
    <x v="0"/>
    <x v="5"/>
    <x v="36"/>
    <x v="36"/>
    <s v="MD Resident"/>
    <x v="0"/>
    <s v="MD"/>
    <n v="1"/>
    <n v="4.2794548729999997"/>
    <n v="5"/>
    <n v="29642.54"/>
    <n v="4.8738678560000004"/>
    <n v="5"/>
    <n v="43333.08"/>
    <n v="0"/>
    <n v="0.59441298300000001"/>
    <n v="13690.54"/>
    <x v="5"/>
    <s v="21111,Monkton"/>
    <x v="0"/>
    <x v="0"/>
    <n v="5.9131378259999998"/>
    <n v="0"/>
    <n v="0"/>
    <n v="0"/>
    <n v="0"/>
    <n v="0"/>
    <n v="0"/>
    <n v="0"/>
    <n v="0.59441298300000001"/>
    <n v="4071.7709776000002"/>
    <x v="0"/>
  </r>
  <r>
    <n v="13389.504949"/>
    <n v="14316.196743"/>
    <x v="0"/>
    <x v="54"/>
    <x v="36"/>
    <x v="36"/>
    <s v="MD Resident"/>
    <x v="0"/>
    <s v="MD"/>
    <n v="1"/>
    <n v="0.51374798499999996"/>
    <n v="1"/>
    <n v="3694.32"/>
    <n v="0.79348897600000001"/>
    <n v="1"/>
    <n v="14795.66"/>
    <n v="0"/>
    <n v="0.27974099099999999"/>
    <n v="11101.34"/>
    <x v="44"/>
    <s v="21093,Lutherville Timonium"/>
    <x v="0"/>
    <x v="0"/>
    <n v="54.131504380000003"/>
    <n v="0"/>
    <n v="0"/>
    <n v="0"/>
    <n v="0"/>
    <n v="0"/>
    <n v="0"/>
    <n v="0"/>
    <n v="0.27974099099999999"/>
    <n v="1916.2455749999999"/>
    <x v="0"/>
  </r>
  <r>
    <n v="13389.504949"/>
    <n v="14316.196743"/>
    <x v="0"/>
    <x v="186"/>
    <x v="36"/>
    <x v="36"/>
    <s v="MD Resident"/>
    <x v="0"/>
    <s v="MD"/>
    <n v="2"/>
    <n v="27.218738194"/>
    <n v="37"/>
    <n v="332697.40000000002"/>
    <n v="30.113924107999999"/>
    <n v="36"/>
    <n v="389393.07"/>
    <n v="-1"/>
    <n v="2.8951859139999998"/>
    <n v="56695.67"/>
    <x v="125"/>
    <s v="21087,Kingsville"/>
    <x v="0"/>
    <x v="0"/>
    <n v="15.546877539"/>
    <n v="0"/>
    <n v="0"/>
    <n v="0"/>
    <n v="0"/>
    <n v="0"/>
    <n v="0"/>
    <n v="0"/>
    <n v="2.8951859139999998"/>
    <n v="19832.228294"/>
    <x v="0"/>
  </r>
  <r>
    <n v="13389.504949"/>
    <n v="14316.196743"/>
    <x v="0"/>
    <x v="178"/>
    <x v="36"/>
    <x v="36"/>
    <s v="MD Resident"/>
    <x v="10"/>
    <s v="MD"/>
    <n v="1"/>
    <n v="0"/>
    <n v="0"/>
    <n v="0"/>
    <n v="0.58304598299999999"/>
    <n v="1"/>
    <n v="3834.8"/>
    <n v="1"/>
    <n v="0.58304598299999999"/>
    <n v="3834.8"/>
    <x v="119"/>
    <s v="21048,Finksburg"/>
    <x v="0"/>
    <x v="0"/>
    <n v="9.4879587169999997"/>
    <n v="0"/>
    <n v="0"/>
    <n v="0"/>
    <n v="0"/>
    <n v="0"/>
    <n v="0"/>
    <n v="0"/>
    <n v="0.58304598299999999"/>
    <n v="3993.9062236"/>
    <x v="0"/>
  </r>
  <r>
    <n v="13389.504949"/>
    <n v="14316.196743"/>
    <x v="0"/>
    <x v="61"/>
    <x v="36"/>
    <x v="36"/>
    <s v="MD Resident"/>
    <x v="8"/>
    <s v="MD"/>
    <n v="1"/>
    <n v="0"/>
    <n v="0"/>
    <n v="0"/>
    <n v="1.33732596"/>
    <n v="2"/>
    <n v="13831.07"/>
    <n v="2"/>
    <n v="1.33732596"/>
    <n v="13831.07"/>
    <x v="48"/>
    <s v="21075,Elkridge"/>
    <x v="0"/>
    <x v="0"/>
    <n v="74.389385790999995"/>
    <n v="-3.5079528959999999"/>
    <n v="3.5079528959999999"/>
    <n v="-3.5079528959999999"/>
    <n v="6.3063788300000007E-2"/>
    <n v="6.3063788300000007E-2"/>
    <n v="0"/>
    <n v="431.99141021000003"/>
    <n v="1.2742621717"/>
    <n v="8728.7860077000005"/>
    <x v="0"/>
  </r>
  <r>
    <n v="13389.504949"/>
    <n v="14316.196743"/>
    <x v="0"/>
    <x v="173"/>
    <x v="36"/>
    <x v="36"/>
    <s v="MD Resident"/>
    <x v="18"/>
    <s v="MD"/>
    <n v="1"/>
    <n v="0.77830497700000001"/>
    <n v="1"/>
    <n v="11728.59"/>
    <n v="0.84565897499999998"/>
    <n v="1"/>
    <n v="8031.52"/>
    <n v="0"/>
    <n v="6.7353997999999998E-2"/>
    <n v="-3697.07"/>
    <x v="2"/>
    <s v="Queen Annes,"/>
    <x v="0"/>
    <x v="0"/>
    <n v="68.731464979999998"/>
    <n v="0"/>
    <n v="0"/>
    <n v="0"/>
    <n v="0"/>
    <n v="0"/>
    <n v="0"/>
    <n v="0"/>
    <n v="6.7353997999999998E-2"/>
    <n v="461.37965038999999"/>
    <x v="0"/>
  </r>
  <r>
    <n v="13389.504949"/>
    <n v="14316.196743"/>
    <x v="0"/>
    <x v="82"/>
    <x v="36"/>
    <x v="36"/>
    <s v="MD Resident"/>
    <x v="10"/>
    <s v="MD"/>
    <n v="1"/>
    <n v="0"/>
    <n v="0"/>
    <n v="0"/>
    <n v="0.51374798499999996"/>
    <n v="1"/>
    <n v="5935.03"/>
    <n v="1"/>
    <n v="0.51374798499999996"/>
    <n v="5935.03"/>
    <x v="65"/>
    <s v="21074,Hampstead"/>
    <x v="0"/>
    <x v="0"/>
    <n v="25.075629255999999"/>
    <n v="0"/>
    <n v="0"/>
    <n v="0"/>
    <n v="0"/>
    <n v="0"/>
    <n v="0"/>
    <n v="0"/>
    <n v="0.51374798499999996"/>
    <n v="3519.2100356999999"/>
    <x v="0"/>
  </r>
  <r>
    <n v="13389.504949"/>
    <n v="14316.196743"/>
    <x v="0"/>
    <x v="189"/>
    <x v="36"/>
    <x v="36"/>
    <s v="MD Resident"/>
    <x v="20"/>
    <s v="MD"/>
    <n v="1"/>
    <n v="0"/>
    <n v="0"/>
    <n v="0"/>
    <n v="0.830605975"/>
    <n v="1"/>
    <n v="3947.34"/>
    <n v="1"/>
    <n v="0.830605975"/>
    <n v="3947.34"/>
    <x v="2"/>
    <s v="Kent,"/>
    <x v="0"/>
    <x v="0"/>
    <n v="42.342709741999997"/>
    <n v="0"/>
    <n v="0"/>
    <n v="0"/>
    <n v="0"/>
    <n v="0"/>
    <n v="0"/>
    <n v="0"/>
    <n v="0.830605975"/>
    <n v="5689.7096793000001"/>
    <x v="0"/>
  </r>
  <r>
    <n v="13389.504949"/>
    <n v="14316.196743"/>
    <x v="0"/>
    <x v="238"/>
    <x v="36"/>
    <x v="36"/>
    <s v="MD Resident"/>
    <x v="11"/>
    <s v="MD"/>
    <n v="3"/>
    <n v="2.971346912"/>
    <n v="4"/>
    <n v="46630.66"/>
    <n v="3.8805278849999998"/>
    <n v="5"/>
    <n v="58765.760000000002"/>
    <n v="1"/>
    <n v="0.909180973"/>
    <n v="12135.1"/>
    <x v="2"/>
    <s v="Harford,"/>
    <x v="0"/>
    <x v="0"/>
    <n v="9.6967337110000003"/>
    <n v="0"/>
    <n v="0"/>
    <n v="0"/>
    <n v="0"/>
    <n v="0"/>
    <n v="0"/>
    <n v="0"/>
    <n v="0.909180973"/>
    <n v="6227.9539733000001"/>
    <x v="0"/>
  </r>
  <r>
    <n v="13389.504949"/>
    <n v="14316.196743"/>
    <x v="0"/>
    <x v="10"/>
    <x v="36"/>
    <x v="36"/>
    <s v="MD Resident"/>
    <x v="6"/>
    <s v="MD"/>
    <n v="2"/>
    <n v="0"/>
    <n v="0"/>
    <n v="0"/>
    <n v="0.98978697100000002"/>
    <n v="2"/>
    <n v="21950.32"/>
    <n v="2"/>
    <n v="0.98978697100000002"/>
    <n v="21950.32"/>
    <x v="2"/>
    <s v="Charles,"/>
    <x v="0"/>
    <x v="0"/>
    <n v="145.88484364999999"/>
    <n v="-9.3912267220000007"/>
    <n v="9.3912267220000007"/>
    <n v="-9.3912267220000007"/>
    <n v="6.3716789300000007E-2"/>
    <n v="6.3716789300000007E-2"/>
    <n v="0"/>
    <n v="436.46451381999998"/>
    <n v="0.92607018169999999"/>
    <n v="6343.6462473000001"/>
    <x v="0"/>
  </r>
  <r>
    <n v="13389.504949"/>
    <n v="14316.196743"/>
    <x v="0"/>
    <x v="2"/>
    <x v="36"/>
    <x v="36"/>
    <s v="MD Resident"/>
    <x v="2"/>
    <s v="MD"/>
    <n v="22"/>
    <n v="130.05967214"/>
    <n v="123"/>
    <n v="1537383.85"/>
    <n v="147.35443063"/>
    <n v="167"/>
    <n v="2155676.2400000002"/>
    <n v="44"/>
    <n v="17.294758492"/>
    <n v="618292.39"/>
    <x v="2"/>
    <s v="Cecil,"/>
    <x v="0"/>
    <x v="0"/>
    <n v="53.578863411999997"/>
    <n v="0"/>
    <n v="0"/>
    <n v="0"/>
    <n v="0"/>
    <n v="0"/>
    <n v="0"/>
    <n v="0"/>
    <n v="17.294758492"/>
    <n v="118470.31896999999"/>
    <x v="0"/>
  </r>
  <r>
    <n v="13389.504949"/>
    <n v="14316.196743"/>
    <x v="0"/>
    <x v="196"/>
    <x v="36"/>
    <x v="36"/>
    <s v="MD Resident"/>
    <x v="21"/>
    <s v="MD"/>
    <n v="2"/>
    <n v="0"/>
    <n v="0"/>
    <n v="0"/>
    <n v="1.474294956"/>
    <n v="3"/>
    <n v="17504.48"/>
    <n v="3"/>
    <n v="1.474294956"/>
    <n v="17504.48"/>
    <x v="2"/>
    <s v="Caroline,"/>
    <x v="0"/>
    <x v="0"/>
    <n v="11.846682640999999"/>
    <n v="0"/>
    <n v="0"/>
    <n v="0"/>
    <n v="0"/>
    <n v="0"/>
    <n v="0"/>
    <n v="0"/>
    <n v="1.474294956"/>
    <n v="10099.024729000001"/>
    <x v="0"/>
  </r>
  <r>
    <n v="13389.504949"/>
    <n v="14316.196743"/>
    <x v="0"/>
    <x v="161"/>
    <x v="36"/>
    <x v="36"/>
    <s v="MD Resident"/>
    <x v="8"/>
    <s v="MD"/>
    <n v="1"/>
    <n v="0"/>
    <n v="0"/>
    <n v="0"/>
    <n v="0.79348897600000001"/>
    <n v="1"/>
    <n v="28431.05"/>
    <n v="1"/>
    <n v="0.79348897600000001"/>
    <n v="28431.05"/>
    <x v="108"/>
    <s v="21797,Woodbine"/>
    <x v="0"/>
    <x v="0"/>
    <n v="15.290254544"/>
    <n v="0"/>
    <n v="0"/>
    <n v="0"/>
    <n v="0"/>
    <n v="0"/>
    <n v="0"/>
    <n v="0"/>
    <n v="0.79348897600000001"/>
    <n v="5435.4556107999997"/>
    <x v="0"/>
  </r>
  <r>
    <n v="13389.504949"/>
    <n v="14316.196743"/>
    <x v="0"/>
    <x v="204"/>
    <x v="36"/>
    <x v="36"/>
    <s v="MD Resident"/>
    <x v="11"/>
    <s v="MD"/>
    <n v="3"/>
    <n v="118.46044349"/>
    <n v="151"/>
    <n v="1537911.36"/>
    <n v="129.49830016000001"/>
    <n v="151"/>
    <n v="1914341.96"/>
    <n v="0"/>
    <n v="11.037856668"/>
    <n v="376430.6"/>
    <x v="137"/>
    <s v="21047,Fallston"/>
    <x v="0"/>
    <x v="0"/>
    <n v="24.980314255"/>
    <n v="0"/>
    <n v="0"/>
    <n v="0"/>
    <n v="0"/>
    <n v="0"/>
    <n v="0"/>
    <n v="0"/>
    <n v="11.037856668"/>
    <n v="75610.098907000007"/>
    <x v="0"/>
  </r>
  <r>
    <n v="13389.504949"/>
    <n v="14316.196743"/>
    <x v="0"/>
    <x v="19"/>
    <x v="36"/>
    <x v="36"/>
    <s v="MD Resident"/>
    <x v="8"/>
    <s v="MD"/>
    <n v="1"/>
    <n v="0"/>
    <n v="0"/>
    <n v="0"/>
    <n v="0.58605198300000005"/>
    <n v="1"/>
    <n v="16799.91"/>
    <n v="1"/>
    <n v="0.58605198300000005"/>
    <n v="16799.91"/>
    <x v="16"/>
    <s v="21044,Columbia"/>
    <x v="0"/>
    <x v="0"/>
    <n v="69.840390935000002"/>
    <n v="-1.0225469700000001"/>
    <n v="1.0225469700000001"/>
    <n v="-1.0225469700000001"/>
    <n v="8.5805029000000001E-3"/>
    <n v="8.5805029000000001E-3"/>
    <n v="0"/>
    <n v="58.77705203"/>
    <n v="0.57747148010000005"/>
    <n v="3955.7204842000001"/>
    <x v="0"/>
  </r>
  <r>
    <n v="13389.504949"/>
    <n v="14316.196743"/>
    <x v="0"/>
    <x v="109"/>
    <x v="36"/>
    <x v="36"/>
    <s v="MD Resident"/>
    <x v="11"/>
    <s v="MD"/>
    <n v="3"/>
    <n v="376.52072585000002"/>
    <n v="467"/>
    <n v="4984743.8"/>
    <n v="377.03712482999998"/>
    <n v="470"/>
    <n v="5547975.9400000004"/>
    <n v="3"/>
    <n v="0.516398986"/>
    <n v="563232.14"/>
    <x v="81"/>
    <s v="21040,Edgewood"/>
    <x v="0"/>
    <x v="0"/>
    <n v="35.146409966"/>
    <n v="0"/>
    <n v="0"/>
    <n v="0"/>
    <n v="0"/>
    <n v="0"/>
    <n v="0"/>
    <n v="0"/>
    <n v="0.516398986"/>
    <n v="3537.3695800999999"/>
    <x v="0"/>
  </r>
  <r>
    <n v="14498.854276"/>
    <n v="13992.142905000001"/>
    <x v="0"/>
    <x v="244"/>
    <x v="37"/>
    <x v="37"/>
    <s v="MD Resident"/>
    <x v="7"/>
    <s v="MD"/>
    <n v="1"/>
    <n v="0"/>
    <n v="0"/>
    <n v="0"/>
    <n v="0.41525098799999999"/>
    <n v="1"/>
    <n v="4775.18"/>
    <n v="1"/>
    <n v="0.41525098799999999"/>
    <n v="4775.18"/>
    <x v="163"/>
    <s v="21037,Edgewater"/>
    <x v="0"/>
    <x v="0"/>
    <n v="47.501344580000001"/>
    <n v="0"/>
    <n v="0"/>
    <n v="0"/>
    <n v="0"/>
    <n v="0"/>
    <n v="0"/>
    <n v="0"/>
    <n v="0.41525098799999999"/>
    <n v="3080.1714788999998"/>
    <x v="0"/>
  </r>
  <r>
    <n v="14498.854276"/>
    <n v="13992.142905000001"/>
    <x v="0"/>
    <x v="233"/>
    <x v="37"/>
    <x v="37"/>
    <s v="MD Resident"/>
    <x v="7"/>
    <s v="MD"/>
    <n v="1"/>
    <n v="1.0422079689999999"/>
    <n v="1"/>
    <n v="19647.72"/>
    <n v="11.345394663"/>
    <n v="4"/>
    <n v="186386.58"/>
    <n v="3"/>
    <n v="10.303186694000001"/>
    <n v="166738.85999999999"/>
    <x v="27"/>
    <s v="21403,Annapolis"/>
    <x v="0"/>
    <x v="0"/>
    <n v="30.136504110000001"/>
    <n v="0"/>
    <n v="0"/>
    <n v="0"/>
    <n v="0"/>
    <n v="0"/>
    <n v="0"/>
    <n v="0"/>
    <n v="10.303186694000001"/>
    <n v="76425.060297999997"/>
    <x v="0"/>
  </r>
  <r>
    <n v="14498.854276"/>
    <n v="13992.142905000001"/>
    <x v="0"/>
    <x v="160"/>
    <x v="37"/>
    <x v="37"/>
    <s v="MD Resident"/>
    <x v="7"/>
    <s v="MD"/>
    <n v="1"/>
    <n v="0"/>
    <n v="0"/>
    <n v="0"/>
    <n v="2.4047499280000002"/>
    <n v="2"/>
    <n v="64889.82"/>
    <n v="2"/>
    <n v="2.4047499280000002"/>
    <n v="64889.82"/>
    <x v="27"/>
    <s v="21401,Annapolis"/>
    <x v="0"/>
    <x v="0"/>
    <n v="81.173615592999994"/>
    <n v="-1.1152699669999999"/>
    <n v="1.1152699669999999"/>
    <n v="-1.1152699669999999"/>
    <n v="3.3039619499999999E-2"/>
    <n v="3.3039619499999999E-2"/>
    <n v="0"/>
    <n v="245.07513915000001"/>
    <n v="2.3717103085"/>
    <n v="17592.431227000001"/>
    <x v="0"/>
  </r>
  <r>
    <n v="14498.854276"/>
    <n v="13992.142905000001"/>
    <x v="0"/>
    <x v="50"/>
    <x v="37"/>
    <x v="37"/>
    <s v="MD Resident"/>
    <x v="1"/>
    <s v="MD"/>
    <n v="2"/>
    <n v="35.167450955"/>
    <n v="34"/>
    <n v="464902.28"/>
    <n v="47.925341576999998"/>
    <n v="50"/>
    <n v="730061.49"/>
    <n v="16"/>
    <n v="12.757890622"/>
    <n v="265159.21000000002"/>
    <x v="4"/>
    <s v="20782,Hyattsville"/>
    <x v="0"/>
    <x v="0"/>
    <n v="56.446641329000002"/>
    <n v="-1.706743949"/>
    <n v="1.706743949"/>
    <n v="-1.706743949"/>
    <n v="0.38575284739999999"/>
    <n v="0.38575284739999999"/>
    <n v="0"/>
    <n v="2861.365663"/>
    <n v="12.372137775000001"/>
    <n v="91771.740483999994"/>
    <x v="0"/>
  </r>
  <r>
    <n v="14498.854276"/>
    <n v="13992.142905000001"/>
    <x v="0"/>
    <x v="125"/>
    <x v="37"/>
    <x v="37"/>
    <s v="MD Resident"/>
    <x v="1"/>
    <s v="MD"/>
    <n v="2"/>
    <n v="11.708377652999999"/>
    <n v="17"/>
    <n v="138591.79"/>
    <n v="34.788962966"/>
    <n v="33"/>
    <n v="442701.37"/>
    <n v="16"/>
    <n v="23.080585313"/>
    <n v="304109.58"/>
    <x v="36"/>
    <s v="20707,Laurel"/>
    <x v="0"/>
    <x v="0"/>
    <n v="135.32980598"/>
    <n v="-184.9022105"/>
    <n v="135.32980598"/>
    <n v="135.32980598"/>
    <n v="23.080585313"/>
    <n v="23.080585313"/>
    <n v="0"/>
    <n v="171202.86923000001"/>
    <n v="0"/>
    <n v="0"/>
    <x v="0"/>
  </r>
  <r>
    <n v="14498.854276"/>
    <n v="13992.142905000001"/>
    <x v="0"/>
    <x v="107"/>
    <x v="37"/>
    <x v="37"/>
    <s v="MD Resident"/>
    <x v="0"/>
    <s v="MD"/>
    <n v="1"/>
    <n v="0"/>
    <n v="0"/>
    <n v="0"/>
    <n v="0.51374798499999996"/>
    <n v="1"/>
    <n v="2710.05"/>
    <n v="1"/>
    <n v="0.51374798499999996"/>
    <n v="2710.05"/>
    <x v="79"/>
    <s v="21234,Parkville"/>
    <x v="0"/>
    <x v="0"/>
    <n v="124.48361029"/>
    <n v="0"/>
    <n v="0"/>
    <n v="0"/>
    <n v="0"/>
    <n v="0"/>
    <n v="0"/>
    <n v="0"/>
    <n v="0.51374798499999996"/>
    <n v="3810.7841678"/>
    <x v="0"/>
  </r>
  <r>
    <n v="14498.854276"/>
    <n v="13992.142905000001"/>
    <x v="0"/>
    <x v="85"/>
    <x v="37"/>
    <x v="37"/>
    <s v="MD Resident"/>
    <x v="9"/>
    <s v="MD"/>
    <n v="1"/>
    <n v="0"/>
    <n v="0"/>
    <n v="0"/>
    <n v="0.47782898600000001"/>
    <n v="1"/>
    <n v="3959.88"/>
    <n v="1"/>
    <n v="0.47782898600000001"/>
    <n v="3959.88"/>
    <x v="19"/>
    <s v="21230,Baltimore"/>
    <x v="0"/>
    <x v="0"/>
    <n v="91.026667282999995"/>
    <n v="0"/>
    <n v="0"/>
    <n v="0"/>
    <n v="0"/>
    <n v="0"/>
    <n v="0"/>
    <n v="0"/>
    <n v="0.47782898600000001"/>
    <n v="3544.3509035000002"/>
    <x v="0"/>
  </r>
  <r>
    <n v="14498.854276"/>
    <n v="13992.142905000001"/>
    <x v="0"/>
    <x v="175"/>
    <x v="37"/>
    <x v="37"/>
    <s v="MD Resident"/>
    <x v="1"/>
    <s v="MD"/>
    <n v="2"/>
    <n v="2.6740929210000002"/>
    <n v="3"/>
    <n v="56905.23"/>
    <n v="2.7167669189999999"/>
    <n v="2"/>
    <n v="32798.199999999997"/>
    <n v="-1"/>
    <n v="4.2673997999999998E-2"/>
    <n v="-24107.03"/>
    <x v="118"/>
    <s v="20607,Accokeek"/>
    <x v="0"/>
    <x v="0"/>
    <n v="32.126005048000003"/>
    <n v="0"/>
    <n v="0"/>
    <n v="0"/>
    <n v="0"/>
    <n v="0"/>
    <n v="0"/>
    <n v="0"/>
    <n v="4.2673997999999998E-2"/>
    <n v="316.53923851000002"/>
    <x v="0"/>
  </r>
  <r>
    <n v="14498.854276"/>
    <n v="13992.142905000001"/>
    <x v="0"/>
    <x v="22"/>
    <x v="37"/>
    <x v="37"/>
    <s v="MD Resident"/>
    <x v="9"/>
    <s v="MD"/>
    <n v="1"/>
    <n v="1.9665489410000001"/>
    <n v="2"/>
    <n v="12429.51"/>
    <n v="3.6697588919999999"/>
    <n v="3"/>
    <n v="69674.929999999993"/>
    <n v="1"/>
    <n v="1.7032099510000001"/>
    <n v="57245.42"/>
    <x v="19"/>
    <s v="21229,Baltimore"/>
    <x v="0"/>
    <x v="0"/>
    <n v="142.46583278"/>
    <n v="-0.598206982"/>
    <n v="0.598206982"/>
    <n v="-0.598206982"/>
    <n v="7.1516942999999998E-3"/>
    <n v="7.1516942999999998E-3"/>
    <n v="0"/>
    <n v="53.048506690000004"/>
    <n v="1.6960582567"/>
    <n v="12580.705212000001"/>
    <x v="0"/>
  </r>
  <r>
    <n v="14498.854276"/>
    <n v="13992.142905000001"/>
    <x v="0"/>
    <x v="66"/>
    <x v="37"/>
    <x v="37"/>
    <s v="MD Resident"/>
    <x v="1"/>
    <s v="MD"/>
    <n v="2"/>
    <n v="11.682985652999999"/>
    <n v="19"/>
    <n v="146114.35999999999"/>
    <n v="18.269720457999998"/>
    <n v="26"/>
    <n v="345831.29"/>
    <n v="7"/>
    <n v="6.5867348049999999"/>
    <n v="199716.93"/>
    <x v="52"/>
    <s v="20722,Brentwood"/>
    <x v="0"/>
    <x v="0"/>
    <n v="23.905281291000001"/>
    <n v="-1.6599719500000001"/>
    <n v="1.6599719500000001"/>
    <n v="-1.6599719500000001"/>
    <n v="0.45737989379999999"/>
    <n v="0.45737989379999999"/>
    <n v="0"/>
    <n v="3392.6674340999998"/>
    <n v="6.1293549112000001"/>
    <n v="45465.187868000001"/>
    <x v="0"/>
  </r>
  <r>
    <n v="14498.854276"/>
    <n v="13992.142905000001"/>
    <x v="0"/>
    <x v="199"/>
    <x v="37"/>
    <x v="37"/>
    <s v="MD Resident"/>
    <x v="11"/>
    <s v="MD"/>
    <n v="1"/>
    <n v="0"/>
    <n v="0"/>
    <n v="0"/>
    <n v="0.41563398800000001"/>
    <n v="1"/>
    <n v="4861.53"/>
    <n v="1"/>
    <n v="0.41563398800000001"/>
    <n v="4861.53"/>
    <x v="134"/>
    <s v="21009,Abingdon"/>
    <x v="0"/>
    <x v="0"/>
    <n v="5.2055738480000002"/>
    <n v="0"/>
    <n v="0"/>
    <n v="0"/>
    <n v="0"/>
    <n v="0"/>
    <n v="0"/>
    <n v="0"/>
    <n v="0.41563398800000001"/>
    <n v="3083.0124249999999"/>
    <x v="0"/>
  </r>
  <r>
    <n v="14498.854276"/>
    <n v="13992.142905000001"/>
    <x v="0"/>
    <x v="222"/>
    <x v="37"/>
    <x v="37"/>
    <s v="MD Resident"/>
    <x v="1"/>
    <s v="MD"/>
    <n v="2"/>
    <n v="132.86840405000001"/>
    <n v="190"/>
    <n v="1876703.66"/>
    <n v="143.37690375"/>
    <n v="199"/>
    <n v="1933289.89"/>
    <n v="9"/>
    <n v="10.508499694999999"/>
    <n v="56586.23"/>
    <x v="148"/>
    <s v="20770,Greenbelt"/>
    <x v="0"/>
    <x v="0"/>
    <n v="43.179993729000003"/>
    <n v="-8.4850117489999999"/>
    <n v="8.4850117489999999"/>
    <n v="-8.4850117489999999"/>
    <n v="2.0649549867000001"/>
    <n v="2.0649549867000001"/>
    <n v="0"/>
    <n v="15317.038705000001"/>
    <n v="8.4435447082999993"/>
    <n v="62630.954152999999"/>
    <x v="0"/>
  </r>
  <r>
    <n v="14498.854276"/>
    <n v="13992.142905000001"/>
    <x v="0"/>
    <x v="103"/>
    <x v="37"/>
    <x v="37"/>
    <s v="MD Resident"/>
    <x v="3"/>
    <s v="MD"/>
    <n v="2"/>
    <n v="2.4197509269999999"/>
    <n v="4"/>
    <n v="31111.48"/>
    <n v="11.522908658"/>
    <n v="14"/>
    <n v="135591.16"/>
    <n v="10"/>
    <n v="9.1031577309999996"/>
    <n v="104479.67999999999"/>
    <x v="24"/>
    <s v="20910,Silver Spring"/>
    <x v="0"/>
    <x v="0"/>
    <n v="79.478649641000004"/>
    <n v="-2.182473935"/>
    <n v="2.182473935"/>
    <n v="-2.182473935"/>
    <n v="0.2499715907"/>
    <n v="0.2499715907"/>
    <n v="0"/>
    <n v="1854.1927324000001"/>
    <n v="8.8531861403000001"/>
    <n v="65669.516111999998"/>
    <x v="0"/>
  </r>
  <r>
    <n v="14498.854276"/>
    <n v="13992.142905000001"/>
    <x v="0"/>
    <x v="28"/>
    <x v="37"/>
    <x v="37"/>
    <s v="MD Resident"/>
    <x v="3"/>
    <s v="MD"/>
    <n v="2"/>
    <n v="0.43226198700000001"/>
    <n v="1"/>
    <n v="6267.09"/>
    <n v="2.4558039269999998"/>
    <n v="4"/>
    <n v="27493.57"/>
    <n v="3"/>
    <n v="2.0235419399999999"/>
    <n v="21226.48"/>
    <x v="24"/>
    <s v="20906,Silver Spring"/>
    <x v="0"/>
    <x v="0"/>
    <n v="117.35899250999999"/>
    <n v="-1.7898299470000001"/>
    <n v="1.7898299470000001"/>
    <n v="-1.7898299470000001"/>
    <n v="3.0860830400000001E-2"/>
    <n v="3.0860830400000001E-2"/>
    <n v="0"/>
    <n v="228.91372290000001"/>
    <n v="1.9926811095999999"/>
    <n v="14780.938993"/>
    <x v="0"/>
  </r>
  <r>
    <n v="14498.854276"/>
    <n v="13992.142905000001"/>
    <x v="0"/>
    <x v="95"/>
    <x v="37"/>
    <x v="37"/>
    <s v="MD Resident"/>
    <x v="1"/>
    <s v="MD"/>
    <n v="2"/>
    <n v="32.733137032999998"/>
    <n v="42"/>
    <n v="561592.55000000005"/>
    <n v="47.588130587999999"/>
    <n v="58"/>
    <n v="606642.67000000004"/>
    <n v="16"/>
    <n v="14.854993555"/>
    <n v="45050.12"/>
    <x v="71"/>
    <s v="20769,Glenn Dale"/>
    <x v="0"/>
    <x v="0"/>
    <n v="35.385238944000001"/>
    <n v="0"/>
    <n v="0"/>
    <n v="0"/>
    <n v="0"/>
    <n v="0"/>
    <n v="0"/>
    <n v="0"/>
    <n v="14.854993555"/>
    <n v="110188.6059"/>
    <x v="0"/>
  </r>
  <r>
    <n v="14498.854276"/>
    <n v="13992.142905000001"/>
    <x v="0"/>
    <x v="134"/>
    <x v="37"/>
    <x v="37"/>
    <s v="MD Resident"/>
    <x v="3"/>
    <s v="MD"/>
    <n v="1"/>
    <n v="0"/>
    <n v="0"/>
    <n v="0"/>
    <n v="0.652269981"/>
    <n v="1"/>
    <n v="9087.82"/>
    <n v="1"/>
    <n v="0.652269981"/>
    <n v="9087.82"/>
    <x v="24"/>
    <s v="20905,Silver Spring"/>
    <x v="0"/>
    <x v="0"/>
    <n v="20.929489378"/>
    <n v="-1.779962947"/>
    <n v="1.779962947"/>
    <n v="-1.779962947"/>
    <n v="5.5472753100000001E-2"/>
    <n v="5.5472753100000001E-2"/>
    <n v="0"/>
    <n v="411.47546187"/>
    <n v="0.5967972279"/>
    <n v="4426.8113817000003"/>
    <x v="0"/>
  </r>
  <r>
    <n v="14498.854276"/>
    <n v="13992.142905000001"/>
    <x v="0"/>
    <x v="83"/>
    <x v="37"/>
    <x v="37"/>
    <s v="MD Resident"/>
    <x v="1"/>
    <s v="MD"/>
    <n v="2"/>
    <n v="77.421309707000006"/>
    <n v="98"/>
    <n v="1149754.54"/>
    <n v="102.56730696"/>
    <n v="120"/>
    <n v="1437423.5"/>
    <n v="22"/>
    <n v="25.145997254000001"/>
    <n v="287668.96000000002"/>
    <x v="41"/>
    <s v="20720,Bowie"/>
    <x v="0"/>
    <x v="0"/>
    <n v="67.503236000000001"/>
    <n v="-3.745538888"/>
    <n v="3.745538888"/>
    <n v="-3.745538888"/>
    <n v="1.3952710444"/>
    <n v="1.3952710444"/>
    <n v="0"/>
    <n v="10349.581819999999"/>
    <n v="23.75072621"/>
    <n v="176173.71562999999"/>
    <x v="0"/>
  </r>
  <r>
    <n v="14498.854276"/>
    <n v="13992.142905000001"/>
    <x v="0"/>
    <x v="171"/>
    <x v="37"/>
    <x v="37"/>
    <s v="MD Resident"/>
    <x v="1"/>
    <s v="MD"/>
    <n v="2"/>
    <n v="334.17352110000002"/>
    <n v="434"/>
    <n v="4923188.7300000004"/>
    <n v="346.95304871000002"/>
    <n v="445"/>
    <n v="4857697.67"/>
    <n v="11"/>
    <n v="12.779527619"/>
    <n v="-65491.06"/>
    <x v="115"/>
    <s v="20706,Lanham"/>
    <x v="0"/>
    <x v="0"/>
    <n v="47.235311596999999"/>
    <n v="-13.427207599999999"/>
    <n v="13.427207599999999"/>
    <n v="-13.427207599999999"/>
    <n v="3.6327350147000002"/>
    <n v="3.6327350147000002"/>
    <n v="0"/>
    <n v="26946.225551"/>
    <n v="9.1467926042999999"/>
    <n v="67847.375484999997"/>
    <x v="0"/>
  </r>
  <r>
    <n v="14498.854276"/>
    <n v="13992.142905000001"/>
    <x v="0"/>
    <x v="68"/>
    <x v="37"/>
    <x v="37"/>
    <s v="MD Resident"/>
    <x v="3"/>
    <s v="MD"/>
    <n v="1"/>
    <n v="0.49983298500000001"/>
    <n v="1"/>
    <n v="9444.23"/>
    <n v="1.0422079689999999"/>
    <n v="1"/>
    <n v="30440.43"/>
    <n v="0"/>
    <n v="0.54237498399999995"/>
    <n v="20996.2"/>
    <x v="24"/>
    <s v="20901,Silver Spring"/>
    <x v="0"/>
    <x v="0"/>
    <n v="70.619512907000001"/>
    <n v="-1.8741309450000001"/>
    <n v="1.8741309450000001"/>
    <n v="-1.8741309450000001"/>
    <n v="1.43937801E-2"/>
    <n v="1.43937801E-2"/>
    <n v="0"/>
    <n v="106.76750278"/>
    <n v="0.52798120390000003"/>
    <n v="3916.3606893000001"/>
    <x v="0"/>
  </r>
  <r>
    <n v="14498.854276"/>
    <n v="13992.142905000001"/>
    <x v="0"/>
    <x v="96"/>
    <x v="37"/>
    <x v="37"/>
    <s v="MD Resident"/>
    <x v="8"/>
    <s v="MD"/>
    <n v="1"/>
    <n v="0"/>
    <n v="0"/>
    <n v="0"/>
    <n v="3.6709438909999998"/>
    <n v="1"/>
    <n v="75216.86"/>
    <n v="1"/>
    <n v="3.6709438909999998"/>
    <n v="75216.86"/>
    <x v="72"/>
    <s v="20759,Fulton"/>
    <x v="0"/>
    <x v="0"/>
    <n v="9.8504237089999993"/>
    <n v="-0.90473397300000002"/>
    <n v="0.90473397300000002"/>
    <n v="-0.90473397300000002"/>
    <n v="0.33716596859999998"/>
    <n v="0.33716596859999998"/>
    <n v="0"/>
    <n v="2500.9669579000001"/>
    <n v="3.3337779223999999"/>
    <n v="24728.677283000001"/>
    <x v="0"/>
  </r>
  <r>
    <n v="14498.854276"/>
    <n v="13992.142905000001"/>
    <x v="0"/>
    <x v="26"/>
    <x v="37"/>
    <x v="37"/>
    <s v="MD Resident"/>
    <x v="3"/>
    <s v="MD"/>
    <n v="1"/>
    <n v="1.3245289609999999"/>
    <n v="2"/>
    <n v="13903.83"/>
    <n v="3.7815418869999999"/>
    <n v="4"/>
    <n v="37597.67"/>
    <n v="2"/>
    <n v="2.457012926"/>
    <n v="23693.84"/>
    <x v="22"/>
    <s v="20886,Montgomery Village"/>
    <x v="0"/>
    <x v="0"/>
    <n v="32.268526053000002"/>
    <n v="-0.61168998200000002"/>
    <n v="0.61168998200000002"/>
    <n v="-0.61168998200000002"/>
    <n v="4.6575731099999997E-2"/>
    <n v="4.6575731099999997E-2"/>
    <n v="0"/>
    <n v="345.48078799000001"/>
    <n v="2.4104371949000001"/>
    <n v="17879.692316000001"/>
    <x v="0"/>
  </r>
  <r>
    <n v="14498.854276"/>
    <n v="13992.142905000001"/>
    <x v="0"/>
    <x v="129"/>
    <x v="37"/>
    <x v="37"/>
    <s v="MD Resident"/>
    <x v="1"/>
    <s v="MD"/>
    <n v="2"/>
    <n v="59.009361247000001"/>
    <n v="67"/>
    <n v="772446.67"/>
    <n v="90.126798334"/>
    <n v="96"/>
    <n v="1551891.64"/>
    <n v="29"/>
    <n v="31.117437086999999"/>
    <n v="779444.97"/>
    <x v="41"/>
    <s v="20716,Bowie"/>
    <x v="0"/>
    <x v="0"/>
    <n v="75.096107774000004"/>
    <n v="-6.8142197979999999"/>
    <n v="6.8142197979999999"/>
    <n v="-6.8142197979999999"/>
    <n v="2.8235958179999998"/>
    <n v="2.8235958179999998"/>
    <n v="0"/>
    <n v="20944.343441000001"/>
    <n v="28.293841269000001"/>
    <n v="209872.78881"/>
    <x v="0"/>
  </r>
  <r>
    <n v="14498.854276"/>
    <n v="13992.142905000001"/>
    <x v="0"/>
    <x v="3"/>
    <x v="37"/>
    <x v="37"/>
    <s v="MD Resident"/>
    <x v="3"/>
    <s v="MD"/>
    <n v="2"/>
    <n v="0"/>
    <n v="0"/>
    <n v="0"/>
    <n v="1.859616945"/>
    <n v="2"/>
    <n v="13525.31"/>
    <n v="2"/>
    <n v="1.859616945"/>
    <n v="13525.31"/>
    <x v="3"/>
    <s v="20878,Gaithersburg"/>
    <x v="0"/>
    <x v="0"/>
    <n v="25.688626236000001"/>
    <n v="0"/>
    <n v="0"/>
    <n v="0"/>
    <n v="0"/>
    <n v="0"/>
    <n v="0"/>
    <n v="0"/>
    <n v="1.859616945"/>
    <n v="13793.920403"/>
    <x v="0"/>
  </r>
  <r>
    <n v="14498.854276"/>
    <n v="13992.142905000001"/>
    <x v="0"/>
    <x v="155"/>
    <x v="37"/>
    <x v="37"/>
    <s v="MD Resident"/>
    <x v="1"/>
    <s v="MD"/>
    <n v="2"/>
    <n v="44.286052687000002"/>
    <n v="59"/>
    <n v="680224.93"/>
    <n v="45.901860640999999"/>
    <n v="53"/>
    <n v="568217.32999999996"/>
    <n v="-6"/>
    <n v="1.6158079540000001"/>
    <n v="-112007.6"/>
    <x v="106"/>
    <s v="20748,Temple Hills"/>
    <x v="0"/>
    <x v="0"/>
    <n v="58.72886227"/>
    <n v="-3.3167708999999999"/>
    <n v="3.3167708999999999"/>
    <n v="-3.3167708999999999"/>
    <n v="9.12543611E-2"/>
    <n v="9.12543611E-2"/>
    <n v="0"/>
    <n v="676.88961222"/>
    <n v="1.5245535929"/>
    <n v="11308.549843000001"/>
    <x v="0"/>
  </r>
  <r>
    <n v="14498.854276"/>
    <n v="13992.142905000001"/>
    <x v="0"/>
    <x v="104"/>
    <x v="37"/>
    <x v="37"/>
    <s v="MD Resident"/>
    <x v="9"/>
    <s v="MD"/>
    <n v="1"/>
    <n v="0"/>
    <n v="0"/>
    <n v="0"/>
    <n v="0.52952198399999995"/>
    <n v="1"/>
    <n v="8726.9699999999993"/>
    <n v="1"/>
    <n v="0.52952198399999995"/>
    <n v="8726.9699999999993"/>
    <x v="19"/>
    <s v="21201,Baltimore"/>
    <x v="0"/>
    <x v="0"/>
    <n v="58.911117240000003"/>
    <n v="-0.58304598299999999"/>
    <n v="0.58304598299999999"/>
    <n v="-0.58304598299999999"/>
    <n v="5.2407028999999997E-3"/>
    <n v="5.2407028999999997E-3"/>
    <n v="0"/>
    <n v="38.873510746000001"/>
    <n v="0.52428128110000005"/>
    <n v="3888.9160904999999"/>
    <x v="0"/>
  </r>
  <r>
    <n v="14498.854276"/>
    <n v="13992.142905000001"/>
    <x v="0"/>
    <x v="16"/>
    <x v="37"/>
    <x v="37"/>
    <s v="MD Resident"/>
    <x v="3"/>
    <s v="MD"/>
    <n v="1"/>
    <n v="0"/>
    <n v="0"/>
    <n v="0"/>
    <n v="0.54660698399999996"/>
    <n v="1"/>
    <n v="4533.42"/>
    <n v="1"/>
    <n v="0.54660698399999996"/>
    <n v="4533.42"/>
    <x v="13"/>
    <s v="20876,Germantown"/>
    <x v="0"/>
    <x v="0"/>
    <n v="56.860298307000001"/>
    <n v="0"/>
    <n v="0"/>
    <n v="0"/>
    <n v="0"/>
    <n v="0"/>
    <n v="0"/>
    <n v="0"/>
    <n v="0.54660698399999996"/>
    <n v="4054.5195339000002"/>
    <x v="0"/>
  </r>
  <r>
    <n v="14498.854276"/>
    <n v="13992.142905000001"/>
    <x v="0"/>
    <x v="143"/>
    <x v="37"/>
    <x v="37"/>
    <s v="MD Resident"/>
    <x v="1"/>
    <s v="MD"/>
    <n v="2"/>
    <n v="19.258334431000002"/>
    <n v="28"/>
    <n v="247310.96"/>
    <n v="39.659233825000001"/>
    <n v="37"/>
    <n v="644395.67000000004"/>
    <n v="9"/>
    <n v="20.400899394"/>
    <n v="397084.71"/>
    <x v="99"/>
    <s v="20705,Beltsville"/>
    <x v="0"/>
    <x v="0"/>
    <n v="75.462409758000007"/>
    <n v="-55.213048360000002"/>
    <n v="55.213048364000002"/>
    <n v="-55.213048360000002"/>
    <n v="14.926581970000001"/>
    <n v="14.926581970000001"/>
    <n v="0"/>
    <n v="110719.62112"/>
    <n v="5.4743174239999997"/>
    <n v="40606.372731000003"/>
    <x v="0"/>
  </r>
  <r>
    <n v="14498.854276"/>
    <n v="13992.142905000001"/>
    <x v="0"/>
    <x v="32"/>
    <x v="37"/>
    <x v="37"/>
    <s v="MD Resident"/>
    <x v="1"/>
    <s v="MD"/>
    <n v="2"/>
    <n v="122.39322837"/>
    <n v="159"/>
    <n v="1757055.86"/>
    <n v="163.35908416000001"/>
    <n v="203"/>
    <n v="2105008.62"/>
    <n v="44"/>
    <n v="40.965855781999998"/>
    <n v="347952.76"/>
    <x v="28"/>
    <s v="20747,District Heights"/>
    <x v="0"/>
    <x v="0"/>
    <n v="135.299723"/>
    <n v="-5.2008608450000002"/>
    <n v="5.2008608450000002"/>
    <n v="-5.2008608450000002"/>
    <n v="1.5747091761000001"/>
    <n v="1.5747091761000001"/>
    <n v="0"/>
    <n v="11680.584591000001"/>
    <n v="39.391146606"/>
    <n v="292188.31455000001"/>
    <x v="0"/>
  </r>
  <r>
    <n v="14498.854276"/>
    <n v="13992.142905000001"/>
    <x v="0"/>
    <x v="71"/>
    <x v="37"/>
    <x v="37"/>
    <s v="MD Resident"/>
    <x v="3"/>
    <s v="MD"/>
    <n v="1"/>
    <n v="0"/>
    <n v="0"/>
    <n v="0"/>
    <n v="0.37665798900000003"/>
    <n v="1"/>
    <n v="2397.27"/>
    <n v="1"/>
    <n v="0.37665798900000003"/>
    <n v="2397.27"/>
    <x v="13"/>
    <s v="20874,Germantown"/>
    <x v="0"/>
    <x v="0"/>
    <n v="67.317166005000004"/>
    <n v="-2.7837239170000001"/>
    <n v="2.7837239170000001"/>
    <n v="-2.7837239170000001"/>
    <n v="1.55756981E-2"/>
    <n v="1.55756981E-2"/>
    <n v="0"/>
    <n v="115.53451368"/>
    <n v="0.36108229089999999"/>
    <n v="2678.3690013999999"/>
    <x v="0"/>
  </r>
  <r>
    <n v="14498.854276"/>
    <n v="13992.142905000001"/>
    <x v="0"/>
    <x v="242"/>
    <x v="37"/>
    <x v="37"/>
    <s v="MD Resident"/>
    <x v="1"/>
    <s v="MD"/>
    <n v="2"/>
    <n v="47.949418579000003"/>
    <n v="54"/>
    <n v="673277.35"/>
    <n v="69.465312940999993"/>
    <n v="86"/>
    <n v="900328.03"/>
    <n v="32"/>
    <n v="21.515894362000001"/>
    <n v="227050.68"/>
    <x v="161"/>
    <s v="20746,Suitland"/>
    <x v="0"/>
    <x v="0"/>
    <n v="38.336858863000003"/>
    <n v="-7.4017377800000004"/>
    <n v="7.4017377800000004"/>
    <n v="-7.4017377800000004"/>
    <n v="4.1540964203000001"/>
    <n v="4.1540964203000001"/>
    <n v="0"/>
    <n v="30813.483133000002"/>
    <n v="17.361797941999999"/>
    <n v="128783.11284"/>
    <x v="0"/>
  </r>
  <r>
    <n v="14498.854276"/>
    <n v="13992.142905000001"/>
    <x v="0"/>
    <x v="115"/>
    <x v="37"/>
    <x v="37"/>
    <s v="MD Resident"/>
    <x v="3"/>
    <s v="MD"/>
    <n v="2"/>
    <n v="0.64227998100000006"/>
    <n v="1"/>
    <n v="2743.74"/>
    <n v="3.748365889"/>
    <n v="3"/>
    <n v="48731.66"/>
    <n v="2"/>
    <n v="3.1060859079999998"/>
    <n v="45987.92"/>
    <x v="84"/>
    <s v="20866,Burtonsville"/>
    <x v="0"/>
    <x v="0"/>
    <n v="53.171304423999999"/>
    <n v="-9.5049347189999995"/>
    <n v="9.5049347189999995"/>
    <n v="-9.5049347189999995"/>
    <n v="0.55524580609999996"/>
    <n v="0.55524580609999996"/>
    <n v="0"/>
    <n v="4118.5989804000001"/>
    <n v="2.5508401019"/>
    <n v="18921.146863000002"/>
    <x v="0"/>
  </r>
  <r>
    <n v="14498.854276"/>
    <n v="13992.142905000001"/>
    <x v="0"/>
    <x v="94"/>
    <x v="37"/>
    <x v="37"/>
    <s v="MD Resident"/>
    <x v="1"/>
    <s v="MD"/>
    <n v="2"/>
    <n v="23.5348583"/>
    <n v="28"/>
    <n v="342451.17"/>
    <n v="30.776542084999999"/>
    <n v="37"/>
    <n v="430570.41"/>
    <n v="9"/>
    <n v="7.2416837850000002"/>
    <n v="88119.24"/>
    <x v="70"/>
    <s v="20745,Oxon Hill"/>
    <x v="0"/>
    <x v="0"/>
    <n v="67.456354997999995"/>
    <n v="-2.797984918"/>
    <n v="2.797984918"/>
    <n v="-2.797984918"/>
    <n v="0.30037380479999998"/>
    <n v="0.30037380479999998"/>
    <n v="0"/>
    <n v="2228.0568942999998"/>
    <n v="6.9413099801999998"/>
    <n v="51487.957030999998"/>
    <x v="0"/>
  </r>
  <r>
    <n v="14498.854276"/>
    <n v="13992.142905000001"/>
    <x v="0"/>
    <x v="111"/>
    <x v="37"/>
    <x v="37"/>
    <s v="MD Resident"/>
    <x v="3"/>
    <s v="MD"/>
    <n v="1"/>
    <n v="0"/>
    <n v="0"/>
    <n v="0"/>
    <n v="3.3577739000000002"/>
    <n v="1"/>
    <n v="23228.01"/>
    <n v="1"/>
    <n v="3.3577739000000002"/>
    <n v="23228.01"/>
    <x v="82"/>
    <s v="20854,Potomac"/>
    <x v="0"/>
    <x v="0"/>
    <n v="52.224355439"/>
    <n v="0"/>
    <n v="0"/>
    <n v="0"/>
    <n v="0"/>
    <n v="0"/>
    <n v="0"/>
    <n v="0"/>
    <n v="3.3577739000000002"/>
    <n v="24906.670179000001"/>
    <x v="0"/>
  </r>
  <r>
    <n v="14498.854276"/>
    <n v="13992.142905000001"/>
    <x v="0"/>
    <x v="142"/>
    <x v="37"/>
    <x v="37"/>
    <s v="MD Resident"/>
    <x v="7"/>
    <s v="MD"/>
    <n v="2"/>
    <n v="0"/>
    <n v="0"/>
    <n v="0"/>
    <n v="2.1724779359999999"/>
    <n v="3"/>
    <n v="35638.99"/>
    <n v="3"/>
    <n v="2.1724779359999999"/>
    <n v="35638.99"/>
    <x v="98"/>
    <s v="21113,Odenton"/>
    <x v="0"/>
    <x v="0"/>
    <n v="72.867943832999998"/>
    <n v="-3.5327478960000001"/>
    <n v="3.5327478960000001"/>
    <n v="-3.5327478960000001"/>
    <n v="0.1053250092"/>
    <n v="0.1053250092"/>
    <n v="0"/>
    <n v="781.26024705999998"/>
    <n v="2.0671529268"/>
    <n v="15333.342175"/>
    <x v="0"/>
  </r>
  <r>
    <n v="14498.854276"/>
    <n v="13992.142905000001"/>
    <x v="0"/>
    <x v="1"/>
    <x v="37"/>
    <x v="37"/>
    <s v="MD Resident"/>
    <x v="1"/>
    <s v="MD"/>
    <n v="2"/>
    <n v="34.028771990999999"/>
    <n v="39"/>
    <n v="575931.88"/>
    <n v="44.517298676000003"/>
    <n v="38"/>
    <n v="681417.56"/>
    <n v="-1"/>
    <n v="10.488526685"/>
    <n v="105485.68"/>
    <x v="1"/>
    <s v="20744,Fort Washington"/>
    <x v="0"/>
    <x v="0"/>
    <n v="69.501414928000003"/>
    <n v="-9.1640427280000001"/>
    <n v="9.1640427280000001"/>
    <n v="-9.1640427280000001"/>
    <n v="1.3829546749999999"/>
    <n v="1.3829546749999999"/>
    <n v="0"/>
    <n v="10258.223748"/>
    <n v="9.1055720099999995"/>
    <n v="67541.617033999995"/>
    <x v="0"/>
  </r>
  <r>
    <n v="14498.854276"/>
    <n v="13992.142905000001"/>
    <x v="0"/>
    <x v="152"/>
    <x v="37"/>
    <x v="37"/>
    <s v="MD Resident"/>
    <x v="3"/>
    <s v="MD"/>
    <n v="1"/>
    <n v="0"/>
    <n v="0"/>
    <n v="0"/>
    <n v="0.39626098799999998"/>
    <n v="1"/>
    <n v="8428.76"/>
    <n v="1"/>
    <n v="0.39626098799999998"/>
    <n v="8428.76"/>
    <x v="103"/>
    <s v="20852,Rockville"/>
    <x v="0"/>
    <x v="0"/>
    <n v="45.448545643000003"/>
    <n v="-0.73492597800000004"/>
    <n v="0.73492597800000004"/>
    <n v="-0.73492597800000004"/>
    <n v="6.4077407000000001E-3"/>
    <n v="6.4077407000000001E-3"/>
    <n v="0"/>
    <n v="47.530145900999997"/>
    <n v="0.38985324729999998"/>
    <n v="2891.7808461"/>
    <x v="0"/>
  </r>
  <r>
    <n v="14498.854276"/>
    <n v="13992.142905000001"/>
    <x v="0"/>
    <x v="55"/>
    <x v="37"/>
    <x v="37"/>
    <s v="MD Resident"/>
    <x v="12"/>
    <s v="MD"/>
    <n v="2"/>
    <n v="0"/>
    <n v="0"/>
    <n v="0"/>
    <n v="1.043269969"/>
    <n v="2"/>
    <n v="12323.27"/>
    <n v="2"/>
    <n v="1.043269969"/>
    <n v="12323.27"/>
    <x v="2"/>
    <s v="Washington,"/>
    <x v="0"/>
    <x v="0"/>
    <n v="44.885576671999999"/>
    <n v="0"/>
    <n v="0"/>
    <n v="0"/>
    <n v="0"/>
    <n v="0"/>
    <n v="0"/>
    <n v="0"/>
    <n v="1.043269969"/>
    <n v="7738.5737691000004"/>
    <x v="0"/>
  </r>
  <r>
    <n v="14498.854276"/>
    <n v="13992.142905000001"/>
    <x v="0"/>
    <x v="150"/>
    <x v="37"/>
    <x v="37"/>
    <s v="MD Resident"/>
    <x v="3"/>
    <s v="MD"/>
    <n v="1"/>
    <n v="0.41525098799999999"/>
    <n v="1"/>
    <n v="3142.13"/>
    <n v="0.52161998499999995"/>
    <n v="1"/>
    <n v="13078.29"/>
    <n v="0"/>
    <n v="0.10636899700000001"/>
    <n v="9936.16"/>
    <x v="103"/>
    <s v="20851,Rockville"/>
    <x v="0"/>
    <x v="0"/>
    <n v="59.30342924"/>
    <n v="0"/>
    <n v="0"/>
    <n v="0"/>
    <n v="0"/>
    <n v="0"/>
    <n v="0"/>
    <n v="0"/>
    <n v="0.10636899700000001"/>
    <n v="789.00414512999998"/>
    <x v="0"/>
  </r>
  <r>
    <n v="14498.854276"/>
    <n v="13992.142905000001"/>
    <x v="0"/>
    <x v="124"/>
    <x v="37"/>
    <x v="37"/>
    <s v="MD Resident"/>
    <x v="1"/>
    <s v="MD"/>
    <n v="2"/>
    <n v="225.37347732999999"/>
    <n v="287"/>
    <n v="3416384.72"/>
    <n v="286.93846651000001"/>
    <n v="343"/>
    <n v="3783328.73"/>
    <n v="56"/>
    <n v="61.564989183999998"/>
    <n v="366944.01"/>
    <x v="88"/>
    <s v="20743,Capitol Heights"/>
    <x v="0"/>
    <x v="0"/>
    <n v="117.22862953000001"/>
    <n v="-10.39679769"/>
    <n v="10.396797691"/>
    <n v="-10.39679769"/>
    <n v="5.4600888876000004"/>
    <n v="5.4600888876000004"/>
    <n v="0"/>
    <n v="40500.830943000001"/>
    <n v="56.104900295999997"/>
    <n v="416164.48537000001"/>
    <x v="0"/>
  </r>
  <r>
    <n v="14498.854276"/>
    <n v="13992.142905000001"/>
    <x v="0"/>
    <x v="194"/>
    <x v="37"/>
    <x v="37"/>
    <s v="MD Resident"/>
    <x v="11"/>
    <s v="MD"/>
    <n v="1"/>
    <n v="0"/>
    <n v="0"/>
    <n v="0"/>
    <n v="0.70232797899999999"/>
    <n v="1"/>
    <n v="3071.11"/>
    <n v="1"/>
    <n v="0.70232797899999999"/>
    <n v="3071.11"/>
    <x v="131"/>
    <s v="21078,Havre de Grace"/>
    <x v="0"/>
    <x v="0"/>
    <n v="24.987545236999999"/>
    <n v="0"/>
    <n v="0"/>
    <n v="0"/>
    <n v="0"/>
    <n v="0"/>
    <n v="0"/>
    <n v="0"/>
    <n v="0.70232797899999999"/>
    <n v="5209.5977427999997"/>
    <x v="0"/>
  </r>
  <r>
    <n v="14498.854276"/>
    <n v="13992.142905000001"/>
    <x v="0"/>
    <x v="37"/>
    <x v="37"/>
    <x v="37"/>
    <s v="MD Resident"/>
    <x v="1"/>
    <s v="MD"/>
    <n v="2"/>
    <n v="51.319044476000002"/>
    <n v="57"/>
    <n v="650523.93999999994"/>
    <n v="65.350661067999994"/>
    <n v="68"/>
    <n v="1118408.94"/>
    <n v="11"/>
    <n v="14.031616592000001"/>
    <n v="467885"/>
    <x v="29"/>
    <s v="20710,Bladensburg"/>
    <x v="0"/>
    <x v="0"/>
    <n v="39.012683846000002"/>
    <n v="-5.7856688280000004"/>
    <n v="5.7856688280000004"/>
    <n v="-5.7856688280000004"/>
    <n v="2.0809203244000001"/>
    <n v="2.0809203244000001"/>
    <n v="0"/>
    <n v="15435.463414"/>
    <n v="11.950696268"/>
    <n v="88645.650125999993"/>
    <x v="0"/>
  </r>
  <r>
    <n v="14498.854276"/>
    <n v="13992.142905000001"/>
    <x v="0"/>
    <x v="6"/>
    <x v="37"/>
    <x v="37"/>
    <s v="MD Resident"/>
    <x v="4"/>
    <s v="MD"/>
    <n v="7"/>
    <n v="0"/>
    <n v="0"/>
    <n v="0"/>
    <n v="6.7237298000000001"/>
    <n v="9"/>
    <n v="110595.04"/>
    <n v="9"/>
    <n v="6.7237298000000001"/>
    <n v="110595.04"/>
    <x v="2"/>
    <s v="Saint Marys,"/>
    <x v="0"/>
    <x v="0"/>
    <n v="136.66112992000001"/>
    <n v="0"/>
    <n v="0"/>
    <n v="0"/>
    <n v="0"/>
    <n v="0"/>
    <n v="0"/>
    <n v="0"/>
    <n v="6.7237298000000001"/>
    <n v="49874.031274000001"/>
    <x v="0"/>
  </r>
  <r>
    <n v="14498.854276"/>
    <n v="13992.142905000001"/>
    <x v="0"/>
    <x v="173"/>
    <x v="37"/>
    <x v="37"/>
    <s v="MD Resident"/>
    <x v="18"/>
    <s v="MD"/>
    <n v="1"/>
    <n v="0"/>
    <n v="0"/>
    <n v="0"/>
    <n v="0.51374798499999996"/>
    <n v="1"/>
    <n v="5578.63"/>
    <n v="1"/>
    <n v="0.51374798499999996"/>
    <n v="5578.63"/>
    <x v="2"/>
    <s v="Queen Annes,"/>
    <x v="0"/>
    <x v="0"/>
    <n v="68.731464979999998"/>
    <n v="0"/>
    <n v="0"/>
    <n v="0"/>
    <n v="0"/>
    <n v="0"/>
    <n v="0"/>
    <n v="0"/>
    <n v="0.51374798499999996"/>
    <n v="3810.7841678"/>
    <x v="0"/>
  </r>
  <r>
    <n v="14498.854276"/>
    <n v="13992.142905000001"/>
    <x v="0"/>
    <x v="221"/>
    <x v="37"/>
    <x v="37"/>
    <s v="MD Resident"/>
    <x v="1"/>
    <s v="MD"/>
    <n v="2"/>
    <n v="78.111938690000002"/>
    <n v="85"/>
    <n v="1037030.6"/>
    <n v="80.171575622000006"/>
    <n v="99"/>
    <n v="1095032.2"/>
    <n v="14"/>
    <n v="2.0596369320000001"/>
    <n v="58001.599999999999"/>
    <x v="147"/>
    <s v="20740,College Park"/>
    <x v="0"/>
    <x v="0"/>
    <n v="41.513387764999997"/>
    <n v="-22.245150339999999"/>
    <n v="22.245150343999999"/>
    <n v="-22.245150339999999"/>
    <n v="1.1036664477"/>
    <n v="1.1036664477"/>
    <n v="0"/>
    <n v="8186.5715258"/>
    <n v="0.95597048429999998"/>
    <n v="7091.0199025000002"/>
    <x v="0"/>
  </r>
  <r>
    <n v="14498.854276"/>
    <n v="13992.142905000001"/>
    <x v="0"/>
    <x v="203"/>
    <x v="37"/>
    <x v="37"/>
    <s v="MD Resident"/>
    <x v="3"/>
    <s v="MD"/>
    <n v="1"/>
    <n v="0"/>
    <n v="0"/>
    <n v="0"/>
    <n v="0.43226198700000001"/>
    <n v="1"/>
    <n v="2820.64"/>
    <n v="1"/>
    <n v="0.43226198700000001"/>
    <n v="2820.64"/>
    <x v="136"/>
    <s v="20832,Olney"/>
    <x v="0"/>
    <x v="0"/>
    <n v="7.3584807860000003"/>
    <n v="0"/>
    <n v="0"/>
    <n v="0"/>
    <n v="0"/>
    <n v="0"/>
    <n v="0"/>
    <n v="0"/>
    <n v="0.43226198700000001"/>
    <n v="3206.3525006999998"/>
    <x v="0"/>
  </r>
  <r>
    <n v="14498.854276"/>
    <n v="13992.142905000001"/>
    <x v="0"/>
    <x v="36"/>
    <x v="37"/>
    <x v="37"/>
    <s v="MD Resident"/>
    <x v="1"/>
    <s v="MD"/>
    <n v="16"/>
    <n v="5.2491218440000003"/>
    <n v="8"/>
    <n v="75600.39"/>
    <n v="21.231201370000001"/>
    <n v="31"/>
    <n v="232591.17"/>
    <n v="23"/>
    <n v="15.982079526"/>
    <n v="156990.78"/>
    <x v="2"/>
    <s v="Prince Georges,"/>
    <x v="0"/>
    <x v="0"/>
    <n v="35.717816939999999"/>
    <n v="-2.0343319399999999"/>
    <n v="2.0343319399999999"/>
    <n v="-2.0343319399999999"/>
    <n v="0.91026993339999995"/>
    <n v="0.91026993339999995"/>
    <n v="0"/>
    <n v="6752.0308633000004"/>
    <n v="15.071809592999999"/>
    <n v="111796.86354999999"/>
    <x v="0"/>
  </r>
  <r>
    <n v="14498.854276"/>
    <n v="13992.142905000001"/>
    <x v="0"/>
    <x v="147"/>
    <x v="37"/>
    <x v="37"/>
    <s v="MD Resident"/>
    <x v="3"/>
    <s v="MD"/>
    <n v="1"/>
    <n v="0"/>
    <n v="0"/>
    <n v="0"/>
    <n v="0.62785598099999995"/>
    <n v="1"/>
    <n v="16134.88"/>
    <n v="1"/>
    <n v="0.62785598099999995"/>
    <n v="16134.88"/>
    <x v="2"/>
    <s v="Montgomery,"/>
    <x v="0"/>
    <x v="0"/>
    <n v="16.002010524999999"/>
    <n v="-1.601359953"/>
    <n v="1.601359953"/>
    <n v="-1.601359953"/>
    <n v="6.2831068800000001E-2"/>
    <n v="6.2831068800000001E-2"/>
    <n v="0"/>
    <n v="466.05660599999999"/>
    <n v="0.56502491219999995"/>
    <n v="4191.1366131000004"/>
    <x v="0"/>
  </r>
  <r>
    <n v="14498.854276"/>
    <n v="13992.142905000001"/>
    <x v="0"/>
    <x v="77"/>
    <x v="37"/>
    <x v="37"/>
    <s v="MD Resident"/>
    <x v="1"/>
    <s v="MD"/>
    <n v="2"/>
    <n v="2.9194189129999999"/>
    <n v="3"/>
    <n v="97265.64"/>
    <n v="4.0791438800000002"/>
    <n v="6"/>
    <n v="58591.46"/>
    <n v="3"/>
    <n v="1.1597249670000001"/>
    <n v="-38674.18"/>
    <x v="60"/>
    <s v="20613,Brandywine"/>
    <x v="0"/>
    <x v="0"/>
    <n v="58.378697269"/>
    <n v="0"/>
    <n v="0"/>
    <n v="0"/>
    <n v="0"/>
    <n v="0"/>
    <n v="0"/>
    <n v="0"/>
    <n v="1.1597249670000001"/>
    <n v="8602.3919748999997"/>
    <x v="0"/>
  </r>
  <r>
    <n v="14498.854276"/>
    <n v="13992.142905000001"/>
    <x v="0"/>
    <x v="78"/>
    <x v="37"/>
    <x v="37"/>
    <s v="MD Resident"/>
    <x v="1"/>
    <s v="MD"/>
    <n v="2"/>
    <n v="99.444528056999999"/>
    <n v="129"/>
    <n v="1392763.56"/>
    <n v="112.38731067000001"/>
    <n v="145"/>
    <n v="1545144.5"/>
    <n v="16"/>
    <n v="12.942782618000001"/>
    <n v="152380.94"/>
    <x v="61"/>
    <s v="20737,Riverdale"/>
    <x v="0"/>
    <x v="0"/>
    <n v="25.442145249999999"/>
    <n v="-3.571810894"/>
    <n v="3.571810894"/>
    <n v="-3.571810894"/>
    <n v="1.8170312094000001"/>
    <n v="1.8170312094000001"/>
    <n v="0"/>
    <n v="13478.035861"/>
    <n v="11.125751408999999"/>
    <n v="82526.527715999997"/>
    <x v="0"/>
  </r>
  <r>
    <n v="14498.854276"/>
    <n v="13992.142905000001"/>
    <x v="0"/>
    <x v="225"/>
    <x v="37"/>
    <x v="37"/>
    <s v="MD Resident"/>
    <x v="3"/>
    <s v="MD"/>
    <n v="1"/>
    <n v="0"/>
    <n v="0"/>
    <n v="0"/>
    <n v="0.53647498400000004"/>
    <n v="1"/>
    <n v="4781.1000000000004"/>
    <n v="1"/>
    <n v="0.53647498400000004"/>
    <n v="4781.1000000000004"/>
    <x v="150"/>
    <s v="20815,Chevy Chase"/>
    <x v="0"/>
    <x v="0"/>
    <n v="41.452504771000001"/>
    <n v="0"/>
    <n v="0"/>
    <n v="0"/>
    <n v="0"/>
    <n v="0"/>
    <n v="0"/>
    <n v="0"/>
    <n v="0.53647498400000004"/>
    <n v="3979.3642703"/>
    <x v="0"/>
  </r>
  <r>
    <n v="14498.854276"/>
    <n v="13992.142905000001"/>
    <x v="0"/>
    <x v="136"/>
    <x v="37"/>
    <x v="37"/>
    <s v="MD Resident"/>
    <x v="17"/>
    <s v="MD"/>
    <n v="7"/>
    <n v="1.5249139549999999"/>
    <n v="3"/>
    <n v="15290.53"/>
    <n v="6.0363658200000003"/>
    <n v="7"/>
    <n v="140771.64000000001"/>
    <n v="4"/>
    <n v="4.5114518649999997"/>
    <n v="125481.11"/>
    <x v="2"/>
    <s v="Calvert,"/>
    <x v="0"/>
    <x v="0"/>
    <n v="198.49333811"/>
    <n v="0"/>
    <n v="0"/>
    <n v="0"/>
    <n v="0"/>
    <n v="0"/>
    <n v="0"/>
    <n v="0"/>
    <n v="4.5114518649999997"/>
    <n v="33464.207827999999"/>
    <x v="0"/>
  </r>
  <r>
    <n v="14498.854276"/>
    <n v="13992.142905000001"/>
    <x v="0"/>
    <x v="128"/>
    <x v="37"/>
    <x v="37"/>
    <s v="MD Resident"/>
    <x v="1"/>
    <s v="MD"/>
    <n v="2"/>
    <n v="30.209131106000001"/>
    <n v="39"/>
    <n v="438883.81"/>
    <n v="33.526292005999998"/>
    <n v="42"/>
    <n v="468601.5"/>
    <n v="3"/>
    <n v="3.3171609000000002"/>
    <n v="29717.69"/>
    <x v="91"/>
    <s v="20735,Clinton"/>
    <x v="0"/>
    <x v="0"/>
    <n v="53.338752419000002"/>
    <n v="-1.0590439679999999"/>
    <n v="1.0590439679999999"/>
    <n v="-1.0590439679999999"/>
    <n v="6.58624186E-2"/>
    <n v="6.58624186E-2"/>
    <n v="0"/>
    <n v="488.54198861999998"/>
    <n v="3.2512984814000001"/>
    <n v="24116.876638999998"/>
    <x v="0"/>
  </r>
  <r>
    <n v="14498.854276"/>
    <n v="13992.142905000001"/>
    <x v="0"/>
    <x v="90"/>
    <x v="37"/>
    <x v="37"/>
    <s v="MD Resident"/>
    <x v="8"/>
    <s v="MD"/>
    <n v="1"/>
    <n v="0"/>
    <n v="0"/>
    <n v="0"/>
    <n v="0.90299797299999995"/>
    <n v="1"/>
    <n v="23480.86"/>
    <n v="1"/>
    <n v="0.90299797299999995"/>
    <n v="23480.86"/>
    <x v="68"/>
    <s v="20794,Jessup"/>
    <x v="0"/>
    <x v="0"/>
    <n v="40.043864829999997"/>
    <n v="-4.7681088579999997"/>
    <n v="4.7681088579999997"/>
    <n v="-4.7681088579999997"/>
    <n v="0.1075219051"/>
    <n v="0.1075219051"/>
    <n v="0"/>
    <n v="797.55597217000002"/>
    <n v="0.79547606790000003"/>
    <n v="5900.5342969000003"/>
    <x v="0"/>
  </r>
  <r>
    <n v="14498.854276"/>
    <n v="13992.142905000001"/>
    <x v="0"/>
    <x v="138"/>
    <x v="37"/>
    <x v="37"/>
    <s v="MD Resident"/>
    <x v="8"/>
    <s v="MD"/>
    <n v="1"/>
    <n v="0"/>
    <n v="0"/>
    <n v="0"/>
    <n v="0.52161998499999995"/>
    <n v="1"/>
    <n v="8722.25"/>
    <n v="1"/>
    <n v="0.52161998499999995"/>
    <n v="8722.25"/>
    <x v="16"/>
    <s v="21046,Columbia"/>
    <x v="0"/>
    <x v="0"/>
    <n v="34.217549980999998"/>
    <n v="-3.7040278899999999"/>
    <n v="3.7040278899999999"/>
    <n v="-3.7040278899999999"/>
    <n v="5.6465029600000001E-2"/>
    <n v="5.6465029600000001E-2"/>
    <n v="0"/>
    <n v="418.83578546000001"/>
    <n v="0.46515495540000001"/>
    <n v="3450.3398385999999"/>
    <x v="0"/>
  </r>
  <r>
    <n v="14498.854276"/>
    <n v="13992.142905000001"/>
    <x v="0"/>
    <x v="132"/>
    <x v="37"/>
    <x v="37"/>
    <s v="MD Resident"/>
    <x v="1"/>
    <s v="MD"/>
    <n v="2"/>
    <n v="19.952040406999998"/>
    <n v="21"/>
    <n v="186826.44"/>
    <n v="61.675445173999996"/>
    <n v="70"/>
    <n v="881614.71"/>
    <n v="49"/>
    <n v="41.723404766999998"/>
    <n v="694788.27"/>
    <x v="36"/>
    <s v="20708,Laurel"/>
    <x v="0"/>
    <x v="0"/>
    <n v="171.31853193000001"/>
    <n v="-106.8178618"/>
    <n v="106.81786183"/>
    <n v="-106.8178618"/>
    <n v="26.014727275999999"/>
    <n v="26.014727275999999"/>
    <n v="0"/>
    <n v="192967.20129"/>
    <n v="15.708677491"/>
    <n v="116520.90369000001"/>
    <x v="0"/>
  </r>
  <r>
    <n v="14498.854276"/>
    <n v="13992.142905000001"/>
    <x v="0"/>
    <x v="110"/>
    <x v="37"/>
    <x v="37"/>
    <s v="MD Resident"/>
    <x v="8"/>
    <s v="MD"/>
    <n v="1"/>
    <n v="0"/>
    <n v="0"/>
    <n v="0"/>
    <n v="1.159918966"/>
    <n v="1"/>
    <n v="23996.85"/>
    <n v="1"/>
    <n v="1.159918966"/>
    <n v="23996.85"/>
    <x v="16"/>
    <s v="21045,Columbia"/>
    <x v="0"/>
    <x v="0"/>
    <n v="78.241843665999994"/>
    <n v="-7.9040637660000002"/>
    <n v="7.9040637660000002"/>
    <n v="-7.9040637660000002"/>
    <n v="0.117176092"/>
    <n v="0.117176092"/>
    <n v="0"/>
    <n v="869.16700256000001"/>
    <n v="1.042742874"/>
    <n v="7734.663982"/>
    <x v="0"/>
  </r>
  <r>
    <n v="14498.854276"/>
    <n v="13992.142905000001"/>
    <x v="0"/>
    <x v="56"/>
    <x v="37"/>
    <x v="37"/>
    <s v="MD Resident"/>
    <x v="1"/>
    <s v="MD"/>
    <n v="2"/>
    <n v="229.66829318000001"/>
    <n v="278"/>
    <n v="3551879.53"/>
    <n v="263.66351516999998"/>
    <n v="334"/>
    <n v="3574769.53"/>
    <n v="56"/>
    <n v="33.995221995000001"/>
    <n v="22890"/>
    <x v="4"/>
    <s v="20785,Hyattsville"/>
    <x v="0"/>
    <x v="0"/>
    <n v="200.05824806000001"/>
    <n v="-3.5376048949999999"/>
    <n v="3.5376048949999999"/>
    <n v="-3.5376048949999999"/>
    <n v="0.60113324440000004"/>
    <n v="0.60113324440000004"/>
    <n v="0"/>
    <n v="4458.9742784"/>
    <n v="33.394088750999998"/>
    <n v="247704.45514999999"/>
    <x v="0"/>
  </r>
  <r>
    <n v="14498.854276"/>
    <n v="13992.142905000001"/>
    <x v="0"/>
    <x v="19"/>
    <x v="37"/>
    <x v="37"/>
    <s v="MD Resident"/>
    <x v="8"/>
    <s v="MD"/>
    <n v="1"/>
    <n v="0"/>
    <n v="0"/>
    <n v="0"/>
    <n v="0.58304598299999999"/>
    <n v="1"/>
    <n v="14871.94"/>
    <n v="1"/>
    <n v="0.58304598299999999"/>
    <n v="14871.94"/>
    <x v="16"/>
    <s v="21044,Columbia"/>
    <x v="0"/>
    <x v="0"/>
    <n v="69.840390935000002"/>
    <n v="-1.0225469700000001"/>
    <n v="1.0225469700000001"/>
    <n v="-1.0225469700000001"/>
    <n v="8.5364915E-3"/>
    <n v="8.5364915E-3"/>
    <n v="0"/>
    <n v="63.320397532000001"/>
    <n v="0.57450949149999997"/>
    <n v="4261.4895599000001"/>
    <x v="0"/>
  </r>
  <r>
    <n v="14498.854276"/>
    <n v="13992.142905000001"/>
    <x v="0"/>
    <x v="253"/>
    <x v="37"/>
    <x v="37"/>
    <s v="MD Resident"/>
    <x v="1"/>
    <s v="MD"/>
    <n v="2"/>
    <n v="0"/>
    <n v="0"/>
    <n v="0"/>
    <n v="0.79229197699999998"/>
    <n v="2"/>
    <n v="13092.32"/>
    <n v="2"/>
    <n v="0.79229197699999998"/>
    <n v="13092.32"/>
    <x v="171"/>
    <s v="20608,Aquasco"/>
    <x v="0"/>
    <x v="0"/>
    <n v="13.008224609999999"/>
    <n v="0"/>
    <n v="0"/>
    <n v="0"/>
    <n v="0"/>
    <n v="0"/>
    <n v="0"/>
    <n v="0"/>
    <n v="0.79229197699999998"/>
    <n v="5876.9159400999997"/>
    <x v="0"/>
  </r>
  <r>
    <n v="14498.854276"/>
    <n v="13992.142905000001"/>
    <x v="0"/>
    <x v="84"/>
    <x v="37"/>
    <x v="37"/>
    <s v="MD Resident"/>
    <x v="1"/>
    <s v="MD"/>
    <n v="2"/>
    <n v="147.89359461999999"/>
    <n v="212"/>
    <n v="2111227.84"/>
    <n v="195.88974619000001"/>
    <n v="239"/>
    <n v="2768542.84"/>
    <n v="27"/>
    <n v="47.996151578000003"/>
    <n v="657315"/>
    <x v="4"/>
    <s v="20784,Hyattsville"/>
    <x v="0"/>
    <x v="0"/>
    <n v="56.639419320000002"/>
    <n v="-8.2590517559999999"/>
    <n v="8.2590517559999999"/>
    <n v="-8.2590517559999999"/>
    <n v="6.9987069911999997"/>
    <n v="6.9987069911999997"/>
    <n v="0"/>
    <n v="51913.705894999999"/>
    <n v="40.997444586999997"/>
    <n v="304103.21269000001"/>
    <x v="0"/>
  </r>
  <r>
    <n v="14498.854276"/>
    <n v="13992.142905000001"/>
    <x v="0"/>
    <x v="4"/>
    <x v="37"/>
    <x v="37"/>
    <s v="MD Resident"/>
    <x v="1"/>
    <s v="MD"/>
    <n v="2"/>
    <n v="17.613947479"/>
    <n v="25"/>
    <n v="209212.07"/>
    <n v="34.686879971000003"/>
    <n v="35"/>
    <n v="499148.6"/>
    <n v="10"/>
    <n v="17.072932492"/>
    <n v="289936.53000000003"/>
    <x v="4"/>
    <s v="20783,Hyattsville"/>
    <x v="0"/>
    <x v="0"/>
    <n v="68.266653980000001"/>
    <n v="-6.2719928149999999"/>
    <n v="6.2719928149999999"/>
    <n v="-6.2719928149999999"/>
    <n v="1.5685741673"/>
    <n v="1.5685741673"/>
    <n v="0"/>
    <n v="11635.077465"/>
    <n v="15.504358325"/>
    <n v="115005.34301"/>
    <x v="0"/>
  </r>
  <r>
    <n v="14498.854276"/>
    <n v="13992.142905000001"/>
    <x v="0"/>
    <x v="109"/>
    <x v="37"/>
    <x v="37"/>
    <s v="MD Resident"/>
    <x v="11"/>
    <s v="MD"/>
    <n v="1"/>
    <n v="0"/>
    <n v="0"/>
    <n v="0"/>
    <n v="0.77830497700000001"/>
    <n v="1"/>
    <n v="2901.36"/>
    <n v="1"/>
    <n v="0.77830497700000001"/>
    <n v="2901.36"/>
    <x v="81"/>
    <s v="21040,Edgewood"/>
    <x v="0"/>
    <x v="0"/>
    <n v="35.146409966"/>
    <n v="0"/>
    <n v="0"/>
    <n v="0"/>
    <n v="0"/>
    <n v="0"/>
    <n v="0"/>
    <n v="0"/>
    <n v="0.77830497700000001"/>
    <n v="5773.1657753"/>
    <x v="0"/>
  </r>
  <r>
    <n v="14525.646416"/>
    <n v="13043.000921000001"/>
    <x v="0"/>
    <x v="160"/>
    <x v="38"/>
    <x v="38"/>
    <s v="MD Resident"/>
    <x v="7"/>
    <s v="MD"/>
    <n v="2"/>
    <n v="1.1152699669999999"/>
    <n v="2"/>
    <n v="9503.76"/>
    <n v="0"/>
    <n v="0"/>
    <n v="0"/>
    <n v="-2"/>
    <n v="-1.1152699669999999"/>
    <n v="-9503.76"/>
    <x v="27"/>
    <s v="21401,Annapolis"/>
    <x v="0"/>
    <x v="0"/>
    <n v="81.173615592999994"/>
    <n v="-1.1152699669999999"/>
    <n v="1.1152699669999999"/>
    <n v="-1.1152699669999999"/>
    <n v="-1.1152699669999999"/>
    <n v="0"/>
    <n v="-1.1152699669999999"/>
    <n v="-8287.9287989999993"/>
    <n v="0"/>
    <n v="0"/>
    <x v="0"/>
  </r>
  <r>
    <n v="14525.646416"/>
    <n v="13043.000921000001"/>
    <x v="0"/>
    <x v="50"/>
    <x v="38"/>
    <x v="38"/>
    <s v="MD Resident"/>
    <x v="1"/>
    <s v="MD"/>
    <n v="1"/>
    <n v="2.4533529270000001"/>
    <n v="3"/>
    <n v="22998.54"/>
    <n v="0.74660897800000003"/>
    <n v="2"/>
    <n v="11603.84"/>
    <n v="-1"/>
    <n v="-1.706743949"/>
    <n v="-11394.7"/>
    <x v="4"/>
    <s v="20782,Hyattsville"/>
    <x v="0"/>
    <x v="0"/>
    <n v="56.446641329000002"/>
    <n v="-1.706743949"/>
    <n v="1.706743949"/>
    <n v="-1.706743949"/>
    <n v="-1.706743949"/>
    <n v="0"/>
    <n v="-1.706743949"/>
    <n v="-12683.361650000001"/>
    <n v="0"/>
    <n v="0"/>
    <x v="0"/>
  </r>
  <r>
    <n v="14525.646416"/>
    <n v="13043.000921000001"/>
    <x v="0"/>
    <x v="117"/>
    <x v="38"/>
    <x v="38"/>
    <s v="MD Resident"/>
    <x v="8"/>
    <s v="MD"/>
    <n v="1"/>
    <n v="23.664660298000001"/>
    <n v="34"/>
    <n v="436300.2"/>
    <n v="1.835791945"/>
    <n v="4"/>
    <n v="35289.57"/>
    <n v="-30"/>
    <n v="-21.82886835"/>
    <n v="-401010.63"/>
    <x v="36"/>
    <s v="20723,Laurel"/>
    <x v="0"/>
    <x v="0"/>
    <n v="111.81412468000001"/>
    <n v="-21.82886835"/>
    <n v="21.828868353000001"/>
    <n v="-21.82886835"/>
    <n v="-21.82886835"/>
    <n v="0"/>
    <n v="-21.82886835"/>
    <n v="-162217.32139999999"/>
    <n v="0"/>
    <n v="0"/>
    <x v="0"/>
  </r>
  <r>
    <n v="14525.646416"/>
    <n v="13043.000921000001"/>
    <x v="0"/>
    <x v="154"/>
    <x v="38"/>
    <x v="38"/>
    <s v="MD Resident"/>
    <x v="1"/>
    <s v="MD"/>
    <n v="1"/>
    <n v="1.2624739620000001"/>
    <n v="2"/>
    <n v="18306.939999999999"/>
    <n v="0"/>
    <n v="0"/>
    <n v="0"/>
    <n v="-2"/>
    <n v="-1.2624739620000001"/>
    <n v="-18306.939999999999"/>
    <x v="4"/>
    <s v="20781,Hyattsville"/>
    <x v="0"/>
    <x v="0"/>
    <n v="17.319417484999999"/>
    <n v="-1.2624739620000001"/>
    <n v="1.2624739620000001"/>
    <n v="-1.2624739620000001"/>
    <n v="-1.2624739620000001"/>
    <n v="0"/>
    <n v="-1.2624739620000001"/>
    <n v="-9381.8488949999992"/>
    <n v="0"/>
    <n v="0"/>
    <x v="0"/>
  </r>
  <r>
    <n v="14525.646416"/>
    <n v="13043.000921000001"/>
    <x v="0"/>
    <x v="58"/>
    <x v="38"/>
    <x v="38"/>
    <s v="MD Resident"/>
    <x v="0"/>
    <s v="MD"/>
    <n v="1"/>
    <n v="0.77333497699999998"/>
    <n v="1"/>
    <n v="19330.900000000001"/>
    <n v="0"/>
    <n v="0"/>
    <n v="0"/>
    <n v="-1"/>
    <n v="-0.77333497699999998"/>
    <n v="-19330.900000000001"/>
    <x v="46"/>
    <s v="21244,Windsor Mill"/>
    <x v="0"/>
    <x v="0"/>
    <n v="128.80505017999999"/>
    <n v="-0.77333497699999998"/>
    <n v="0.77333497699999998"/>
    <n v="-0.77333497699999998"/>
    <n v="-0.77333497699999998"/>
    <n v="0"/>
    <n v="-0.77333497699999998"/>
    <n v="-5746.9002280000004"/>
    <n v="0"/>
    <n v="0"/>
    <x v="0"/>
  </r>
  <r>
    <n v="14525.646416"/>
    <n v="13043.000921000001"/>
    <x v="0"/>
    <x v="0"/>
    <x v="38"/>
    <x v="38"/>
    <s v="MD Resident"/>
    <x v="0"/>
    <s v="MD"/>
    <n v="1"/>
    <n v="0.92701997199999997"/>
    <n v="1"/>
    <n v="10565.82"/>
    <n v="0"/>
    <n v="0"/>
    <n v="0"/>
    <n v="-1"/>
    <n v="-0.92701997199999997"/>
    <n v="-10565.82"/>
    <x v="0"/>
    <s v="21030,Cockeysville"/>
    <x v="0"/>
    <x v="0"/>
    <n v="40.373505799"/>
    <n v="-0.92701997199999997"/>
    <n v="0.92701997199999997"/>
    <n v="-0.92701997199999997"/>
    <n v="-0.92701997199999997"/>
    <n v="0"/>
    <n v="-0.92701997199999997"/>
    <n v="-6888.9827130000003"/>
    <n v="0"/>
    <n v="0"/>
    <x v="0"/>
  </r>
  <r>
    <n v="14525.646416"/>
    <n v="13043.000921000001"/>
    <x v="0"/>
    <x v="125"/>
    <x v="38"/>
    <x v="38"/>
    <s v="MD Resident"/>
    <x v="1"/>
    <s v="MD"/>
    <n v="2"/>
    <n v="202.28252800999999"/>
    <n v="271"/>
    <n v="3043567.55"/>
    <n v="17.380317486999999"/>
    <n v="36"/>
    <n v="243988.34"/>
    <n v="-235"/>
    <n v="-184.9022105"/>
    <n v="-2799579.21"/>
    <x v="36"/>
    <s v="20707,Laurel"/>
    <x v="0"/>
    <x v="0"/>
    <n v="135.32980598"/>
    <n v="-184.9022105"/>
    <n v="135.32980598"/>
    <n v="135.32980598"/>
    <n v="-135.32980599999999"/>
    <n v="0"/>
    <n v="-135.32980599999999"/>
    <n v="-1005679.189"/>
    <n v="-49.572404540000001"/>
    <n v="-368388.4363"/>
    <x v="0"/>
  </r>
  <r>
    <n v="14525.646416"/>
    <n v="13043.000921000001"/>
    <x v="0"/>
    <x v="141"/>
    <x v="38"/>
    <x v="38"/>
    <s v="MD Resident"/>
    <x v="0"/>
    <s v="MD"/>
    <n v="1"/>
    <n v="0"/>
    <n v="0"/>
    <n v="0"/>
    <n v="0.49232798500000002"/>
    <n v="1"/>
    <n v="3600.74"/>
    <n v="1"/>
    <n v="0.49232798500000002"/>
    <n v="3600.74"/>
    <x v="97"/>
    <s v="21237,Rosedale"/>
    <x v="0"/>
    <x v="0"/>
    <n v="67.447334992999998"/>
    <n v="0"/>
    <n v="0"/>
    <n v="0"/>
    <n v="0"/>
    <n v="0"/>
    <n v="0"/>
    <n v="0"/>
    <n v="0.49232798500000002"/>
    <n v="3658.6471494000002"/>
    <x v="0"/>
  </r>
  <r>
    <n v="14525.646416"/>
    <n v="13043.000921000001"/>
    <x v="0"/>
    <x v="86"/>
    <x v="38"/>
    <x v="38"/>
    <s v="MD Resident"/>
    <x v="1"/>
    <s v="MD"/>
    <n v="1"/>
    <n v="11.897754648999999"/>
    <n v="14"/>
    <n v="168923.34"/>
    <n v="0.92938197300000003"/>
    <n v="2"/>
    <n v="13672.48"/>
    <n v="-12"/>
    <n v="-10.96837268"/>
    <n v="-155250.85999999999"/>
    <x v="50"/>
    <s v="20774,Upper Marlboro"/>
    <x v="0"/>
    <x v="0"/>
    <n v="108.96683977000001"/>
    <n v="-10.96837268"/>
    <n v="10.968372676"/>
    <n v="-10.96837268"/>
    <n v="-10.96837268"/>
    <n v="0"/>
    <n v="-10.96837268"/>
    <n v="-81509.494990000007"/>
    <n v="0"/>
    <n v="0"/>
    <x v="0"/>
  </r>
  <r>
    <n v="14525.646416"/>
    <n v="13043.000921000001"/>
    <x v="0"/>
    <x v="66"/>
    <x v="38"/>
    <x v="38"/>
    <s v="MD Resident"/>
    <x v="1"/>
    <s v="MD"/>
    <n v="2"/>
    <n v="1.6599719500000001"/>
    <n v="2"/>
    <n v="17066.46"/>
    <n v="0"/>
    <n v="0"/>
    <n v="0"/>
    <n v="-2"/>
    <n v="-1.6599719500000001"/>
    <n v="-17066.46"/>
    <x v="52"/>
    <s v="20722,Brentwood"/>
    <x v="0"/>
    <x v="0"/>
    <n v="23.905281291000001"/>
    <n v="-1.6599719500000001"/>
    <n v="1.6599719500000001"/>
    <n v="-1.6599719500000001"/>
    <n v="-1.6599719500000001"/>
    <n v="0"/>
    <n v="-1.6599719500000001"/>
    <n v="-12335.78392"/>
    <n v="0"/>
    <n v="0"/>
    <x v="0"/>
  </r>
  <r>
    <n v="14525.646416"/>
    <n v="13043.000921000001"/>
    <x v="0"/>
    <x v="22"/>
    <x v="38"/>
    <x v="38"/>
    <s v="MD Resident"/>
    <x v="9"/>
    <s v="MD"/>
    <n v="1"/>
    <n v="0.598206982"/>
    <n v="1"/>
    <n v="13149.12"/>
    <n v="0"/>
    <n v="0"/>
    <n v="0"/>
    <n v="-1"/>
    <n v="-0.598206982"/>
    <n v="-13149.12"/>
    <x v="19"/>
    <s v="21229,Baltimore"/>
    <x v="0"/>
    <x v="0"/>
    <n v="142.46583278"/>
    <n v="-0.598206982"/>
    <n v="0.598206982"/>
    <n v="-0.598206982"/>
    <n v="-0.598206982"/>
    <n v="0"/>
    <n v="-0.598206982"/>
    <n v="-4445.4679319999996"/>
    <n v="0"/>
    <n v="0"/>
    <x v="0"/>
  </r>
  <r>
    <n v="14525.646416"/>
    <n v="13043.000921000001"/>
    <x v="0"/>
    <x v="234"/>
    <x v="38"/>
    <x v="38"/>
    <s v="MD Resident"/>
    <x v="0"/>
    <s v="MD"/>
    <n v="1"/>
    <n v="0.598206982"/>
    <n v="1"/>
    <n v="19289.169999999998"/>
    <n v="0"/>
    <n v="0"/>
    <n v="0"/>
    <n v="-1"/>
    <n v="-0.598206982"/>
    <n v="-19289.169999999998"/>
    <x v="155"/>
    <s v="21227,Halethorpe"/>
    <x v="0"/>
    <x v="0"/>
    <n v="38.351487861000003"/>
    <n v="-0.598206982"/>
    <n v="0.598206982"/>
    <n v="-0.598206982"/>
    <n v="-0.598206982"/>
    <n v="0"/>
    <n v="-0.598206982"/>
    <n v="-4445.4679319999996"/>
    <n v="0"/>
    <n v="0"/>
    <x v="0"/>
  </r>
  <r>
    <n v="14525.646416"/>
    <n v="13043.000921000001"/>
    <x v="0"/>
    <x v="63"/>
    <x v="38"/>
    <x v="38"/>
    <s v="MD Resident"/>
    <x v="1"/>
    <s v="MD"/>
    <n v="1"/>
    <n v="5.2155168449999998"/>
    <n v="8"/>
    <n v="70455.929999999993"/>
    <n v="0.39626098799999998"/>
    <n v="1"/>
    <n v="4048.44"/>
    <n v="-7"/>
    <n v="-4.8192558569999999"/>
    <n v="-66407.490000000005"/>
    <x v="50"/>
    <s v="20772,Upper Marlboro"/>
    <x v="0"/>
    <x v="0"/>
    <n v="53.818906400000003"/>
    <n v="-4.8192558569999999"/>
    <n v="4.8192558569999999"/>
    <n v="-4.8192558569999999"/>
    <n v="-4.8192558569999999"/>
    <n v="0"/>
    <n v="-4.8192558569999999"/>
    <n v="-35813.435839999998"/>
    <n v="0"/>
    <n v="0"/>
    <x v="0"/>
  </r>
  <r>
    <n v="14525.646416"/>
    <n v="13043.000921000001"/>
    <x v="0"/>
    <x v="60"/>
    <x v="38"/>
    <x v="38"/>
    <s v="MD Resident"/>
    <x v="1"/>
    <s v="MD"/>
    <n v="2"/>
    <n v="2.591926924"/>
    <n v="4"/>
    <n v="46461.17"/>
    <n v="1.4855629560000001"/>
    <n v="3"/>
    <n v="14867.1"/>
    <n v="-1"/>
    <n v="-1.1063639679999999"/>
    <n v="-31594.07"/>
    <x v="41"/>
    <s v="20721,Bowie"/>
    <x v="0"/>
    <x v="0"/>
    <n v="63.788020107000001"/>
    <n v="-1.1063639679999999"/>
    <n v="1.1063639679999999"/>
    <n v="-1.1063639679999999"/>
    <n v="-1.1063639679999999"/>
    <n v="0"/>
    <n v="-1.1063639679999999"/>
    <n v="-8221.7454639999996"/>
    <n v="0"/>
    <n v="0"/>
    <x v="0"/>
  </r>
  <r>
    <n v="14525.646416"/>
    <n v="13043.000921000001"/>
    <x v="0"/>
    <x v="201"/>
    <x v="38"/>
    <x v="38"/>
    <s v="MD Resident"/>
    <x v="9"/>
    <s v="MD"/>
    <n v="1"/>
    <n v="0.73492597800000004"/>
    <n v="1"/>
    <n v="11943.94"/>
    <n v="0"/>
    <n v="0"/>
    <n v="0"/>
    <n v="-1"/>
    <n v="-0.73492597800000004"/>
    <n v="-11943.94"/>
    <x v="19"/>
    <s v="21224,Baltimore"/>
    <x v="0"/>
    <x v="0"/>
    <n v="65.434303064000005"/>
    <n v="-0.73492597800000004"/>
    <n v="0.73492597800000004"/>
    <n v="-0.73492597800000004"/>
    <n v="-0.73492597800000004"/>
    <n v="0"/>
    <n v="-0.73492597800000004"/>
    <n v="-5461.4706379999998"/>
    <n v="0"/>
    <n v="0"/>
    <x v="0"/>
  </r>
  <r>
    <n v="14525.646416"/>
    <n v="13043.000921000001"/>
    <x v="0"/>
    <x v="146"/>
    <x v="38"/>
    <x v="38"/>
    <s v="MD Resident"/>
    <x v="3"/>
    <s v="MD"/>
    <n v="2"/>
    <n v="1.66194595"/>
    <n v="2"/>
    <n v="19170.28"/>
    <n v="0"/>
    <n v="0"/>
    <n v="0"/>
    <n v="-2"/>
    <n v="-1.66194595"/>
    <n v="-19170.28"/>
    <x v="101"/>
    <s v="20912,Takoma Park"/>
    <x v="0"/>
    <x v="0"/>
    <n v="9.2743827250000006"/>
    <n v="-1.66194595"/>
    <n v="1.66194595"/>
    <n v="-1.66194595"/>
    <n v="-1.66194595"/>
    <n v="0"/>
    <n v="-1.66194595"/>
    <n v="-12350.45335"/>
    <n v="0"/>
    <n v="0"/>
    <x v="0"/>
  </r>
  <r>
    <n v="14525.646416"/>
    <n v="13043.000921000001"/>
    <x v="0"/>
    <x v="222"/>
    <x v="38"/>
    <x v="38"/>
    <s v="MD Resident"/>
    <x v="1"/>
    <s v="MD"/>
    <n v="2"/>
    <n v="10.565692688"/>
    <n v="15"/>
    <n v="168341.46"/>
    <n v="2.0806809390000001"/>
    <n v="4"/>
    <n v="33197.78"/>
    <n v="-11"/>
    <n v="-8.4850117489999999"/>
    <n v="-135143.67999999999"/>
    <x v="148"/>
    <s v="20770,Greenbelt"/>
    <x v="0"/>
    <x v="0"/>
    <n v="43.179993729000003"/>
    <n v="-8.4850117489999999"/>
    <n v="8.4850117489999999"/>
    <n v="-8.4850117489999999"/>
    <n v="-8.4850117489999999"/>
    <n v="0"/>
    <n v="-8.4850117489999999"/>
    <n v="-63054.843509999999"/>
    <n v="0"/>
    <n v="0"/>
    <x v="0"/>
  </r>
  <r>
    <n v="14525.646416"/>
    <n v="13043.000921000001"/>
    <x v="0"/>
    <x v="103"/>
    <x v="38"/>
    <x v="38"/>
    <s v="MD Resident"/>
    <x v="3"/>
    <s v="MD"/>
    <n v="2"/>
    <n v="2.182473935"/>
    <n v="4"/>
    <n v="36901.22"/>
    <n v="0"/>
    <n v="0"/>
    <n v="0"/>
    <n v="-4"/>
    <n v="-2.182473935"/>
    <n v="-36901.22"/>
    <x v="24"/>
    <s v="20910,Silver Spring"/>
    <x v="0"/>
    <x v="0"/>
    <n v="79.478649641000004"/>
    <n v="-2.182473935"/>
    <n v="2.182473935"/>
    <n v="-2.182473935"/>
    <n v="-2.182473935"/>
    <n v="0"/>
    <n v="-2.182473935"/>
    <n v="-16218.66374"/>
    <n v="0"/>
    <n v="0"/>
    <x v="0"/>
  </r>
  <r>
    <n v="14525.646416"/>
    <n v="13043.000921000001"/>
    <x v="0"/>
    <x v="28"/>
    <x v="38"/>
    <x v="38"/>
    <s v="MD Resident"/>
    <x v="3"/>
    <s v="MD"/>
    <n v="1"/>
    <n v="2.1860909350000002"/>
    <n v="3"/>
    <n v="27397.38"/>
    <n v="0.39626098799999998"/>
    <n v="1"/>
    <n v="8732.09"/>
    <n v="-2"/>
    <n v="-1.7898299470000001"/>
    <n v="-18665.29"/>
    <x v="24"/>
    <s v="20906,Silver Spring"/>
    <x v="0"/>
    <x v="0"/>
    <n v="117.35899250999999"/>
    <n v="-1.7898299470000001"/>
    <n v="1.7898299470000001"/>
    <n v="-1.7898299470000001"/>
    <n v="-1.7898299470000001"/>
    <n v="0"/>
    <n v="-1.7898299470000001"/>
    <n v="-13300.80035"/>
    <n v="0"/>
    <n v="0"/>
    <x v="0"/>
  </r>
  <r>
    <n v="14525.646416"/>
    <n v="13043.000921000001"/>
    <x v="0"/>
    <x v="95"/>
    <x v="38"/>
    <x v="38"/>
    <s v="MD Resident"/>
    <x v="1"/>
    <s v="MD"/>
    <n v="1"/>
    <n v="0"/>
    <n v="0"/>
    <n v="0"/>
    <n v="0.94474897199999996"/>
    <n v="1"/>
    <n v="7733.77"/>
    <n v="1"/>
    <n v="0.94474897199999996"/>
    <n v="7733.77"/>
    <x v="71"/>
    <s v="20769,Glenn Dale"/>
    <x v="0"/>
    <x v="0"/>
    <n v="35.385238944000001"/>
    <n v="0"/>
    <n v="0"/>
    <n v="0"/>
    <n v="0"/>
    <n v="0"/>
    <n v="0"/>
    <n v="0"/>
    <n v="0.94474897199999996"/>
    <n v="7020.7325982000002"/>
    <x v="0"/>
  </r>
  <r>
    <n v="14525.646416"/>
    <n v="13043.000921000001"/>
    <x v="0"/>
    <x v="134"/>
    <x v="38"/>
    <x v="38"/>
    <s v="MD Resident"/>
    <x v="3"/>
    <s v="MD"/>
    <n v="1"/>
    <n v="1.779962947"/>
    <n v="2"/>
    <n v="19725.38"/>
    <n v="0"/>
    <n v="0"/>
    <n v="0"/>
    <n v="-2"/>
    <n v="-1.779962947"/>
    <n v="-19725.38"/>
    <x v="24"/>
    <s v="20905,Silver Spring"/>
    <x v="0"/>
    <x v="0"/>
    <n v="20.929489378"/>
    <n v="-1.779962947"/>
    <n v="1.779962947"/>
    <n v="-1.779962947"/>
    <n v="-1.779962947"/>
    <n v="0"/>
    <n v="-1.779962947"/>
    <n v="-13227.47551"/>
    <n v="0"/>
    <n v="0"/>
    <x v="0"/>
  </r>
  <r>
    <n v="14525.646416"/>
    <n v="13043.000921000001"/>
    <x v="0"/>
    <x v="83"/>
    <x v="38"/>
    <x v="38"/>
    <s v="MD Resident"/>
    <x v="1"/>
    <s v="MD"/>
    <n v="2"/>
    <n v="5.151968847"/>
    <n v="7"/>
    <n v="55218.83"/>
    <n v="1.406429959"/>
    <n v="3"/>
    <n v="15050.35"/>
    <n v="-4"/>
    <n v="-3.745538888"/>
    <n v="-40168.480000000003"/>
    <x v="41"/>
    <s v="20720,Bowie"/>
    <x v="0"/>
    <x v="0"/>
    <n v="67.503236000000001"/>
    <n v="-3.745538888"/>
    <n v="3.745538888"/>
    <n v="-3.745538888"/>
    <n v="-3.745538888"/>
    <n v="0"/>
    <n v="-3.745538888"/>
    <n v="-27834.3007"/>
    <n v="0"/>
    <n v="0"/>
    <x v="0"/>
  </r>
  <r>
    <n v="14525.646416"/>
    <n v="13043.000921000001"/>
    <x v="0"/>
    <x v="105"/>
    <x v="38"/>
    <x v="38"/>
    <s v="MD Resident"/>
    <x v="3"/>
    <s v="MD"/>
    <n v="2"/>
    <n v="42.616257740000002"/>
    <n v="56"/>
    <n v="616323.42000000004"/>
    <n v="4.0428568800000004"/>
    <n v="9"/>
    <n v="62883.3"/>
    <n v="-47"/>
    <n v="-38.57340086"/>
    <n v="-553440.12"/>
    <x v="24"/>
    <s v="20904,Silver Spring"/>
    <x v="0"/>
    <x v="0"/>
    <n v="108.74863876000001"/>
    <n v="-38.57340086"/>
    <n v="38.57340086"/>
    <n v="-38.57340086"/>
    <n v="-38.57340086"/>
    <n v="0"/>
    <n v="-38.57340086"/>
    <n v="-286651.3125"/>
    <n v="0"/>
    <n v="0"/>
    <x v="0"/>
  </r>
  <r>
    <n v="14525.646416"/>
    <n v="13043.000921000001"/>
    <x v="0"/>
    <x v="130"/>
    <x v="38"/>
    <x v="38"/>
    <s v="MD Resident"/>
    <x v="9"/>
    <s v="MD"/>
    <n v="1"/>
    <n v="0.64820198100000004"/>
    <n v="1"/>
    <n v="4282.6400000000003"/>
    <n v="0"/>
    <n v="0"/>
    <n v="0"/>
    <n v="-1"/>
    <n v="-0.64820198100000004"/>
    <n v="-4282.6400000000003"/>
    <x v="19"/>
    <s v="21215,Baltimore"/>
    <x v="0"/>
    <x v="0"/>
    <n v="67.616079995000007"/>
    <n v="-0.64820198100000004"/>
    <n v="0.64820198100000004"/>
    <n v="-0.64820198100000004"/>
    <n v="-0.64820198100000004"/>
    <n v="0"/>
    <n v="-0.64820198100000004"/>
    <n v="-4816.996803"/>
    <n v="0"/>
    <n v="0"/>
    <x v="0"/>
  </r>
  <r>
    <n v="14525.646416"/>
    <n v="13043.000921000001"/>
    <x v="0"/>
    <x v="126"/>
    <x v="38"/>
    <x v="38"/>
    <s v="MD Resident"/>
    <x v="8"/>
    <s v="MD"/>
    <n v="2"/>
    <n v="6.6720988009999997"/>
    <n v="4"/>
    <n v="65267.72"/>
    <n v="0"/>
    <n v="0"/>
    <n v="0"/>
    <n v="-4"/>
    <n v="-6.6720988009999997"/>
    <n v="-65267.72"/>
    <x v="89"/>
    <s v="20763,Savage"/>
    <x v="0"/>
    <x v="0"/>
    <n v="27.201777194999998"/>
    <n v="-6.6720988009999997"/>
    <n v="6.6720988009999997"/>
    <n v="-6.6720988009999997"/>
    <n v="-6.6720988009999997"/>
    <n v="0"/>
    <n v="-6.6720988009999997"/>
    <n v="-49582.505980000002"/>
    <n v="0"/>
    <n v="0"/>
    <x v="0"/>
  </r>
  <r>
    <n v="14525.646416"/>
    <n v="13043.000921000001"/>
    <x v="0"/>
    <x v="137"/>
    <x v="38"/>
    <x v="38"/>
    <s v="MD Resident"/>
    <x v="3"/>
    <s v="MD"/>
    <n v="1"/>
    <n v="1.70023795"/>
    <n v="2"/>
    <n v="20354.650000000001"/>
    <n v="0"/>
    <n v="0"/>
    <n v="0"/>
    <n v="-2"/>
    <n v="-1.70023795"/>
    <n v="-20354.650000000001"/>
    <x v="24"/>
    <s v="20903,Silver Spring"/>
    <x v="0"/>
    <x v="0"/>
    <n v="18.761686442999999"/>
    <n v="-1.70023795"/>
    <n v="1.70023795"/>
    <n v="-1.70023795"/>
    <n v="-1.70023795"/>
    <n v="0"/>
    <n v="-1.70023795"/>
    <n v="-12635.01348"/>
    <n v="0"/>
    <n v="0"/>
    <x v="0"/>
  </r>
  <r>
    <n v="14525.646416"/>
    <n v="13043.000921000001"/>
    <x v="0"/>
    <x v="168"/>
    <x v="38"/>
    <x v="38"/>
    <s v="MD Resident"/>
    <x v="9"/>
    <s v="MD"/>
    <n v="1"/>
    <n v="0.73492597800000004"/>
    <n v="1"/>
    <n v="6830.21"/>
    <n v="0"/>
    <n v="0"/>
    <n v="0"/>
    <n v="-1"/>
    <n v="-0.73492597800000004"/>
    <n v="-6830.21"/>
    <x v="19"/>
    <s v="21213,Baltimore"/>
    <x v="0"/>
    <x v="0"/>
    <n v="44.363528690000003"/>
    <n v="-0.73492597800000004"/>
    <n v="0.73492597800000004"/>
    <n v="-0.73492597800000004"/>
    <n v="-0.73492597800000004"/>
    <n v="0"/>
    <n v="-0.73492597800000004"/>
    <n v="-5461.4706379999998"/>
    <n v="0"/>
    <n v="0"/>
    <x v="0"/>
  </r>
  <r>
    <n v="14525.646416"/>
    <n v="13043.000921000001"/>
    <x v="0"/>
    <x v="171"/>
    <x v="38"/>
    <x v="38"/>
    <s v="MD Resident"/>
    <x v="1"/>
    <s v="MD"/>
    <n v="1"/>
    <n v="14.695264563"/>
    <n v="14"/>
    <n v="214477.23"/>
    <n v="1.268056963"/>
    <n v="2"/>
    <n v="8551.94"/>
    <n v="-12"/>
    <n v="-13.427207599999999"/>
    <n v="-205925.29"/>
    <x v="115"/>
    <s v="20706,Lanham"/>
    <x v="0"/>
    <x v="0"/>
    <n v="47.235311596999999"/>
    <n v="-13.427207599999999"/>
    <n v="13.427207599999999"/>
    <n v="-13.427207599999999"/>
    <n v="-13.427207599999999"/>
    <n v="0"/>
    <n v="-13.427207599999999"/>
    <n v="-99781.885869999998"/>
    <n v="0"/>
    <n v="0"/>
    <x v="0"/>
  </r>
  <r>
    <n v="14525.646416"/>
    <n v="13043.000921000001"/>
    <x v="0"/>
    <x v="157"/>
    <x v="38"/>
    <x v="38"/>
    <s v="MD Resident"/>
    <x v="3"/>
    <s v="MD"/>
    <n v="1"/>
    <n v="0.92701997199999997"/>
    <n v="1"/>
    <n v="11133.2"/>
    <n v="0"/>
    <n v="0"/>
    <n v="0"/>
    <n v="-1"/>
    <n v="-0.92701997199999997"/>
    <n v="-11133.2"/>
    <x v="24"/>
    <s v="20902,Silver Spring"/>
    <x v="0"/>
    <x v="0"/>
    <n v="117.92911949000001"/>
    <n v="-0.92701997199999997"/>
    <n v="0.92701997199999997"/>
    <n v="-0.92701997199999997"/>
    <n v="-0.92701997199999997"/>
    <n v="0"/>
    <n v="-0.92701997199999997"/>
    <n v="-6888.9827130000003"/>
    <n v="0"/>
    <n v="0"/>
    <x v="0"/>
  </r>
  <r>
    <n v="14525.646416"/>
    <n v="13043.000921000001"/>
    <x v="0"/>
    <x v="91"/>
    <x v="38"/>
    <x v="38"/>
    <s v="MD Resident"/>
    <x v="9"/>
    <s v="MD"/>
    <n v="1"/>
    <n v="0.598206982"/>
    <n v="1"/>
    <n v="7976.73"/>
    <n v="0"/>
    <n v="0"/>
    <n v="0"/>
    <n v="-1"/>
    <n v="-0.598206982"/>
    <n v="-7976.73"/>
    <x v="19"/>
    <s v="21211,Baltimore"/>
    <x v="0"/>
    <x v="0"/>
    <n v="53.067125419"/>
    <n v="-0.598206982"/>
    <n v="0.598206982"/>
    <n v="-0.598206982"/>
    <n v="-0.598206982"/>
    <n v="0"/>
    <n v="-0.598206982"/>
    <n v="-4445.4679319999996"/>
    <n v="0"/>
    <n v="0"/>
    <x v="0"/>
  </r>
  <r>
    <n v="14525.646416"/>
    <n v="13043.000921000001"/>
    <x v="0"/>
    <x v="96"/>
    <x v="38"/>
    <x v="38"/>
    <s v="MD Resident"/>
    <x v="8"/>
    <s v="MD"/>
    <n v="1"/>
    <n v="0.90473397300000002"/>
    <n v="2"/>
    <n v="15741.07"/>
    <n v="0"/>
    <n v="0"/>
    <n v="0"/>
    <n v="-2"/>
    <n v="-0.90473397300000002"/>
    <n v="-15741.07"/>
    <x v="72"/>
    <s v="20759,Fulton"/>
    <x v="0"/>
    <x v="0"/>
    <n v="9.8504237089999993"/>
    <n v="-0.90473397300000002"/>
    <n v="0.90473397300000002"/>
    <n v="-0.90473397300000002"/>
    <n v="-0.90473397300000002"/>
    <n v="0"/>
    <n v="-0.90473397300000002"/>
    <n v="-6723.3683080000001"/>
    <n v="0"/>
    <n v="0"/>
    <x v="0"/>
  </r>
  <r>
    <n v="14525.646416"/>
    <n v="13043.000921000001"/>
    <x v="0"/>
    <x v="68"/>
    <x v="38"/>
    <x v="38"/>
    <s v="MD Resident"/>
    <x v="3"/>
    <s v="MD"/>
    <n v="2"/>
    <n v="1.8741309450000001"/>
    <n v="3"/>
    <n v="20811.97"/>
    <n v="0"/>
    <n v="0"/>
    <n v="0"/>
    <n v="-3"/>
    <n v="-1.8741309450000001"/>
    <n v="-20811.97"/>
    <x v="24"/>
    <s v="20901,Silver Spring"/>
    <x v="0"/>
    <x v="0"/>
    <n v="70.619512907000001"/>
    <n v="-1.8741309450000001"/>
    <n v="1.8741309450000001"/>
    <n v="-1.8741309450000001"/>
    <n v="-1.8741309450000001"/>
    <n v="0"/>
    <n v="-1.8741309450000001"/>
    <n v="-13927.268099999999"/>
    <n v="0"/>
    <n v="0"/>
    <x v="0"/>
  </r>
  <r>
    <n v="14525.646416"/>
    <n v="13043.000921000001"/>
    <x v="0"/>
    <x v="26"/>
    <x v="38"/>
    <x v="38"/>
    <s v="MD Resident"/>
    <x v="3"/>
    <s v="MD"/>
    <n v="1"/>
    <n v="0.61168998200000002"/>
    <n v="1"/>
    <n v="4404.5600000000004"/>
    <n v="0"/>
    <n v="0"/>
    <n v="0"/>
    <n v="-1"/>
    <n v="-0.61168998200000002"/>
    <n v="-4404.5600000000004"/>
    <x v="22"/>
    <s v="20886,Montgomery Village"/>
    <x v="0"/>
    <x v="0"/>
    <n v="32.268526053000002"/>
    <n v="-0.61168998200000002"/>
    <n v="0.61168998200000002"/>
    <n v="-0.61168998200000002"/>
    <n v="-0.61168998200000002"/>
    <n v="0"/>
    <n v="-0.61168998200000002"/>
    <n v="-4545.6644290000004"/>
    <n v="0"/>
    <n v="0"/>
    <x v="0"/>
  </r>
  <r>
    <n v="14525.646416"/>
    <n v="13043.000921000001"/>
    <x v="0"/>
    <x v="129"/>
    <x v="38"/>
    <x v="38"/>
    <s v="MD Resident"/>
    <x v="1"/>
    <s v="MD"/>
    <n v="1"/>
    <n v="8.1920637579999998"/>
    <n v="8"/>
    <n v="112027.01"/>
    <n v="1.3778439600000001"/>
    <n v="3"/>
    <n v="22607.58"/>
    <n v="-5"/>
    <n v="-6.8142197979999999"/>
    <n v="-89419.43"/>
    <x v="41"/>
    <s v="20716,Bowie"/>
    <x v="0"/>
    <x v="0"/>
    <n v="75.096107774000004"/>
    <n v="-6.8142197979999999"/>
    <n v="6.8142197979999999"/>
    <n v="-6.8142197979999999"/>
    <n v="-6.8142197979999999"/>
    <n v="0"/>
    <n v="-6.8142197979999999"/>
    <n v="-50638.652679999999"/>
    <n v="0"/>
    <n v="0"/>
    <x v="0"/>
  </r>
  <r>
    <n v="14525.646416"/>
    <n v="13043.000921000001"/>
    <x v="0"/>
    <x v="148"/>
    <x v="38"/>
    <x v="38"/>
    <s v="MD Resident"/>
    <x v="0"/>
    <s v="MD"/>
    <n v="1"/>
    <n v="0.37665798900000003"/>
    <n v="1"/>
    <n v="3349.89"/>
    <n v="0.71116097899999997"/>
    <n v="1"/>
    <n v="6650.71"/>
    <n v="0"/>
    <n v="0.33450299"/>
    <n v="3300.82"/>
    <x v="102"/>
    <s v="21207,Gwynn Oak"/>
    <x v="0"/>
    <x v="0"/>
    <n v="25.919264238"/>
    <n v="0"/>
    <n v="0"/>
    <n v="0"/>
    <n v="0"/>
    <n v="0"/>
    <n v="0"/>
    <n v="0"/>
    <n v="0.33450299"/>
    <n v="2485.798996"/>
    <x v="0"/>
  </r>
  <r>
    <n v="14525.646416"/>
    <n v="13043.000921000001"/>
    <x v="0"/>
    <x v="41"/>
    <x v="38"/>
    <x v="38"/>
    <s v="MD Resident"/>
    <x v="3"/>
    <s v="MD"/>
    <n v="1"/>
    <n v="0.57127498300000001"/>
    <n v="1"/>
    <n v="4926.28"/>
    <n v="0"/>
    <n v="0"/>
    <n v="0"/>
    <n v="-1"/>
    <n v="-0.57127498300000001"/>
    <n v="-4926.28"/>
    <x v="3"/>
    <s v="20882,Gaithersburg"/>
    <x v="0"/>
    <x v="0"/>
    <n v="33.022101024999998"/>
    <n v="-0.57127498300000001"/>
    <n v="0.57127498300000001"/>
    <n v="-0.57127498300000001"/>
    <n v="-0.57127498300000001"/>
    <n v="0"/>
    <n v="-0.57127498300000001"/>
    <n v="-4245.3276100000003"/>
    <n v="0"/>
    <n v="0"/>
    <x v="0"/>
  </r>
  <r>
    <n v="14525.646416"/>
    <n v="13043.000921000001"/>
    <x v="0"/>
    <x v="220"/>
    <x v="38"/>
    <x v="38"/>
    <s v="MD Resident"/>
    <x v="0"/>
    <s v="MD"/>
    <n v="1"/>
    <n v="0"/>
    <n v="0"/>
    <n v="0"/>
    <n v="0.38231798900000002"/>
    <n v="1"/>
    <n v="4971.87"/>
    <n v="1"/>
    <n v="0.38231798900000002"/>
    <n v="4971.87"/>
    <x v="47"/>
    <s v="21204,Towson"/>
    <x v="0"/>
    <x v="0"/>
    <n v="132.48252106000001"/>
    <n v="0"/>
    <n v="0"/>
    <n v="0"/>
    <n v="0"/>
    <n v="0"/>
    <n v="0"/>
    <n v="0"/>
    <n v="0.38231798900000002"/>
    <n v="2841.1275882"/>
    <x v="0"/>
  </r>
  <r>
    <n v="14525.646416"/>
    <n v="13043.000921000001"/>
    <x v="0"/>
    <x v="219"/>
    <x v="38"/>
    <x v="38"/>
    <s v="MD Resident"/>
    <x v="3"/>
    <s v="MD"/>
    <n v="1"/>
    <n v="0.77830497700000001"/>
    <n v="1"/>
    <n v="8817.91"/>
    <n v="0"/>
    <n v="0"/>
    <n v="0"/>
    <n v="-1"/>
    <n v="-0.77830497700000001"/>
    <n v="-8817.91"/>
    <x v="3"/>
    <s v="20879,Gaithersburg"/>
    <x v="0"/>
    <x v="0"/>
    <n v="23.840834283"/>
    <n v="-0.77830497700000001"/>
    <n v="0.77830497700000001"/>
    <n v="-0.77830497700000001"/>
    <n v="-0.77830497700000001"/>
    <n v="0"/>
    <n v="-0.77830497700000001"/>
    <n v="-5783.8338919999997"/>
    <n v="0"/>
    <n v="0"/>
    <x v="0"/>
  </r>
  <r>
    <n v="14525.646416"/>
    <n v="13043.000921000001"/>
    <x v="0"/>
    <x v="155"/>
    <x v="38"/>
    <x v="38"/>
    <s v="MD Resident"/>
    <x v="1"/>
    <s v="MD"/>
    <n v="2"/>
    <n v="3.3167708999999999"/>
    <n v="5"/>
    <n v="30852.55"/>
    <n v="0"/>
    <n v="0"/>
    <n v="0"/>
    <n v="-5"/>
    <n v="-3.3167708999999999"/>
    <n v="-30852.55"/>
    <x v="106"/>
    <s v="20748,Temple Hills"/>
    <x v="0"/>
    <x v="0"/>
    <n v="58.72886227"/>
    <n v="-3.3167708999999999"/>
    <n v="3.3167708999999999"/>
    <n v="-3.3167708999999999"/>
    <n v="-3.3167708999999999"/>
    <n v="0"/>
    <n v="-3.3167708999999999"/>
    <n v="-24647.988270000002"/>
    <n v="0"/>
    <n v="0"/>
    <x v="0"/>
  </r>
  <r>
    <n v="14525.646416"/>
    <n v="13043.000921000001"/>
    <x v="0"/>
    <x v="104"/>
    <x v="38"/>
    <x v="38"/>
    <s v="MD Resident"/>
    <x v="9"/>
    <s v="MD"/>
    <n v="1"/>
    <n v="0.58304598299999999"/>
    <n v="1"/>
    <n v="6897.08"/>
    <n v="0"/>
    <n v="0"/>
    <n v="0"/>
    <n v="-1"/>
    <n v="-0.58304598299999999"/>
    <n v="-6897.08"/>
    <x v="19"/>
    <s v="21201,Baltimore"/>
    <x v="0"/>
    <x v="0"/>
    <n v="58.911117240000003"/>
    <n v="-0.58304598299999999"/>
    <n v="0.58304598299999999"/>
    <n v="-0.58304598299999999"/>
    <n v="-0.58304598299999999"/>
    <n v="0"/>
    <n v="-0.58304598299999999"/>
    <n v="-4332.8016859999998"/>
    <n v="0"/>
    <n v="0"/>
    <x v="0"/>
  </r>
  <r>
    <n v="14525.646416"/>
    <n v="13043.000921000001"/>
    <x v="0"/>
    <x v="143"/>
    <x v="38"/>
    <x v="38"/>
    <s v="MD Resident"/>
    <x v="1"/>
    <s v="MD"/>
    <n v="1"/>
    <n v="59.233478245999997"/>
    <n v="81"/>
    <n v="783787.05"/>
    <n v="4.0204298820000002"/>
    <n v="8"/>
    <n v="46292.55"/>
    <n v="-73"/>
    <n v="-55.213048360000002"/>
    <n v="-737494.5"/>
    <x v="99"/>
    <s v="20705,Beltsville"/>
    <x v="0"/>
    <x v="0"/>
    <n v="75.462409758000007"/>
    <n v="-55.213048360000002"/>
    <n v="55.213048364000002"/>
    <n v="-55.213048360000002"/>
    <n v="-55.213048360000002"/>
    <n v="0"/>
    <n v="-55.213048360000002"/>
    <n v="-410305.86959999998"/>
    <n v="0"/>
    <n v="0"/>
    <x v="0"/>
  </r>
  <r>
    <n v="14525.646416"/>
    <n v="13043.000921000001"/>
    <x v="0"/>
    <x v="32"/>
    <x v="38"/>
    <x v="38"/>
    <s v="MD Resident"/>
    <x v="1"/>
    <s v="MD"/>
    <n v="1"/>
    <n v="5.616494833"/>
    <n v="8"/>
    <n v="93211.199999999997"/>
    <n v="0.41563398800000001"/>
    <n v="1"/>
    <n v="6697.68"/>
    <n v="-7"/>
    <n v="-5.2008608450000002"/>
    <n v="-86513.52"/>
    <x v="28"/>
    <s v="20747,District Heights"/>
    <x v="0"/>
    <x v="0"/>
    <n v="135.299723"/>
    <n v="-5.2008608450000002"/>
    <n v="5.2008608450000002"/>
    <n v="-5.2008608450000002"/>
    <n v="-5.2008608450000002"/>
    <n v="0"/>
    <n v="-5.2008608450000002"/>
    <n v="-38649.264889999999"/>
    <n v="0"/>
    <n v="0"/>
    <x v="0"/>
  </r>
  <r>
    <n v="14525.646416"/>
    <n v="13043.000921000001"/>
    <x v="0"/>
    <x v="71"/>
    <x v="38"/>
    <x v="38"/>
    <s v="MD Resident"/>
    <x v="3"/>
    <s v="MD"/>
    <n v="1"/>
    <n v="2.7837239170000001"/>
    <n v="2"/>
    <n v="31983.24"/>
    <n v="0"/>
    <n v="0"/>
    <n v="0"/>
    <n v="-2"/>
    <n v="-2.7837239170000001"/>
    <n v="-31983.24"/>
    <x v="13"/>
    <s v="20874,Germantown"/>
    <x v="0"/>
    <x v="0"/>
    <n v="67.317166005000004"/>
    <n v="-2.7837239170000001"/>
    <n v="2.7837239170000001"/>
    <n v="-2.7837239170000001"/>
    <n v="-2.7837239170000001"/>
    <n v="0"/>
    <n v="-2.7837239170000001"/>
    <n v="-20686.745190000001"/>
    <n v="0"/>
    <n v="0"/>
    <x v="0"/>
  </r>
  <r>
    <n v="14525.646416"/>
    <n v="13043.000921000001"/>
    <x v="0"/>
    <x v="51"/>
    <x v="38"/>
    <x v="38"/>
    <s v="MD Resident"/>
    <x v="1"/>
    <s v="MD"/>
    <n v="1"/>
    <n v="8.5080817480000004"/>
    <n v="8"/>
    <n v="115727.69"/>
    <n v="1.2796449620000001"/>
    <n v="3"/>
    <n v="14566.42"/>
    <n v="-5"/>
    <n v="-7.2284367859999996"/>
    <n v="-101161.27"/>
    <x v="41"/>
    <s v="20715,Bowie"/>
    <x v="0"/>
    <x v="0"/>
    <n v="14.181413575000001"/>
    <n v="-7.2284367859999996"/>
    <n v="7.2284367859999996"/>
    <n v="-7.2284367859999996"/>
    <n v="-7.2284367859999996"/>
    <n v="0"/>
    <n v="-7.2284367859999996"/>
    <n v="-53716.831960000003"/>
    <n v="0"/>
    <n v="0"/>
    <x v="0"/>
  </r>
  <r>
    <n v="14525.646416"/>
    <n v="13043.000921000001"/>
    <x v="0"/>
    <x v="52"/>
    <x v="38"/>
    <x v="38"/>
    <s v="MD Resident"/>
    <x v="0"/>
    <s v="MD"/>
    <n v="1"/>
    <n v="0.51374798499999996"/>
    <n v="1"/>
    <n v="4666.72"/>
    <n v="0"/>
    <n v="0"/>
    <n v="0"/>
    <n v="-1"/>
    <n v="-0.51374798499999996"/>
    <n v="-4666.72"/>
    <x v="42"/>
    <s v="21155,Upperco"/>
    <x v="0"/>
    <x v="0"/>
    <n v="16.53367751"/>
    <n v="-0.51374798499999996"/>
    <n v="0.51374798499999996"/>
    <n v="-0.51374798499999996"/>
    <n v="-0.51374798499999996"/>
    <n v="0"/>
    <n v="-0.51374798499999996"/>
    <n v="-3817.826039"/>
    <n v="0"/>
    <n v="0"/>
    <x v="0"/>
  </r>
  <r>
    <n v="14525.646416"/>
    <n v="13043.000921000001"/>
    <x v="0"/>
    <x v="144"/>
    <x v="38"/>
    <x v="38"/>
    <s v="MD Resident"/>
    <x v="7"/>
    <s v="MD"/>
    <n v="1"/>
    <n v="0.38231798900000002"/>
    <n v="1"/>
    <n v="4267.09"/>
    <n v="0.37665798900000003"/>
    <n v="1"/>
    <n v="9302.99"/>
    <n v="0"/>
    <n v="-5.6600000000000001E-3"/>
    <n v="5035.8999999999996"/>
    <x v="100"/>
    <s v="21144,Severn"/>
    <x v="0"/>
    <x v="0"/>
    <n v="27.458624188999998"/>
    <n v="-5.6600000000000001E-3"/>
    <n v="5.6600000000000001E-3"/>
    <n v="-5.6600000000000001E-3"/>
    <n v="-5.6600000000000001E-3"/>
    <n v="0"/>
    <n v="-5.6600000000000001E-3"/>
    <n v="-42.061275199999997"/>
    <n v="0"/>
    <n v="0"/>
    <x v="0"/>
  </r>
  <r>
    <n v="14525.646416"/>
    <n v="13043.000921000001"/>
    <x v="0"/>
    <x v="242"/>
    <x v="38"/>
    <x v="38"/>
    <s v="MD Resident"/>
    <x v="1"/>
    <s v="MD"/>
    <n v="1"/>
    <n v="7.4017377800000004"/>
    <n v="4"/>
    <n v="99001.52"/>
    <n v="0"/>
    <n v="0"/>
    <n v="0"/>
    <n v="-4"/>
    <n v="-7.4017377800000004"/>
    <n v="-99001.52"/>
    <x v="161"/>
    <s v="20746,Suitland"/>
    <x v="0"/>
    <x v="0"/>
    <n v="38.336858863000003"/>
    <n v="-7.4017377800000004"/>
    <n v="7.4017377800000004"/>
    <n v="-7.4017377800000004"/>
    <n v="-7.4017377800000004"/>
    <n v="0"/>
    <n v="-7.4017377800000004"/>
    <n v="-55004.687230000003"/>
    <n v="0"/>
    <n v="0"/>
    <x v="0"/>
  </r>
  <r>
    <n v="14525.646416"/>
    <n v="13043.000921000001"/>
    <x v="0"/>
    <x v="200"/>
    <x v="38"/>
    <x v="38"/>
    <s v="MD Resident"/>
    <x v="0"/>
    <s v="MD"/>
    <n v="2"/>
    <n v="0.96866297199999996"/>
    <n v="2"/>
    <n v="19242.939999999999"/>
    <n v="0"/>
    <n v="0"/>
    <n v="0"/>
    <n v="-2"/>
    <n v="-0.96866297199999996"/>
    <n v="-19242.939999999999"/>
    <x v="135"/>
    <s v="21136,Reisterstown"/>
    <x v="0"/>
    <x v="0"/>
    <n v="56.052853335000002"/>
    <n v="-0.96866297199999996"/>
    <n v="0.96866297199999996"/>
    <n v="-0.96866297199999996"/>
    <n v="-0.96866297199999996"/>
    <n v="0"/>
    <n v="-0.96866297199999996"/>
    <n v="-7198.4452019999999"/>
    <n v="0"/>
    <n v="0"/>
    <x v="0"/>
  </r>
  <r>
    <n v="14525.646416"/>
    <n v="13043.000921000001"/>
    <x v="0"/>
    <x v="163"/>
    <x v="38"/>
    <x v="38"/>
    <s v="MD Resident"/>
    <x v="3"/>
    <s v="MD"/>
    <n v="1"/>
    <n v="0.652269981"/>
    <n v="1"/>
    <n v="82360.570000000007"/>
    <n v="0"/>
    <n v="0"/>
    <n v="0"/>
    <n v="-1"/>
    <n v="-0.652269981"/>
    <n v="-82360.570000000007"/>
    <x v="110"/>
    <s v="20868,Spencerville"/>
    <x v="0"/>
    <x v="0"/>
    <n v="4.7815858569999996"/>
    <n v="-0.652269981"/>
    <n v="0.652269981"/>
    <n v="-0.652269981"/>
    <n v="-0.652269981"/>
    <n v="0"/>
    <n v="-0.652269981"/>
    <n v="-4847.2274159999997"/>
    <n v="0"/>
    <n v="0"/>
    <x v="0"/>
  </r>
  <r>
    <n v="14525.646416"/>
    <n v="13043.000921000001"/>
    <x v="0"/>
    <x v="115"/>
    <x v="38"/>
    <x v="38"/>
    <s v="MD Resident"/>
    <x v="3"/>
    <s v="MD"/>
    <n v="1"/>
    <n v="11.562884658"/>
    <n v="15"/>
    <n v="142318.62"/>
    <n v="2.0579499389999998"/>
    <n v="4"/>
    <n v="28724.79"/>
    <n v="-11"/>
    <n v="-9.5049347189999995"/>
    <n v="-113593.83"/>
    <x v="84"/>
    <s v="20866,Burtonsville"/>
    <x v="0"/>
    <x v="0"/>
    <n v="53.171304423999999"/>
    <n v="-9.5049347189999995"/>
    <n v="9.5049347189999995"/>
    <n v="-9.5049347189999995"/>
    <n v="-9.5049347189999995"/>
    <n v="0"/>
    <n v="-9.5049347189999995"/>
    <n v="-70634.21819"/>
    <n v="0"/>
    <n v="0"/>
    <x v="0"/>
  </r>
  <r>
    <n v="14525.646416"/>
    <n v="13043.000921000001"/>
    <x v="0"/>
    <x v="94"/>
    <x v="38"/>
    <x v="38"/>
    <s v="MD Resident"/>
    <x v="1"/>
    <s v="MD"/>
    <n v="2"/>
    <n v="2.797984918"/>
    <n v="4"/>
    <n v="37989.89"/>
    <n v="0"/>
    <n v="0"/>
    <n v="0"/>
    <n v="-4"/>
    <n v="-2.797984918"/>
    <n v="-37989.89"/>
    <x v="70"/>
    <s v="20745,Oxon Hill"/>
    <x v="0"/>
    <x v="0"/>
    <n v="67.456354997999995"/>
    <n v="-2.797984918"/>
    <n v="2.797984918"/>
    <n v="-2.797984918"/>
    <n v="-2.797984918"/>
    <n v="0"/>
    <n v="-2.797984918"/>
    <n v="-20792.723259999999"/>
    <n v="0"/>
    <n v="0"/>
    <x v="0"/>
  </r>
  <r>
    <n v="14525.646416"/>
    <n v="13043.000921000001"/>
    <x v="0"/>
    <x v="133"/>
    <x v="38"/>
    <x v="38"/>
    <s v="MD Resident"/>
    <x v="1"/>
    <s v="MD"/>
    <n v="1"/>
    <n v="1.142549966"/>
    <n v="2"/>
    <n v="9152.94"/>
    <n v="0"/>
    <n v="0"/>
    <n v="0"/>
    <n v="-2"/>
    <n v="-1.142549966"/>
    <n v="-9152.94"/>
    <x v="93"/>
    <s v="20712,Mount Rainier"/>
    <x v="0"/>
    <x v="0"/>
    <n v="8.8197927319999998"/>
    <n v="-1.142549966"/>
    <n v="1.142549966"/>
    <n v="-1.142549966"/>
    <n v="-1.142549966"/>
    <n v="0"/>
    <n v="-1.142549966"/>
    <n v="-8490.6552210000009"/>
    <n v="0"/>
    <n v="0"/>
    <x v="0"/>
  </r>
  <r>
    <n v="14525.646416"/>
    <n v="13043.000921000001"/>
    <x v="0"/>
    <x v="23"/>
    <x v="38"/>
    <x v="38"/>
    <s v="MD Resident"/>
    <x v="0"/>
    <s v="MD"/>
    <n v="1"/>
    <n v="0"/>
    <n v="0"/>
    <n v="0"/>
    <n v="0.39626098799999998"/>
    <n v="1"/>
    <n v="6614.69"/>
    <n v="1"/>
    <n v="0.39626098799999998"/>
    <n v="6614.69"/>
    <x v="20"/>
    <s v="21117,Owings Mills"/>
    <x v="0"/>
    <x v="0"/>
    <n v="60.638130193999999"/>
    <n v="0"/>
    <n v="0"/>
    <n v="0"/>
    <n v="0"/>
    <n v="0"/>
    <n v="0"/>
    <n v="0"/>
    <n v="0.39626098799999998"/>
    <n v="2944.7424854000001"/>
    <x v="0"/>
  </r>
  <r>
    <n v="14525.646416"/>
    <n v="13043.000921000001"/>
    <x v="0"/>
    <x v="135"/>
    <x v="38"/>
    <x v="38"/>
    <s v="MD Resident"/>
    <x v="7"/>
    <s v="MD"/>
    <n v="1"/>
    <n v="0.92701997199999997"/>
    <n v="1"/>
    <n v="15591.83"/>
    <n v="0"/>
    <n v="0"/>
    <n v="0"/>
    <n v="-1"/>
    <n v="-0.92701997199999997"/>
    <n v="-15591.83"/>
    <x v="94"/>
    <s v="21114,Crofton"/>
    <x v="0"/>
    <x v="0"/>
    <n v="52.929094431999999"/>
    <n v="-0.92701997199999997"/>
    <n v="0.92701997199999997"/>
    <n v="-0.92701997199999997"/>
    <n v="-0.92701997199999997"/>
    <n v="0"/>
    <n v="-0.92701997199999997"/>
    <n v="-6888.9827130000003"/>
    <n v="0"/>
    <n v="0"/>
    <x v="0"/>
  </r>
  <r>
    <n v="14525.646416"/>
    <n v="13043.000921000001"/>
    <x v="0"/>
    <x v="1"/>
    <x v="38"/>
    <x v="38"/>
    <s v="MD Resident"/>
    <x v="1"/>
    <s v="MD"/>
    <n v="1"/>
    <n v="9.1640427280000001"/>
    <n v="3"/>
    <n v="131363.62"/>
    <n v="0"/>
    <n v="0"/>
    <n v="0"/>
    <n v="-3"/>
    <n v="-9.1640427280000001"/>
    <n v="-131363.62"/>
    <x v="1"/>
    <s v="20744,Fort Washington"/>
    <x v="0"/>
    <x v="0"/>
    <n v="69.501414928000003"/>
    <n v="-9.1640427280000001"/>
    <n v="9.1640427280000001"/>
    <n v="-9.1640427280000001"/>
    <n v="-9.1640427280000001"/>
    <n v="0"/>
    <n v="-9.1640427280000001"/>
    <n v="-68100.940480000005"/>
    <n v="0"/>
    <n v="0"/>
    <x v="0"/>
  </r>
  <r>
    <n v="14525.646416"/>
    <n v="13043.000921000001"/>
    <x v="0"/>
    <x v="142"/>
    <x v="38"/>
    <x v="38"/>
    <s v="MD Resident"/>
    <x v="7"/>
    <s v="MD"/>
    <n v="2"/>
    <n v="3.5327478960000001"/>
    <n v="5"/>
    <n v="64733.03"/>
    <n v="0"/>
    <n v="0"/>
    <n v="0"/>
    <n v="-5"/>
    <n v="-3.5327478960000001"/>
    <n v="-64733.03"/>
    <x v="98"/>
    <s v="21113,Odenton"/>
    <x v="0"/>
    <x v="0"/>
    <n v="72.867943832999998"/>
    <n v="-3.5327478960000001"/>
    <n v="3.5327478960000001"/>
    <n v="-3.5327478960000001"/>
    <n v="-3.5327478960000001"/>
    <n v="0"/>
    <n v="-3.5327478960000001"/>
    <n v="-26252.98259"/>
    <n v="0"/>
    <n v="0"/>
    <x v="0"/>
  </r>
  <r>
    <n v="14525.646416"/>
    <n v="13043.000921000001"/>
    <x v="0"/>
    <x v="152"/>
    <x v="38"/>
    <x v="38"/>
    <s v="MD Resident"/>
    <x v="3"/>
    <s v="MD"/>
    <n v="1"/>
    <n v="0.73492597800000004"/>
    <n v="1"/>
    <n v="4431.5200000000004"/>
    <n v="0"/>
    <n v="0"/>
    <n v="0"/>
    <n v="-1"/>
    <n v="-0.73492597800000004"/>
    <n v="-4431.5200000000004"/>
    <x v="103"/>
    <s v="20852,Rockville"/>
    <x v="0"/>
    <x v="0"/>
    <n v="45.448545643000003"/>
    <n v="-0.73492597800000004"/>
    <n v="0.73492597800000004"/>
    <n v="-0.73492597800000004"/>
    <n v="-0.73492597800000004"/>
    <n v="0"/>
    <n v="-0.73492597800000004"/>
    <n v="-5461.4706379999998"/>
    <n v="0"/>
    <n v="0"/>
    <x v="0"/>
  </r>
  <r>
    <n v="14525.646416"/>
    <n v="13043.000921000001"/>
    <x v="0"/>
    <x v="124"/>
    <x v="38"/>
    <x v="38"/>
    <s v="MD Resident"/>
    <x v="1"/>
    <s v="MD"/>
    <n v="1"/>
    <n v="11.190286667000001"/>
    <n v="15"/>
    <n v="159938.62"/>
    <n v="0.79348897600000001"/>
    <n v="1"/>
    <n v="6202.19"/>
    <n v="-14"/>
    <n v="-10.39679769"/>
    <n v="-153736.43"/>
    <x v="88"/>
    <s v="20743,Capitol Heights"/>
    <x v="0"/>
    <x v="0"/>
    <n v="117.22862953000001"/>
    <n v="-10.39679769"/>
    <n v="10.396797691"/>
    <n v="-10.39679769"/>
    <n v="-10.39679769"/>
    <n v="0"/>
    <n v="-10.39679769"/>
    <n v="-77261.937959999996"/>
    <n v="0"/>
    <n v="0"/>
    <x v="0"/>
  </r>
  <r>
    <n v="14525.646416"/>
    <n v="13043.000921000001"/>
    <x v="0"/>
    <x v="188"/>
    <x v="38"/>
    <x v="38"/>
    <s v="MD Resident"/>
    <x v="19"/>
    <s v="MD"/>
    <n v="1"/>
    <n v="1.486203956"/>
    <n v="1"/>
    <n v="14058.87"/>
    <n v="0"/>
    <n v="0"/>
    <n v="0"/>
    <n v="-1"/>
    <n v="-1.486203956"/>
    <n v="-14058.87"/>
    <x v="2"/>
    <s v="Wicomico,"/>
    <x v="0"/>
    <x v="0"/>
    <n v="18.061258459000001"/>
    <n v="-1.486203956"/>
    <n v="1.486203956"/>
    <n v="-1.486203956"/>
    <n v="-1.486203956"/>
    <n v="0"/>
    <n v="-1.486203956"/>
    <n v="-11044.45823"/>
    <n v="0"/>
    <n v="0"/>
    <x v="0"/>
  </r>
  <r>
    <n v="14525.646416"/>
    <n v="13043.000921000001"/>
    <x v="0"/>
    <x v="37"/>
    <x v="38"/>
    <x v="38"/>
    <s v="MD Resident"/>
    <x v="1"/>
    <s v="MD"/>
    <n v="1"/>
    <n v="6.2405838149999999"/>
    <n v="6"/>
    <n v="68461.440000000002"/>
    <n v="0.45491498699999999"/>
    <n v="1"/>
    <n v="5496.74"/>
    <n v="-5"/>
    <n v="-5.7856688280000004"/>
    <n v="-62964.7"/>
    <x v="29"/>
    <s v="20710,Bladensburg"/>
    <x v="0"/>
    <x v="0"/>
    <n v="39.012683846000002"/>
    <n v="-5.7856688280000004"/>
    <n v="5.7856688280000004"/>
    <n v="-5.7856688280000004"/>
    <n v="-5.7856688280000004"/>
    <n v="0"/>
    <n v="-5.7856688280000004"/>
    <n v="-42995.160559999997"/>
    <n v="0"/>
    <n v="0"/>
    <x v="0"/>
  </r>
  <r>
    <n v="14525.646416"/>
    <n v="13043.000921000001"/>
    <x v="0"/>
    <x v="88"/>
    <x v="38"/>
    <x v="38"/>
    <s v="MD Resident"/>
    <x v="7"/>
    <s v="MD"/>
    <n v="1"/>
    <n v="0.52161998499999995"/>
    <n v="1"/>
    <n v="4144.26"/>
    <n v="0"/>
    <n v="0"/>
    <n v="0"/>
    <n v="-1"/>
    <n v="-0.52161998499999995"/>
    <n v="-4144.26"/>
    <x v="67"/>
    <s v="21076,Hanover"/>
    <x v="0"/>
    <x v="0"/>
    <n v="57.705128287000001"/>
    <n v="-0.52161998499999995"/>
    <n v="0.52161998499999995"/>
    <n v="-0.52161998499999995"/>
    <n v="-0.52161998499999995"/>
    <n v="0"/>
    <n v="-0.52161998499999995"/>
    <n v="-3876.3253960000002"/>
    <n v="0"/>
    <n v="0"/>
    <x v="0"/>
  </r>
  <r>
    <n v="14525.646416"/>
    <n v="13043.000921000001"/>
    <x v="0"/>
    <x v="61"/>
    <x v="38"/>
    <x v="38"/>
    <s v="MD Resident"/>
    <x v="8"/>
    <s v="MD"/>
    <n v="2"/>
    <n v="3.5079528959999999"/>
    <n v="5"/>
    <n v="61676.68"/>
    <n v="0"/>
    <n v="0"/>
    <n v="0"/>
    <n v="-5"/>
    <n v="-3.5079528959999999"/>
    <n v="-61676.68"/>
    <x v="48"/>
    <s v="21075,Elkridge"/>
    <x v="0"/>
    <x v="0"/>
    <n v="74.389385790999995"/>
    <n v="-3.5079528959999999"/>
    <n v="3.5079528959999999"/>
    <n v="-3.5079528959999999"/>
    <n v="-3.5079528959999999"/>
    <n v="0"/>
    <n v="-3.5079528959999999"/>
    <n v="-26068.722989999998"/>
    <n v="0"/>
    <n v="0"/>
    <x v="0"/>
  </r>
  <r>
    <n v="14525.646416"/>
    <n v="13043.000921000001"/>
    <x v="0"/>
    <x v="221"/>
    <x v="38"/>
    <x v="38"/>
    <s v="MD Resident"/>
    <x v="1"/>
    <s v="MD"/>
    <n v="1"/>
    <n v="23.037442321"/>
    <n v="23"/>
    <n v="308438.71999999997"/>
    <n v="0.79229197699999998"/>
    <n v="2"/>
    <n v="11236.19"/>
    <n v="-21"/>
    <n v="-22.245150339999999"/>
    <n v="-297202.53000000003"/>
    <x v="147"/>
    <s v="20740,College Park"/>
    <x v="0"/>
    <x v="0"/>
    <n v="41.513387764999997"/>
    <n v="-22.245150339999999"/>
    <n v="22.245150343999999"/>
    <n v="-22.245150339999999"/>
    <n v="-22.245150339999999"/>
    <n v="0"/>
    <n v="-22.245150339999999"/>
    <n v="-165310.84640000001"/>
    <n v="0"/>
    <n v="0"/>
    <x v="0"/>
  </r>
  <r>
    <n v="14525.646416"/>
    <n v="13043.000921000001"/>
    <x v="0"/>
    <x v="36"/>
    <x v="38"/>
    <x v="38"/>
    <s v="MD Resident"/>
    <x v="1"/>
    <s v="MD"/>
    <n v="2"/>
    <n v="2.0343319399999999"/>
    <n v="3"/>
    <n v="53559.35"/>
    <n v="0"/>
    <n v="0"/>
    <n v="0"/>
    <n v="-3"/>
    <n v="-2.0343319399999999"/>
    <n v="-53559.35"/>
    <x v="2"/>
    <s v="Prince Georges,"/>
    <x v="0"/>
    <x v="0"/>
    <n v="35.717816939999999"/>
    <n v="-2.0343319399999999"/>
    <n v="2.0343319399999999"/>
    <n v="-2.0343319399999999"/>
    <n v="-2.0343319399999999"/>
    <n v="0"/>
    <n v="-2.0343319399999999"/>
    <n v="-15117.773069999999"/>
    <n v="0"/>
    <n v="0"/>
    <x v="0"/>
  </r>
  <r>
    <n v="14525.646416"/>
    <n v="13043.000921000001"/>
    <x v="0"/>
    <x v="147"/>
    <x v="38"/>
    <x v="38"/>
    <s v="MD Resident"/>
    <x v="3"/>
    <s v="MD"/>
    <n v="2"/>
    <n v="1.601359953"/>
    <n v="3"/>
    <n v="33431.129999999997"/>
    <n v="0"/>
    <n v="0"/>
    <n v="0"/>
    <n v="-3"/>
    <n v="-1.601359953"/>
    <n v="-33431.129999999997"/>
    <x v="2"/>
    <s v="Montgomery,"/>
    <x v="0"/>
    <x v="0"/>
    <n v="16.002010524999999"/>
    <n v="-1.601359953"/>
    <n v="1.601359953"/>
    <n v="-1.601359953"/>
    <n v="-1.601359953"/>
    <n v="0"/>
    <n v="-1.601359953"/>
    <n v="-11900.21938"/>
    <n v="0"/>
    <n v="0"/>
    <x v="0"/>
  </r>
  <r>
    <n v="14525.646416"/>
    <n v="13043.000921000001"/>
    <x v="0"/>
    <x v="213"/>
    <x v="38"/>
    <x v="38"/>
    <s v="MD Resident"/>
    <x v="7"/>
    <s v="MD"/>
    <n v="1"/>
    <n v="2.2170409339999999"/>
    <n v="1"/>
    <n v="14071.84"/>
    <n v="0"/>
    <n v="0"/>
    <n v="0"/>
    <n v="-1"/>
    <n v="-2.2170409339999999"/>
    <n v="-14071.84"/>
    <x v="51"/>
    <s v="21061,Glen Burnie"/>
    <x v="0"/>
    <x v="0"/>
    <n v="121.47440439"/>
    <n v="-2.2170409339999999"/>
    <n v="2.2170409339999999"/>
    <n v="-2.2170409339999999"/>
    <n v="-2.2170409339999999"/>
    <n v="0"/>
    <n v="-2.2170409339999999"/>
    <n v="-16475.5422"/>
    <n v="0"/>
    <n v="0"/>
    <x v="0"/>
  </r>
  <r>
    <n v="14525.646416"/>
    <n v="13043.000921000001"/>
    <x v="0"/>
    <x v="78"/>
    <x v="38"/>
    <x v="38"/>
    <s v="MD Resident"/>
    <x v="1"/>
    <s v="MD"/>
    <n v="1"/>
    <n v="3.9786968819999999"/>
    <n v="4"/>
    <n v="39894.339999999997"/>
    <n v="0.40688598799999998"/>
    <n v="1"/>
    <n v="6740.53"/>
    <n v="-3"/>
    <n v="-3.571810894"/>
    <n v="-33153.81"/>
    <x v="61"/>
    <s v="20737,Riverdale"/>
    <x v="0"/>
    <x v="0"/>
    <n v="25.442145249999999"/>
    <n v="-3.571810894"/>
    <n v="3.571810894"/>
    <n v="-3.571810894"/>
    <n v="-3.571810894"/>
    <n v="0"/>
    <n v="-3.571810894"/>
    <n v="-26543.272260000002"/>
    <n v="0"/>
    <n v="0"/>
    <x v="0"/>
  </r>
  <r>
    <n v="14525.646416"/>
    <n v="13043.000921000001"/>
    <x v="0"/>
    <x v="10"/>
    <x v="38"/>
    <x v="38"/>
    <s v="MD Resident"/>
    <x v="6"/>
    <s v="MD"/>
    <n v="3"/>
    <n v="9.3912267220000007"/>
    <n v="7"/>
    <n v="143328.18"/>
    <n v="0"/>
    <n v="0"/>
    <n v="0"/>
    <n v="-7"/>
    <n v="-9.3912267220000007"/>
    <n v="-143328.18"/>
    <x v="2"/>
    <s v="Charles,"/>
    <x v="0"/>
    <x v="0"/>
    <n v="145.88484364999999"/>
    <n v="-9.3912267220000007"/>
    <n v="9.3912267220000007"/>
    <n v="-9.3912267220000007"/>
    <n v="-9.3912267220000007"/>
    <n v="0"/>
    <n v="-9.3912267220000007"/>
    <n v="-69789.217600000004"/>
    <n v="0"/>
    <n v="0"/>
    <x v="0"/>
  </r>
  <r>
    <n v="14525.646416"/>
    <n v="13043.000921000001"/>
    <x v="0"/>
    <x v="128"/>
    <x v="38"/>
    <x v="38"/>
    <s v="MD Resident"/>
    <x v="1"/>
    <s v="MD"/>
    <n v="2"/>
    <n v="1.0590439679999999"/>
    <n v="2"/>
    <n v="16239.11"/>
    <n v="0"/>
    <n v="0"/>
    <n v="0"/>
    <n v="-2"/>
    <n v="-1.0590439679999999"/>
    <n v="-16239.11"/>
    <x v="91"/>
    <s v="20735,Clinton"/>
    <x v="0"/>
    <x v="0"/>
    <n v="53.338752419000002"/>
    <n v="-1.0590439679999999"/>
    <n v="1.0590439679999999"/>
    <n v="-1.0590439679999999"/>
    <n v="-1.0590439679999999"/>
    <n v="0"/>
    <n v="-1.0590439679999999"/>
    <n v="-7870.0953689999997"/>
    <n v="0"/>
    <n v="0"/>
    <x v="0"/>
  </r>
  <r>
    <n v="14525.646416"/>
    <n v="13043.000921000001"/>
    <x v="0"/>
    <x v="64"/>
    <x v="38"/>
    <x v="38"/>
    <s v="MD Resident"/>
    <x v="7"/>
    <s v="MD"/>
    <n v="1"/>
    <n v="0.45127198699999999"/>
    <n v="1"/>
    <n v="3848.26"/>
    <n v="0"/>
    <n v="0"/>
    <n v="0"/>
    <n v="-1"/>
    <n v="-0.45127198699999999"/>
    <n v="-3848.26"/>
    <x v="51"/>
    <s v="21060,Glen Burnie"/>
    <x v="0"/>
    <x v="0"/>
    <n v="34.865030947000001"/>
    <n v="-0.45127198699999999"/>
    <n v="0.45127198699999999"/>
    <n v="-0.45127198699999999"/>
    <n v="-0.45127198699999999"/>
    <n v="0"/>
    <n v="-0.45127198699999999"/>
    <n v="-3353.5468609999998"/>
    <n v="0"/>
    <n v="0"/>
    <x v="0"/>
  </r>
  <r>
    <n v="14525.646416"/>
    <n v="13043.000921000001"/>
    <x v="0"/>
    <x v="14"/>
    <x v="38"/>
    <x v="38"/>
    <s v="MD Resident"/>
    <x v="0"/>
    <s v="MD"/>
    <n v="1"/>
    <n v="0.732951978"/>
    <n v="1"/>
    <n v="4168.46"/>
    <n v="0"/>
    <n v="0"/>
    <n v="0"/>
    <n v="-1"/>
    <n v="-0.732951978"/>
    <n v="-4168.46"/>
    <x v="2"/>
    <s v="Baltimore,"/>
    <x v="0"/>
    <x v="0"/>
    <n v="20.733157383000002"/>
    <n v="-0.732951978"/>
    <n v="0.732951978"/>
    <n v="-0.732951978"/>
    <n v="-0.732951978"/>
    <n v="0"/>
    <n v="-0.732951978"/>
    <n v="-5446.801211"/>
    <n v="0"/>
    <n v="0"/>
    <x v="0"/>
  </r>
  <r>
    <n v="14525.646416"/>
    <n v="13043.000921000001"/>
    <x v="0"/>
    <x v="90"/>
    <x v="38"/>
    <x v="38"/>
    <s v="MD Resident"/>
    <x v="8"/>
    <s v="MD"/>
    <n v="1"/>
    <n v="5.1643698459999996"/>
    <n v="5"/>
    <n v="50547.67"/>
    <n v="0.39626098799999998"/>
    <n v="1"/>
    <n v="8068.87"/>
    <n v="-4"/>
    <n v="-4.7681088579999997"/>
    <n v="-42478.8"/>
    <x v="68"/>
    <s v="20794,Jessup"/>
    <x v="0"/>
    <x v="0"/>
    <n v="40.043864829999997"/>
    <n v="-4.7681088579999997"/>
    <n v="4.7681088579999997"/>
    <n v="-4.7681088579999997"/>
    <n v="-4.7681088579999997"/>
    <n v="0"/>
    <n v="-4.7681088579999997"/>
    <n v="-35433.346089999999"/>
    <n v="0"/>
    <n v="0"/>
    <x v="0"/>
  </r>
  <r>
    <n v="14525.646416"/>
    <n v="13043.000921000001"/>
    <x v="0"/>
    <x v="228"/>
    <x v="38"/>
    <x v="38"/>
    <s v="MD Resident"/>
    <x v="23"/>
    <s v="MD"/>
    <n v="1"/>
    <n v="0.92701997199999997"/>
    <n v="1"/>
    <n v="6347.85"/>
    <n v="0"/>
    <n v="0"/>
    <n v="0"/>
    <n v="-1"/>
    <n v="-0.92701997199999997"/>
    <n v="-6347.85"/>
    <x v="2"/>
    <s v="Allegany,"/>
    <x v="0"/>
    <x v="0"/>
    <n v="88.230441411000001"/>
    <n v="-0.92701997199999997"/>
    <n v="0.92701997199999997"/>
    <n v="-0.92701997199999997"/>
    <n v="-0.92701997199999997"/>
    <n v="0"/>
    <n v="-0.92701997199999997"/>
    <n v="-6888.9827130000003"/>
    <n v="0"/>
    <n v="0"/>
    <x v="0"/>
  </r>
  <r>
    <n v="14525.646416"/>
    <n v="13043.000921000001"/>
    <x v="0"/>
    <x v="178"/>
    <x v="38"/>
    <x v="38"/>
    <s v="MD Resident"/>
    <x v="10"/>
    <s v="MD"/>
    <n v="1"/>
    <n v="0"/>
    <n v="0"/>
    <n v="0"/>
    <n v="0.39626098799999998"/>
    <n v="1"/>
    <n v="4341.08"/>
    <n v="1"/>
    <n v="0.39626098799999998"/>
    <n v="4341.08"/>
    <x v="119"/>
    <s v="21048,Finksburg"/>
    <x v="0"/>
    <x v="0"/>
    <n v="9.4879587169999997"/>
    <n v="0"/>
    <n v="0"/>
    <n v="0"/>
    <n v="0"/>
    <n v="0"/>
    <n v="0"/>
    <n v="0"/>
    <n v="0.39626098799999998"/>
    <n v="2944.7424854000001"/>
    <x v="0"/>
  </r>
  <r>
    <n v="14525.646416"/>
    <n v="13043.000921000001"/>
    <x v="0"/>
    <x v="132"/>
    <x v="38"/>
    <x v="38"/>
    <s v="MD Resident"/>
    <x v="1"/>
    <s v="MD"/>
    <n v="2"/>
    <n v="125.61686327"/>
    <n v="166"/>
    <n v="1663757.89"/>
    <n v="18.799001444999998"/>
    <n v="36"/>
    <n v="243893.53"/>
    <n v="-130"/>
    <n v="-106.8178618"/>
    <n v="-1419864.36"/>
    <x v="36"/>
    <s v="20708,Laurel"/>
    <x v="0"/>
    <x v="0"/>
    <n v="171.31853193000001"/>
    <n v="-106.8178618"/>
    <n v="106.81786183"/>
    <n v="-106.8178618"/>
    <n v="-106.8178618"/>
    <n v="0"/>
    <n v="-106.8178618"/>
    <n v="-793797.78839999996"/>
    <n v="0"/>
    <n v="0"/>
    <x v="0"/>
  </r>
  <r>
    <n v="14525.646416"/>
    <n v="13043.000921000001"/>
    <x v="0"/>
    <x v="138"/>
    <x v="38"/>
    <x v="38"/>
    <s v="MD Resident"/>
    <x v="8"/>
    <s v="MD"/>
    <n v="1"/>
    <n v="3.7040278899999999"/>
    <n v="5"/>
    <n v="59812.89"/>
    <n v="0"/>
    <n v="0"/>
    <n v="0"/>
    <n v="-5"/>
    <n v="-3.7040278899999999"/>
    <n v="-59812.89"/>
    <x v="16"/>
    <s v="21046,Columbia"/>
    <x v="0"/>
    <x v="0"/>
    <n v="34.217549980999998"/>
    <n v="-3.7040278899999999"/>
    <n v="3.7040278899999999"/>
    <n v="-3.7040278899999999"/>
    <n v="-3.7040278899999999"/>
    <n v="0"/>
    <n v="-3.7040278899999999"/>
    <n v="-27525.819159999999"/>
    <n v="0"/>
    <n v="0"/>
    <x v="0"/>
  </r>
  <r>
    <n v="14525.646416"/>
    <n v="13043.000921000001"/>
    <x v="0"/>
    <x v="73"/>
    <x v="38"/>
    <x v="38"/>
    <s v="MD Resident"/>
    <x v="10"/>
    <s v="MD"/>
    <n v="1"/>
    <n v="0.73492597800000004"/>
    <n v="1"/>
    <n v="5800.96"/>
    <n v="0"/>
    <n v="0"/>
    <n v="0"/>
    <n v="-1"/>
    <n v="-0.73492597800000004"/>
    <n v="-5800.96"/>
    <x v="57"/>
    <s v="21787,Taneytown"/>
    <x v="0"/>
    <x v="0"/>
    <n v="30.826973074000001"/>
    <n v="-0.73492597800000004"/>
    <n v="0.73492597800000004"/>
    <n v="-0.73492597800000004"/>
    <n v="-0.73492597800000004"/>
    <n v="0"/>
    <n v="-0.73492597800000004"/>
    <n v="-5461.4706379999998"/>
    <n v="0"/>
    <n v="0"/>
    <x v="0"/>
  </r>
  <r>
    <n v="14525.646416"/>
    <n v="13043.000921000001"/>
    <x v="0"/>
    <x v="110"/>
    <x v="38"/>
    <x v="38"/>
    <s v="MD Resident"/>
    <x v="8"/>
    <s v="MD"/>
    <n v="1"/>
    <n v="8.4256837509999993"/>
    <n v="8"/>
    <n v="188204.74"/>
    <n v="0.52161998499999995"/>
    <n v="1"/>
    <n v="7751.11"/>
    <n v="-7"/>
    <n v="-7.9040637660000002"/>
    <n v="-180453.63"/>
    <x v="16"/>
    <s v="21045,Columbia"/>
    <x v="0"/>
    <x v="0"/>
    <n v="78.241843665999994"/>
    <n v="-7.9040637660000002"/>
    <n v="7.9040637660000002"/>
    <n v="-7.9040637660000002"/>
    <n v="-7.9040637660000002"/>
    <n v="0"/>
    <n v="-7.9040637660000002"/>
    <n v="-58737.632729999998"/>
    <n v="0"/>
    <n v="0"/>
    <x v="0"/>
  </r>
  <r>
    <n v="14525.646416"/>
    <n v="13043.000921000001"/>
    <x v="0"/>
    <x v="56"/>
    <x v="38"/>
    <x v="38"/>
    <s v="MD Resident"/>
    <x v="1"/>
    <s v="MD"/>
    <n v="1"/>
    <n v="4.023218881"/>
    <n v="6"/>
    <n v="60966.66"/>
    <n v="0.485613986"/>
    <n v="1"/>
    <n v="5079.1099999999997"/>
    <n v="-5"/>
    <n v="-3.5376048949999999"/>
    <n v="-55887.55"/>
    <x v="4"/>
    <s v="20785,Hyattsville"/>
    <x v="0"/>
    <x v="0"/>
    <n v="200.05824806000001"/>
    <n v="-3.5376048949999999"/>
    <n v="3.5376048949999999"/>
    <n v="-3.5376048949999999"/>
    <n v="-3.5376048949999999"/>
    <n v="0"/>
    <n v="-3.5376048949999999"/>
    <n v="-26289.076509999999"/>
    <n v="0"/>
    <n v="0"/>
    <x v="0"/>
  </r>
  <r>
    <n v="14525.646416"/>
    <n v="13043.000921000001"/>
    <x v="0"/>
    <x v="19"/>
    <x v="38"/>
    <x v="38"/>
    <s v="MD Resident"/>
    <x v="8"/>
    <s v="MD"/>
    <n v="1"/>
    <n v="1.0225469700000001"/>
    <n v="2"/>
    <n v="11047.65"/>
    <n v="0"/>
    <n v="0"/>
    <n v="0"/>
    <n v="-2"/>
    <n v="-1.0225469700000001"/>
    <n v="-11047.65"/>
    <x v="16"/>
    <s v="21044,Columbia"/>
    <x v="0"/>
    <x v="0"/>
    <n v="69.840390935000002"/>
    <n v="-1.0225469700000001"/>
    <n v="1.0225469700000001"/>
    <n v="-1.0225469700000001"/>
    <n v="-1.0225469700000001"/>
    <n v="0"/>
    <n v="-1.0225469700000001"/>
    <n v="-7598.8744720000004"/>
    <n v="0"/>
    <n v="0"/>
    <x v="0"/>
  </r>
  <r>
    <n v="14525.646416"/>
    <n v="13043.000921000001"/>
    <x v="0"/>
    <x v="84"/>
    <x v="38"/>
    <x v="38"/>
    <s v="MD Resident"/>
    <x v="1"/>
    <s v="MD"/>
    <n v="1"/>
    <n v="9.381562723"/>
    <n v="9"/>
    <n v="147149.9"/>
    <n v="1.122510967"/>
    <n v="2"/>
    <n v="11274.98"/>
    <n v="-7"/>
    <n v="-8.2590517559999999"/>
    <n v="-135874.92000000001"/>
    <x v="4"/>
    <s v="20784,Hyattsville"/>
    <x v="0"/>
    <x v="0"/>
    <n v="56.639419320000002"/>
    <n v="-8.2590517559999999"/>
    <n v="8.2590517559999999"/>
    <n v="-8.2590517559999999"/>
    <n v="-8.2590517559999999"/>
    <n v="0"/>
    <n v="-8.2590517559999999"/>
    <n v="-61375.662329999999"/>
    <n v="0"/>
    <n v="0"/>
    <x v="0"/>
  </r>
  <r>
    <n v="14525.646416"/>
    <n v="13043.000921000001"/>
    <x v="0"/>
    <x v="184"/>
    <x v="38"/>
    <x v="38"/>
    <s v="MD Resident"/>
    <x v="8"/>
    <s v="MD"/>
    <n v="1"/>
    <n v="3.119971907"/>
    <n v="1"/>
    <n v="92714.94"/>
    <n v="0.92701997199999997"/>
    <n v="1"/>
    <n v="6707"/>
    <n v="0"/>
    <n v="-2.192951935"/>
    <n v="-86007.94"/>
    <x v="123"/>
    <s v="21042,Ellicott City"/>
    <x v="0"/>
    <x v="0"/>
    <n v="41.943236755999997"/>
    <n v="-2.192951935"/>
    <n v="2.192951935"/>
    <n v="-2.192951935"/>
    <n v="-2.192951935"/>
    <n v="0"/>
    <n v="-2.192951935"/>
    <n v="-16296.529119999999"/>
    <n v="0"/>
    <n v="0"/>
    <x v="0"/>
  </r>
  <r>
    <n v="14525.646416"/>
    <n v="13043.000921000001"/>
    <x v="0"/>
    <x v="9"/>
    <x v="38"/>
    <x v="38"/>
    <s v="MD Resident"/>
    <x v="5"/>
    <s v="MD"/>
    <n v="1"/>
    <n v="0"/>
    <n v="0"/>
    <n v="0"/>
    <n v="0.75430897799999996"/>
    <n v="1"/>
    <n v="9075.91"/>
    <n v="1"/>
    <n v="0.75430897799999996"/>
    <n v="9075.91"/>
    <x v="8"/>
    <s v="21710,Adamstown"/>
    <x v="0"/>
    <x v="0"/>
    <n v="4.1955198759999996"/>
    <n v="0"/>
    <n v="0"/>
    <n v="0"/>
    <n v="0"/>
    <n v="0"/>
    <n v="0"/>
    <n v="0"/>
    <n v="0.75430897799999996"/>
    <n v="5605.5119273999999"/>
    <x v="0"/>
  </r>
  <r>
    <n v="14525.646416"/>
    <n v="13043.000921000001"/>
    <x v="0"/>
    <x v="4"/>
    <x v="38"/>
    <x v="38"/>
    <s v="MD Resident"/>
    <x v="1"/>
    <s v="MD"/>
    <n v="2"/>
    <n v="6.2719928149999999"/>
    <n v="8"/>
    <n v="98372.97"/>
    <n v="0"/>
    <n v="0"/>
    <n v="0"/>
    <n v="-8"/>
    <n v="-6.2719928149999999"/>
    <n v="-98372.97"/>
    <x v="4"/>
    <s v="20783,Hyattsville"/>
    <x v="0"/>
    <x v="0"/>
    <n v="68.266653980000001"/>
    <n v="-6.2719928149999999"/>
    <n v="6.2719928149999999"/>
    <n v="-6.2719928149999999"/>
    <n v="-6.2719928149999999"/>
    <n v="0"/>
    <n v="-6.2719928149999999"/>
    <n v="-46609.19008"/>
    <n v="0"/>
    <n v="0"/>
    <x v="0"/>
  </r>
  <r>
    <n v="14525.646416"/>
    <n v="13043.000921000001"/>
    <x v="0"/>
    <x v="45"/>
    <x v="38"/>
    <x v="38"/>
    <s v="MD Resident"/>
    <x v="7"/>
    <s v="MD"/>
    <n v="2"/>
    <n v="59.882298225"/>
    <n v="84"/>
    <n v="946852.83"/>
    <n v="8.7451467409999992"/>
    <n v="15"/>
    <n v="92023.76"/>
    <n v="-69"/>
    <n v="-51.13715148"/>
    <n v="-854829.07"/>
    <x v="36"/>
    <s v="20724,Laurel"/>
    <x v="0"/>
    <x v="0"/>
    <n v="65.307156057"/>
    <n v="-51.13715148"/>
    <n v="51.137151484"/>
    <n v="-51.13715148"/>
    <n v="-51.13715148"/>
    <n v="0"/>
    <n v="-51.13715148"/>
    <n v="-380016.57270000002"/>
    <n v="0"/>
    <n v="0"/>
    <x v="0"/>
  </r>
  <r>
    <n v="14525.646416"/>
    <n v="13043.000921000001"/>
    <x v="0"/>
    <x v="65"/>
    <x v="38"/>
    <x v="38"/>
    <s v="MD Resident"/>
    <x v="5"/>
    <s v="MD"/>
    <n v="1"/>
    <n v="0.52161998499999995"/>
    <n v="1"/>
    <n v="4635.01"/>
    <n v="0"/>
    <n v="0"/>
    <n v="0"/>
    <n v="-1"/>
    <n v="-0.52161998499999995"/>
    <n v="-4635.01"/>
    <x v="14"/>
    <s v="21703,Frederick"/>
    <x v="0"/>
    <x v="0"/>
    <n v="20.142659399999999"/>
    <n v="-0.52161998499999995"/>
    <n v="0.52161998499999995"/>
    <n v="-0.52161998499999995"/>
    <n v="-0.52161998499999995"/>
    <n v="0"/>
    <n v="-0.52161998499999995"/>
    <n v="-3876.3253960000002"/>
    <n v="0"/>
    <n v="0"/>
    <x v="0"/>
  </r>
  <r>
    <n v="14525.646416"/>
    <n v="13043.000921000001"/>
    <x v="0"/>
    <x v="25"/>
    <x v="38"/>
    <x v="38"/>
    <s v="MD Resident"/>
    <x v="5"/>
    <s v="MD"/>
    <n v="1"/>
    <n v="0"/>
    <n v="0"/>
    <n v="0"/>
    <n v="0.43226198700000001"/>
    <n v="1"/>
    <n v="8736.52"/>
    <n v="1"/>
    <n v="0.43226198700000001"/>
    <n v="8736.52"/>
    <x v="14"/>
    <s v="21702,Frederick"/>
    <x v="0"/>
    <x v="0"/>
    <n v="33.656547998000001"/>
    <n v="0"/>
    <n v="0"/>
    <n v="0"/>
    <n v="0"/>
    <n v="0"/>
    <n v="0"/>
    <n v="0"/>
    <n v="0.43226198700000001"/>
    <n v="3212.2774546999999"/>
    <x v="0"/>
  </r>
  <r>
    <n v="17356.692139999999"/>
    <n v="18765.895605999998"/>
    <x v="0"/>
    <x v="17"/>
    <x v="39"/>
    <x v="39"/>
    <s v="MD Resident"/>
    <x v="5"/>
    <s v="MD"/>
    <n v="1"/>
    <n v="0"/>
    <n v="0"/>
    <n v="0"/>
    <n v="0.47577498600000001"/>
    <n v="1"/>
    <n v="6097.55"/>
    <n v="1"/>
    <n v="0.47577498600000001"/>
    <n v="6097.55"/>
    <x v="14"/>
    <s v="21701,Frederick"/>
    <x v="0"/>
    <x v="0"/>
    <n v="32.620666036000003"/>
    <n v="0"/>
    <n v="0"/>
    <n v="0"/>
    <n v="0"/>
    <n v="0"/>
    <n v="0"/>
    <n v="0"/>
    <n v="0.47577498600000001"/>
    <n v="4224.7313874000001"/>
    <x v="0"/>
  </r>
  <r>
    <n v="17356.692139999999"/>
    <n v="18765.895605999998"/>
    <x v="0"/>
    <x v="58"/>
    <x v="39"/>
    <x v="39"/>
    <s v="MD Resident"/>
    <x v="0"/>
    <s v="MD"/>
    <n v="2"/>
    <n v="3.297096904"/>
    <n v="6"/>
    <n v="52667.54"/>
    <n v="8.8678457359999996"/>
    <n v="15"/>
    <n v="207807.96"/>
    <n v="9"/>
    <n v="5.5707488319999996"/>
    <n v="155140.42000000001"/>
    <x v="46"/>
    <s v="21244,Windsor Mill"/>
    <x v="0"/>
    <x v="0"/>
    <n v="128.80505017999999"/>
    <n v="-0.77333497699999998"/>
    <n v="0.77333497699999998"/>
    <n v="-0.77333497699999998"/>
    <n v="3.3446320000000002E-2"/>
    <n v="3.3446320000000002E-2"/>
    <n v="0"/>
    <n v="296.99274208000003"/>
    <n v="5.5373025120000001"/>
    <n v="49169.494851000003"/>
    <x v="0"/>
  </r>
  <r>
    <n v="17356.692139999999"/>
    <n v="18765.895605999998"/>
    <x v="0"/>
    <x v="0"/>
    <x v="39"/>
    <x v="39"/>
    <s v="MD Resident"/>
    <x v="0"/>
    <s v="MD"/>
    <n v="2"/>
    <n v="2.9574689119999999"/>
    <n v="5"/>
    <n v="56747.8"/>
    <n v="4.8909008549999999"/>
    <n v="7"/>
    <n v="87137.73"/>
    <n v="2"/>
    <n v="1.933431943"/>
    <n v="30389.93"/>
    <x v="0"/>
    <s v="21030,Cockeysville"/>
    <x v="0"/>
    <x v="0"/>
    <n v="40.373505799"/>
    <n v="-0.92701997199999997"/>
    <n v="0.92701997199999997"/>
    <n v="-0.92701997199999997"/>
    <n v="4.4393717899999997E-2"/>
    <n v="4.4393717899999997E-2"/>
    <n v="0"/>
    <n v="394.20217285000001"/>
    <n v="1.8890382251"/>
    <n v="16774.061934000001"/>
    <x v="0"/>
  </r>
  <r>
    <n v="17356.692139999999"/>
    <n v="18765.895605999998"/>
    <x v="0"/>
    <x v="34"/>
    <x v="39"/>
    <x v="39"/>
    <s v="MD Resident"/>
    <x v="9"/>
    <s v="MD"/>
    <n v="2"/>
    <n v="417.53046862000002"/>
    <n v="550"/>
    <n v="7481769.9299999997"/>
    <n v="491.60526642000002"/>
    <n v="636"/>
    <n v="9377466.4800000004"/>
    <n v="86"/>
    <n v="74.074797802000006"/>
    <n v="1895696.55"/>
    <x v="19"/>
    <s v="21239,Baltimore"/>
    <x v="0"/>
    <x v="0"/>
    <n v="164.27218110999999"/>
    <n v="0"/>
    <n v="0"/>
    <n v="0"/>
    <n v="0"/>
    <n v="0"/>
    <n v="0"/>
    <n v="0"/>
    <n v="74.074797802000006"/>
    <n v="657760.77453000005"/>
    <x v="0"/>
  </r>
  <r>
    <n v="17356.692139999999"/>
    <n v="18765.895605999998"/>
    <x v="0"/>
    <x v="224"/>
    <x v="39"/>
    <x v="39"/>
    <s v="MD Resident"/>
    <x v="9"/>
    <s v="MD"/>
    <n v="1"/>
    <n v="0"/>
    <n v="0"/>
    <n v="0"/>
    <n v="1.1125679669999999"/>
    <n v="2"/>
    <n v="14319.51"/>
    <n v="2"/>
    <n v="1.1125679669999999"/>
    <n v="14319.51"/>
    <x v="19"/>
    <s v="21233,Baltimore"/>
    <x v="0"/>
    <x v="0"/>
    <n v="10.230166696"/>
    <n v="0"/>
    <n v="0"/>
    <n v="0"/>
    <n v="0"/>
    <n v="0"/>
    <n v="0"/>
    <n v="0"/>
    <n v="1.1125679669999999"/>
    <n v="9879.2516402000001"/>
    <x v="0"/>
  </r>
  <r>
    <n v="17356.692139999999"/>
    <n v="18765.895605999998"/>
    <x v="0"/>
    <x v="93"/>
    <x v="39"/>
    <x v="39"/>
    <s v="MD Resident"/>
    <x v="9"/>
    <s v="MD"/>
    <n v="2"/>
    <n v="0.52161998499999995"/>
    <n v="1"/>
    <n v="4481.3"/>
    <n v="6.6682238030000001"/>
    <n v="10"/>
    <n v="89876.11"/>
    <n v="9"/>
    <n v="6.146603818"/>
    <n v="85394.81"/>
    <x v="19"/>
    <s v="21231,Baltimore"/>
    <x v="0"/>
    <x v="0"/>
    <n v="80.842232605000007"/>
    <n v="0"/>
    <n v="0"/>
    <n v="0"/>
    <n v="0"/>
    <n v="0"/>
    <n v="0"/>
    <n v="0"/>
    <n v="6.146603818"/>
    <n v="54579.897725000003"/>
    <x v="0"/>
  </r>
  <r>
    <n v="17356.692139999999"/>
    <n v="18765.895605999998"/>
    <x v="0"/>
    <x v="85"/>
    <x v="39"/>
    <x v="39"/>
    <s v="MD Resident"/>
    <x v="9"/>
    <s v="MD"/>
    <n v="2"/>
    <n v="5.8656278259999999"/>
    <n v="8"/>
    <n v="73254.25"/>
    <n v="8.0022627629999992"/>
    <n v="10"/>
    <n v="237606.87"/>
    <n v="2"/>
    <n v="2.1366349370000002"/>
    <n v="164352.62"/>
    <x v="19"/>
    <s v="21230,Baltimore"/>
    <x v="0"/>
    <x v="0"/>
    <n v="91.026667282999995"/>
    <n v="0"/>
    <n v="0"/>
    <n v="0"/>
    <n v="0"/>
    <n v="0"/>
    <n v="0"/>
    <n v="0"/>
    <n v="2.1366349370000002"/>
    <n v="18972.64242"/>
    <x v="0"/>
  </r>
  <r>
    <n v="17356.692139999999"/>
    <n v="18765.895605999998"/>
    <x v="0"/>
    <x v="22"/>
    <x v="39"/>
    <x v="39"/>
    <s v="MD Resident"/>
    <x v="9"/>
    <s v="MD"/>
    <n v="2"/>
    <n v="14.254540578"/>
    <n v="17"/>
    <n v="344390.71"/>
    <n v="20.402692395999999"/>
    <n v="25"/>
    <n v="373972.9"/>
    <n v="8"/>
    <n v="6.1481518179999997"/>
    <n v="29582.19"/>
    <x v="19"/>
    <s v="21229,Baltimore"/>
    <x v="0"/>
    <x v="0"/>
    <n v="142.46583278"/>
    <n v="-0.598206982"/>
    <n v="0.598206982"/>
    <n v="-0.598206982"/>
    <n v="2.58157852E-2"/>
    <n v="2.58157852E-2"/>
    <n v="0"/>
    <n v="229.23600741999999"/>
    <n v="6.1223360327999998"/>
    <n v="54364.407467999998"/>
    <x v="0"/>
  </r>
  <r>
    <n v="17356.692139999999"/>
    <n v="18765.895605999998"/>
    <x v="0"/>
    <x v="75"/>
    <x v="39"/>
    <x v="39"/>
    <s v="MD Resident"/>
    <x v="0"/>
    <s v="MD"/>
    <n v="1"/>
    <n v="0"/>
    <n v="0"/>
    <n v="0"/>
    <n v="1.463129957"/>
    <n v="1"/>
    <n v="30615.49"/>
    <n v="1"/>
    <n v="1.463129957"/>
    <n v="30615.49"/>
    <x v="59"/>
    <s v="21013,Baldwin"/>
    <x v="0"/>
    <x v="0"/>
    <n v="28.110223167000001"/>
    <n v="0"/>
    <n v="0"/>
    <n v="0"/>
    <n v="0"/>
    <n v="0"/>
    <n v="0"/>
    <n v="0"/>
    <n v="1.463129957"/>
    <n v="12992.131228"/>
    <x v="0"/>
  </r>
  <r>
    <n v="17356.692139999999"/>
    <n v="18765.895605999998"/>
    <x v="0"/>
    <x v="170"/>
    <x v="39"/>
    <x v="39"/>
    <s v="MD Resident"/>
    <x v="7"/>
    <s v="MD"/>
    <n v="1"/>
    <n v="0.52952198399999995"/>
    <n v="1"/>
    <n v="8589.52"/>
    <n v="1.510065955"/>
    <n v="2"/>
    <n v="20074.91"/>
    <n v="1"/>
    <n v="0.98054397100000001"/>
    <n v="11485.39"/>
    <x v="114"/>
    <s v="21012,Arnold"/>
    <x v="0"/>
    <x v="0"/>
    <n v="80.251827634999998"/>
    <n v="0"/>
    <n v="0"/>
    <n v="0"/>
    <n v="0"/>
    <n v="0"/>
    <n v="0"/>
    <n v="0"/>
    <n v="0.98054397100000001"/>
    <n v="8706.9203151000002"/>
    <x v="0"/>
  </r>
  <r>
    <n v="17356.692139999999"/>
    <n v="18765.895605999998"/>
    <x v="0"/>
    <x v="234"/>
    <x v="39"/>
    <x v="39"/>
    <s v="MD Resident"/>
    <x v="0"/>
    <s v="MD"/>
    <n v="2"/>
    <n v="1.0422079689999999"/>
    <n v="1"/>
    <n v="62387.81"/>
    <n v="2.674526921"/>
    <n v="5"/>
    <n v="51420.27"/>
    <n v="4"/>
    <n v="1.6323189520000001"/>
    <n v="-10967.54"/>
    <x v="155"/>
    <s v="21227,Halethorpe"/>
    <x v="0"/>
    <x v="0"/>
    <n v="38.351487861000003"/>
    <n v="-0.598206982"/>
    <n v="0.598206982"/>
    <n v="-0.598206982"/>
    <n v="2.5460931199999998E-2"/>
    <n v="2.5460931199999998E-2"/>
    <n v="0"/>
    <n v="226.08501575"/>
    <n v="1.6068580208000001"/>
    <n v="14268.390973"/>
    <x v="0"/>
  </r>
  <r>
    <n v="17356.692139999999"/>
    <n v="18765.895605999998"/>
    <x v="0"/>
    <x v="199"/>
    <x v="39"/>
    <x v="39"/>
    <s v="MD Resident"/>
    <x v="11"/>
    <s v="MD"/>
    <n v="1"/>
    <n v="0.35034799"/>
    <n v="1"/>
    <n v="4483.42"/>
    <n v="2.6858859210000001"/>
    <n v="3"/>
    <n v="45528.62"/>
    <n v="2"/>
    <n v="2.3355379310000002"/>
    <n v="41045.199999999997"/>
    <x v="134"/>
    <s v="21009,Abingdon"/>
    <x v="0"/>
    <x v="0"/>
    <n v="5.2055738480000002"/>
    <n v="0"/>
    <n v="0"/>
    <n v="0"/>
    <n v="0"/>
    <n v="0"/>
    <n v="0"/>
    <n v="0"/>
    <n v="2.3355379310000002"/>
    <n v="20738.838093999999"/>
    <x v="0"/>
  </r>
  <r>
    <n v="17356.692139999999"/>
    <n v="18765.895605999998"/>
    <x v="0"/>
    <x v="179"/>
    <x v="39"/>
    <x v="39"/>
    <s v="MD Resident"/>
    <x v="0"/>
    <s v="MD"/>
    <n v="2"/>
    <n v="15.039086554000001"/>
    <n v="25"/>
    <n v="266250.09000000003"/>
    <n v="17.608526480999998"/>
    <n v="24"/>
    <n v="330341.27"/>
    <n v="-1"/>
    <n v="2.5694399269999999"/>
    <n v="64091.18"/>
    <x v="120"/>
    <s v="21222,Dundalk"/>
    <x v="0"/>
    <x v="0"/>
    <n v="83.096533515999994"/>
    <n v="0"/>
    <n v="0"/>
    <n v="0"/>
    <n v="0"/>
    <n v="0"/>
    <n v="0"/>
    <n v="0"/>
    <n v="2.5694399269999999"/>
    <n v="22815.813835000001"/>
    <x v="0"/>
  </r>
  <r>
    <n v="17356.692139999999"/>
    <n v="18765.895605999998"/>
    <x v="0"/>
    <x v="195"/>
    <x v="39"/>
    <x v="39"/>
    <s v="MD Resident"/>
    <x v="0"/>
    <s v="MD"/>
    <n v="2"/>
    <n v="23.916344294000002"/>
    <n v="31"/>
    <n v="381779.89"/>
    <n v="24.485272275"/>
    <n v="26"/>
    <n v="470111.18"/>
    <n v="-5"/>
    <n v="0.56892798099999997"/>
    <n v="88331.29"/>
    <x v="132"/>
    <s v="21221,Essex"/>
    <x v="0"/>
    <x v="0"/>
    <n v="45.604401649000003"/>
    <n v="0"/>
    <n v="0"/>
    <n v="0"/>
    <n v="0"/>
    <n v="0"/>
    <n v="0"/>
    <n v="0"/>
    <n v="0.56892798099999997"/>
    <n v="5051.9005186000004"/>
    <x v="0"/>
  </r>
  <r>
    <n v="17356.692139999999"/>
    <n v="18765.895605999998"/>
    <x v="0"/>
    <x v="108"/>
    <x v="39"/>
    <x v="39"/>
    <s v="MD Resident"/>
    <x v="0"/>
    <s v="MD"/>
    <n v="2"/>
    <n v="19.690037414999999"/>
    <n v="22"/>
    <n v="260796.6"/>
    <n v="20.360617396999999"/>
    <n v="22"/>
    <n v="418304.94"/>
    <n v="0"/>
    <n v="0.67057998200000002"/>
    <n v="157508.34"/>
    <x v="80"/>
    <s v="21220,Middle River"/>
    <x v="0"/>
    <x v="0"/>
    <n v="75.358833779999998"/>
    <n v="0"/>
    <n v="0"/>
    <n v="0"/>
    <n v="0"/>
    <n v="0"/>
    <n v="0"/>
    <n v="0"/>
    <n v="0.67057998200000002"/>
    <n v="5954.5381348000001"/>
    <x v="0"/>
  </r>
  <r>
    <n v="17356.692139999999"/>
    <n v="18765.895605999998"/>
    <x v="0"/>
    <x v="98"/>
    <x v="39"/>
    <x v="39"/>
    <s v="MD Resident"/>
    <x v="0"/>
    <s v="MD"/>
    <n v="2"/>
    <n v="7.4896587769999998"/>
    <n v="7"/>
    <n v="84286.03"/>
    <n v="7.6303987739999997"/>
    <n v="5"/>
    <n v="208815.38"/>
    <n v="-2"/>
    <n v="0.14073999700000001"/>
    <n v="124529.35"/>
    <x v="73"/>
    <s v="21219,Sparrows Point"/>
    <x v="0"/>
    <x v="0"/>
    <n v="25.849107242999999"/>
    <n v="0"/>
    <n v="0"/>
    <n v="0"/>
    <n v="0"/>
    <n v="0"/>
    <n v="0"/>
    <n v="0"/>
    <n v="0.14073999700000001"/>
    <n v="1249.7266571"/>
    <x v="0"/>
  </r>
  <r>
    <n v="17356.692139999999"/>
    <n v="18765.895605999998"/>
    <x v="0"/>
    <x v="95"/>
    <x v="39"/>
    <x v="39"/>
    <s v="MD Resident"/>
    <x v="1"/>
    <s v="MD"/>
    <n v="1"/>
    <n v="0"/>
    <n v="0"/>
    <n v="0"/>
    <n v="0.57805098300000002"/>
    <n v="1"/>
    <n v="12684.67"/>
    <n v="1"/>
    <n v="0.57805098300000002"/>
    <n v="12684.67"/>
    <x v="71"/>
    <s v="20769,Glenn Dale"/>
    <x v="0"/>
    <x v="0"/>
    <n v="35.385238944000001"/>
    <n v="0"/>
    <n v="0"/>
    <n v="0"/>
    <n v="0"/>
    <n v="0"/>
    <n v="0"/>
    <n v="0"/>
    <n v="0.57805098300000002"/>
    <n v="5132.9098907999996"/>
    <x v="0"/>
  </r>
  <r>
    <n v="17356.692139999999"/>
    <n v="18765.895605999998"/>
    <x v="0"/>
    <x v="119"/>
    <x v="39"/>
    <x v="39"/>
    <s v="MD Resident"/>
    <x v="9"/>
    <s v="MD"/>
    <n v="3"/>
    <n v="221.19448144"/>
    <n v="297"/>
    <n v="3785630.65"/>
    <n v="237.09412395999999"/>
    <n v="293"/>
    <n v="4262510.58"/>
    <n v="-4"/>
    <n v="15.899642525000001"/>
    <n v="476879.93"/>
    <x v="19"/>
    <s v="21218,Baltimore"/>
    <x v="0"/>
    <x v="0"/>
    <n v="93.296299219000005"/>
    <n v="0"/>
    <n v="0"/>
    <n v="0"/>
    <n v="0"/>
    <n v="0"/>
    <n v="0"/>
    <n v="0"/>
    <n v="15.899642525000001"/>
    <n v="141183.79654000001"/>
    <x v="0"/>
  </r>
  <r>
    <n v="17356.692139999999"/>
    <n v="18765.895605999998"/>
    <x v="0"/>
    <x v="83"/>
    <x v="39"/>
    <x v="39"/>
    <s v="MD Resident"/>
    <x v="1"/>
    <s v="MD"/>
    <n v="1"/>
    <n v="0.52814298400000004"/>
    <n v="1"/>
    <n v="7916.28"/>
    <n v="1.0422079689999999"/>
    <n v="1"/>
    <n v="28546.5"/>
    <n v="0"/>
    <n v="0.51406498499999997"/>
    <n v="20630.22"/>
    <x v="41"/>
    <s v="20720,Bowie"/>
    <x v="0"/>
    <x v="0"/>
    <n v="67.503236000000001"/>
    <n v="-3.745538888"/>
    <n v="3.745538888"/>
    <n v="-3.745538888"/>
    <n v="2.85238235E-2"/>
    <n v="2.85238235E-2"/>
    <n v="0"/>
    <n v="253.28253093999999"/>
    <n v="0.48554116149999998"/>
    <n v="4311.4519363999998"/>
    <x v="0"/>
  </r>
  <r>
    <n v="17356.692139999999"/>
    <n v="18765.895605999998"/>
    <x v="0"/>
    <x v="183"/>
    <x v="39"/>
    <x v="39"/>
    <s v="MD Resident"/>
    <x v="9"/>
    <s v="MD"/>
    <n v="2"/>
    <n v="13.468636604"/>
    <n v="20"/>
    <n v="232075.09"/>
    <n v="26.693753213000001"/>
    <n v="35"/>
    <n v="445403.56"/>
    <n v="15"/>
    <n v="13.225116609000001"/>
    <n v="213328.47"/>
    <x v="19"/>
    <s v="21217,Baltimore"/>
    <x v="0"/>
    <x v="0"/>
    <n v="63.406089125999998"/>
    <n v="0"/>
    <n v="0"/>
    <n v="0"/>
    <n v="0"/>
    <n v="0"/>
    <n v="0"/>
    <n v="0"/>
    <n v="13.225116609000001"/>
    <n v="117434.85236999999"/>
    <x v="0"/>
  </r>
  <r>
    <n v="17356.692139999999"/>
    <n v="18765.895605999998"/>
    <x v="0"/>
    <x v="97"/>
    <x v="39"/>
    <x v="39"/>
    <s v="MD Resident"/>
    <x v="9"/>
    <s v="MD"/>
    <n v="2"/>
    <n v="17.240698488"/>
    <n v="19"/>
    <n v="313911.63"/>
    <n v="18.843879438999998"/>
    <n v="27"/>
    <n v="288122.63"/>
    <n v="8"/>
    <n v="1.6031809509999999"/>
    <n v="-25789"/>
    <x v="19"/>
    <s v="21216,Baltimore"/>
    <x v="0"/>
    <x v="0"/>
    <n v="81.369358595999998"/>
    <n v="0"/>
    <n v="0"/>
    <n v="0"/>
    <n v="0"/>
    <n v="0"/>
    <n v="0"/>
    <n v="0"/>
    <n v="1.6031809509999999"/>
    <n v="14235.739756999999"/>
    <x v="0"/>
  </r>
  <r>
    <n v="17356.692139999999"/>
    <n v="18765.895605999998"/>
    <x v="0"/>
    <x v="145"/>
    <x v="39"/>
    <x v="39"/>
    <s v="MD Resident"/>
    <x v="9"/>
    <s v="MD"/>
    <n v="2"/>
    <n v="246.84954167999999"/>
    <n v="312"/>
    <n v="4258223.1900000004"/>
    <n v="270.88878396000001"/>
    <n v="322"/>
    <n v="4997973.12"/>
    <n v="10"/>
    <n v="24.039242272999999"/>
    <n v="739749.93"/>
    <x v="19"/>
    <s v="21214,Baltimore"/>
    <x v="0"/>
    <x v="0"/>
    <n v="122.01511635999999"/>
    <n v="0"/>
    <n v="0"/>
    <n v="0"/>
    <n v="0"/>
    <n v="0"/>
    <n v="0"/>
    <n v="0"/>
    <n v="24.039242272999999"/>
    <n v="213460.86773999999"/>
    <x v="0"/>
  </r>
  <r>
    <n v="17356.692139999999"/>
    <n v="18765.895605999998"/>
    <x v="0"/>
    <x v="168"/>
    <x v="39"/>
    <x v="39"/>
    <s v="MD Resident"/>
    <x v="9"/>
    <s v="MD"/>
    <n v="2"/>
    <n v="142.03660178999999"/>
    <n v="181"/>
    <n v="2188752.56"/>
    <n v="142.64451177000001"/>
    <n v="179"/>
    <n v="2457863.5"/>
    <n v="-2"/>
    <n v="0.60790998299999999"/>
    <n v="269110.94"/>
    <x v="19"/>
    <s v="21213,Baltimore"/>
    <x v="0"/>
    <x v="0"/>
    <n v="44.363528690000003"/>
    <n v="-0.73492597800000004"/>
    <n v="0.73492597800000004"/>
    <n v="-0.73492597800000004"/>
    <n v="1.00706335E-2"/>
    <n v="1.00706335E-2"/>
    <n v="0"/>
    <n v="89.424040242999993"/>
    <n v="0.59783934949999995"/>
    <n v="5308.6243261"/>
    <x v="0"/>
  </r>
  <r>
    <n v="17356.692139999999"/>
    <n v="18765.895605999998"/>
    <x v="0"/>
    <x v="206"/>
    <x v="39"/>
    <x v="39"/>
    <s v="MD Resident"/>
    <x v="9"/>
    <s v="MD"/>
    <n v="2"/>
    <n v="6.2137238149999998"/>
    <n v="5"/>
    <n v="85193.35"/>
    <n v="7.1865847870000001"/>
    <n v="10"/>
    <n v="151935.93"/>
    <n v="5"/>
    <n v="0.97286097199999999"/>
    <n v="66742.58"/>
    <x v="19"/>
    <s v="21210,Baltimore"/>
    <x v="0"/>
    <x v="0"/>
    <n v="21.737539356999999"/>
    <n v="0"/>
    <n v="0"/>
    <n v="0"/>
    <n v="0"/>
    <n v="0"/>
    <n v="0"/>
    <n v="0"/>
    <n v="0.97286097199999999"/>
    <n v="8638.6977141000007"/>
    <x v="0"/>
  </r>
  <r>
    <n v="17356.692139999999"/>
    <n v="18765.895605999998"/>
    <x v="0"/>
    <x v="123"/>
    <x v="39"/>
    <x v="39"/>
    <s v="MD Resident"/>
    <x v="9"/>
    <s v="MD"/>
    <n v="2"/>
    <n v="10.538876687"/>
    <n v="10"/>
    <n v="266491.90000000002"/>
    <n v="11.483320657"/>
    <n v="15"/>
    <n v="253618.6"/>
    <n v="5"/>
    <n v="0.94444397000000002"/>
    <n v="-12873.3"/>
    <x v="19"/>
    <s v="21209,Baltimore"/>
    <x v="0"/>
    <x v="0"/>
    <n v="97.924219085000004"/>
    <n v="0"/>
    <n v="0"/>
    <n v="0"/>
    <n v="0"/>
    <n v="0"/>
    <n v="0"/>
    <n v="0"/>
    <n v="0.94444397000000002"/>
    <n v="8386.3637247000006"/>
    <x v="0"/>
  </r>
  <r>
    <n v="17356.692139999999"/>
    <n v="18765.895605999998"/>
    <x v="0"/>
    <x v="227"/>
    <x v="39"/>
    <x v="39"/>
    <s v="MD Resident"/>
    <x v="0"/>
    <s v="MD"/>
    <n v="2"/>
    <n v="8.6557027430000009"/>
    <n v="11"/>
    <n v="115779.24"/>
    <n v="18.917118443"/>
    <n v="10"/>
    <n v="415491.81"/>
    <n v="-1"/>
    <n v="10.261415700000001"/>
    <n v="299712.57"/>
    <x v="152"/>
    <s v="21208,Pikesville"/>
    <x v="0"/>
    <x v="0"/>
    <n v="103.93195891000001"/>
    <n v="0"/>
    <n v="0"/>
    <n v="0"/>
    <n v="0"/>
    <n v="0"/>
    <n v="0"/>
    <n v="0"/>
    <n v="10.261415700000001"/>
    <n v="91118.125717000003"/>
    <x v="0"/>
  </r>
  <r>
    <n v="17356.692139999999"/>
    <n v="18765.895605999998"/>
    <x v="0"/>
    <x v="33"/>
    <x v="39"/>
    <x v="39"/>
    <s v="MD Resident"/>
    <x v="9"/>
    <s v="MD"/>
    <n v="3"/>
    <n v="311.88683176000001"/>
    <n v="399"/>
    <n v="5511943.5899999999"/>
    <n v="387.10760651999999"/>
    <n v="454"/>
    <n v="7606800.0300000003"/>
    <n v="55"/>
    <n v="75.220774758000005"/>
    <n v="2094856.44"/>
    <x v="19"/>
    <s v="21206,Baltimore"/>
    <x v="0"/>
    <x v="0"/>
    <n v="198.44760808000001"/>
    <n v="0"/>
    <n v="0"/>
    <n v="0"/>
    <n v="0"/>
    <n v="0"/>
    <n v="0"/>
    <n v="0"/>
    <n v="75.220774758000005"/>
    <n v="667936.68741999997"/>
    <x v="0"/>
  </r>
  <r>
    <n v="17356.692139999999"/>
    <n v="18765.895605999998"/>
    <x v="0"/>
    <x v="35"/>
    <x v="39"/>
    <x v="39"/>
    <s v="MD Resident"/>
    <x v="9"/>
    <s v="MD"/>
    <n v="2"/>
    <n v="10.685569683000001"/>
    <n v="16"/>
    <n v="170574.29"/>
    <n v="14.939296556"/>
    <n v="25"/>
    <n v="228045.47"/>
    <n v="9"/>
    <n v="4.2537268729999997"/>
    <n v="57471.18"/>
    <x v="19"/>
    <s v="21202,Baltimore"/>
    <x v="0"/>
    <x v="0"/>
    <n v="77.692372683000002"/>
    <n v="0"/>
    <n v="0"/>
    <n v="0"/>
    <n v="0"/>
    <n v="0"/>
    <n v="0"/>
    <n v="0"/>
    <n v="4.2537268729999997"/>
    <n v="37771.749172999997"/>
    <x v="0"/>
  </r>
  <r>
    <n v="17356.692139999999"/>
    <n v="18765.895605999998"/>
    <x v="0"/>
    <x v="104"/>
    <x v="39"/>
    <x v="39"/>
    <s v="MD Resident"/>
    <x v="9"/>
    <s v="MD"/>
    <n v="2"/>
    <n v="6.5744118030000003"/>
    <n v="8"/>
    <n v="99235.65"/>
    <n v="7.0748097889999997"/>
    <n v="8"/>
    <n v="107763.04"/>
    <n v="0"/>
    <n v="0.50039798599999996"/>
    <n v="8527.39"/>
    <x v="19"/>
    <s v="21201,Baltimore"/>
    <x v="0"/>
    <x v="0"/>
    <n v="58.911117240000003"/>
    <n v="-0.58304598299999999"/>
    <n v="0.58304598299999999"/>
    <n v="-0.58304598299999999"/>
    <n v="4.9524614000000002E-3"/>
    <n v="4.9524614000000002E-3"/>
    <n v="0"/>
    <n v="43.976290984000002"/>
    <n v="0.49544552460000002"/>
    <n v="4399.3995482"/>
    <x v="0"/>
  </r>
  <r>
    <n v="17356.692139999999"/>
    <n v="18765.895605999998"/>
    <x v="0"/>
    <x v="193"/>
    <x v="39"/>
    <x v="39"/>
    <s v="MD Resident"/>
    <x v="11"/>
    <s v="MD"/>
    <n v="1"/>
    <n v="0.92701997199999997"/>
    <n v="1"/>
    <n v="12521.38"/>
    <n v="0.98975597100000001"/>
    <n v="1"/>
    <n v="8392.02"/>
    <n v="0"/>
    <n v="6.2735999000000001E-2"/>
    <n v="-4129.3599999999997"/>
    <x v="130"/>
    <s v="21161,White Hall"/>
    <x v="0"/>
    <x v="0"/>
    <n v="15.021503556000001"/>
    <n v="0"/>
    <n v="0"/>
    <n v="0"/>
    <n v="0"/>
    <n v="0"/>
    <n v="0"/>
    <n v="0"/>
    <n v="6.2735999000000001E-2"/>
    <n v="557.07582763999994"/>
    <x v="0"/>
  </r>
  <r>
    <n v="17356.692139999999"/>
    <n v="18765.895605999998"/>
    <x v="0"/>
    <x v="53"/>
    <x v="39"/>
    <x v="39"/>
    <s v="MD Resident"/>
    <x v="10"/>
    <s v="MD"/>
    <n v="2"/>
    <n v="2.1139769369999999"/>
    <n v="1"/>
    <n v="44809.599999999999"/>
    <n v="4.233762874"/>
    <n v="3"/>
    <n v="40703.730000000003"/>
    <n v="2"/>
    <n v="2.1197859370000001"/>
    <n v="-4105.87"/>
    <x v="43"/>
    <s v="21157,Westminster"/>
    <x v="0"/>
    <x v="0"/>
    <n v="54.699697379"/>
    <n v="0"/>
    <n v="0"/>
    <n v="0"/>
    <n v="0"/>
    <n v="0"/>
    <n v="0"/>
    <n v="0"/>
    <n v="2.1197859370000001"/>
    <n v="18823.028629"/>
    <x v="0"/>
  </r>
  <r>
    <n v="17356.692139999999"/>
    <n v="18765.895605999998"/>
    <x v="0"/>
    <x v="242"/>
    <x v="39"/>
    <x v="39"/>
    <s v="MD Resident"/>
    <x v="1"/>
    <s v="MD"/>
    <n v="1"/>
    <n v="0"/>
    <n v="0"/>
    <n v="0"/>
    <n v="0.39626098799999998"/>
    <n v="1"/>
    <n v="4852.28"/>
    <n v="1"/>
    <n v="0.39626098799999998"/>
    <n v="4852.28"/>
    <x v="161"/>
    <s v="20746,Suitland"/>
    <x v="0"/>
    <x v="0"/>
    <n v="38.336858863000003"/>
    <n v="-7.4017377800000004"/>
    <n v="7.4017377800000004"/>
    <n v="-7.4017377800000004"/>
    <n v="7.6506526899999996E-2"/>
    <n v="7.6506526899999996E-2"/>
    <n v="0"/>
    <n v="679.35376015999998"/>
    <n v="0.3197544611"/>
    <n v="2839.3184753999999"/>
    <x v="0"/>
  </r>
  <r>
    <n v="17356.692139999999"/>
    <n v="18765.895605999998"/>
    <x v="0"/>
    <x v="200"/>
    <x v="39"/>
    <x v="39"/>
    <s v="MD Resident"/>
    <x v="0"/>
    <s v="MD"/>
    <n v="2"/>
    <n v="0.41563398800000001"/>
    <n v="1"/>
    <n v="3260.46"/>
    <n v="4.1363858779999996"/>
    <n v="5"/>
    <n v="62994.81"/>
    <n v="4"/>
    <n v="3.7207518899999998"/>
    <n v="59734.35"/>
    <x v="135"/>
    <s v="21136,Reisterstown"/>
    <x v="0"/>
    <x v="0"/>
    <n v="56.052853335000002"/>
    <n v="-0.96866297199999996"/>
    <n v="0.96866297199999996"/>
    <n v="-0.96866297199999996"/>
    <n v="6.42992171E-2"/>
    <n v="6.42992171E-2"/>
    <n v="0"/>
    <n v="570.95670962999998"/>
    <n v="3.6564526729"/>
    <n v="32468.143195000001"/>
    <x v="0"/>
  </r>
  <r>
    <n v="17356.692139999999"/>
    <n v="18765.895605999998"/>
    <x v="0"/>
    <x v="39"/>
    <x v="39"/>
    <x v="39"/>
    <s v="MD Resident"/>
    <x v="3"/>
    <s v="MD"/>
    <n v="1"/>
    <n v="0"/>
    <n v="0"/>
    <n v="0"/>
    <n v="0.39626098799999998"/>
    <n v="1"/>
    <n v="9199.6"/>
    <n v="1"/>
    <n v="0.39626098799999998"/>
    <n v="9199.6"/>
    <x v="31"/>
    <s v="20855,Derwood"/>
    <x v="0"/>
    <x v="0"/>
    <n v="59.389422236999998"/>
    <n v="0"/>
    <n v="0"/>
    <n v="0"/>
    <n v="0"/>
    <n v="0"/>
    <n v="0"/>
    <n v="0"/>
    <n v="0.39626098799999998"/>
    <n v="3518.6722356"/>
    <x v="0"/>
  </r>
  <r>
    <n v="17356.692139999999"/>
    <n v="18765.895605999998"/>
    <x v="0"/>
    <x v="23"/>
    <x v="39"/>
    <x v="39"/>
    <s v="MD Resident"/>
    <x v="0"/>
    <s v="MD"/>
    <n v="2"/>
    <n v="2.7134989190000001"/>
    <n v="3"/>
    <n v="27864.93"/>
    <n v="11.650068655"/>
    <n v="11"/>
    <n v="174069.47"/>
    <n v="8"/>
    <n v="8.9365697359999992"/>
    <n v="146204.54"/>
    <x v="20"/>
    <s v="21117,Owings Mills"/>
    <x v="0"/>
    <x v="0"/>
    <n v="60.638130193999999"/>
    <n v="0"/>
    <n v="0"/>
    <n v="0"/>
    <n v="0"/>
    <n v="0"/>
    <n v="0"/>
    <n v="0"/>
    <n v="8.9365697359999992"/>
    <n v="79353.912607000006"/>
    <x v="0"/>
  </r>
  <r>
    <n v="17356.692139999999"/>
    <n v="18765.895605999998"/>
    <x v="0"/>
    <x v="226"/>
    <x v="39"/>
    <x v="39"/>
    <s v="MD Resident"/>
    <x v="10"/>
    <s v="MD"/>
    <n v="1"/>
    <n v="0.79348897600000001"/>
    <n v="1"/>
    <n v="11269"/>
    <n v="1.6820579499999999"/>
    <n v="1"/>
    <n v="44454.85"/>
    <n v="0"/>
    <n v="0.88856897400000001"/>
    <n v="33185.85"/>
    <x v="151"/>
    <s v="21102,Manchester"/>
    <x v="0"/>
    <x v="0"/>
    <n v="18.728887444000001"/>
    <n v="0"/>
    <n v="0"/>
    <n v="0"/>
    <n v="0"/>
    <n v="0"/>
    <n v="0"/>
    <n v="0"/>
    <n v="0.88856897400000001"/>
    <n v="7890.2114336000004"/>
    <x v="0"/>
  </r>
  <r>
    <n v="17356.692139999999"/>
    <n v="18765.895605999998"/>
    <x v="0"/>
    <x v="67"/>
    <x v="39"/>
    <x v="39"/>
    <s v="MD Resident"/>
    <x v="7"/>
    <s v="MD"/>
    <n v="2"/>
    <n v="0"/>
    <n v="0"/>
    <n v="0"/>
    <n v="3.6100248920000002"/>
    <n v="2"/>
    <n v="51662.22"/>
    <n v="2"/>
    <n v="3.6100248920000002"/>
    <n v="51662.22"/>
    <x v="53"/>
    <s v="21090,Linthicum Heights"/>
    <x v="0"/>
    <x v="0"/>
    <n v="21.190433375000001"/>
    <n v="0"/>
    <n v="0"/>
    <n v="0"/>
    <n v="0"/>
    <n v="0"/>
    <n v="0"/>
    <n v="0"/>
    <n v="3.6100248920000002"/>
    <n v="32055.879185000002"/>
    <x v="0"/>
  </r>
  <r>
    <n v="17356.692139999999"/>
    <n v="18765.895605999998"/>
    <x v="0"/>
    <x v="156"/>
    <x v="39"/>
    <x v="39"/>
    <s v="MD Resident"/>
    <x v="3"/>
    <s v="MD"/>
    <n v="1"/>
    <n v="0"/>
    <n v="0"/>
    <n v="0"/>
    <n v="0.52952198399999995"/>
    <n v="1"/>
    <n v="11029.6"/>
    <n v="1"/>
    <n v="0.52952198399999995"/>
    <n v="11029.6"/>
    <x v="103"/>
    <s v="20850,Rockville"/>
    <x v="0"/>
    <x v="0"/>
    <n v="149.16299556999999"/>
    <n v="0"/>
    <n v="0"/>
    <n v="0"/>
    <n v="0"/>
    <n v="0"/>
    <n v="0"/>
    <n v="0"/>
    <n v="0.52952198399999995"/>
    <n v="4701.9877293999998"/>
    <x v="0"/>
  </r>
  <r>
    <n v="17356.692139999999"/>
    <n v="18765.895605999998"/>
    <x v="0"/>
    <x v="194"/>
    <x v="39"/>
    <x v="39"/>
    <s v="MD Resident"/>
    <x v="11"/>
    <s v="MD"/>
    <n v="1"/>
    <n v="0"/>
    <n v="0"/>
    <n v="0"/>
    <n v="0.39626098799999998"/>
    <n v="1"/>
    <n v="9535.35"/>
    <n v="1"/>
    <n v="0.39626098799999998"/>
    <n v="9535.35"/>
    <x v="131"/>
    <s v="21078,Havre de Grace"/>
    <x v="0"/>
    <x v="0"/>
    <n v="24.987545236999999"/>
    <n v="0"/>
    <n v="0"/>
    <n v="0"/>
    <n v="0"/>
    <n v="0"/>
    <n v="0"/>
    <n v="0"/>
    <n v="0.39626098799999998"/>
    <n v="3518.6722356"/>
    <x v="0"/>
  </r>
  <r>
    <n v="17356.692139999999"/>
    <n v="18765.895605999998"/>
    <x v="0"/>
    <x v="88"/>
    <x v="39"/>
    <x v="39"/>
    <s v="MD Resident"/>
    <x v="7"/>
    <s v="MD"/>
    <n v="1"/>
    <n v="0"/>
    <n v="0"/>
    <n v="0"/>
    <n v="0.92701997199999997"/>
    <n v="1"/>
    <n v="30086.01"/>
    <n v="1"/>
    <n v="0.92701997199999997"/>
    <n v="30086.01"/>
    <x v="67"/>
    <s v="21076,Hanover"/>
    <x v="0"/>
    <x v="0"/>
    <n v="57.705128287000001"/>
    <n v="-0.52161998499999995"/>
    <n v="0.52161998499999995"/>
    <n v="-0.52161998499999995"/>
    <n v="8.3797083000000001E-3"/>
    <n v="8.3797083000000001E-3"/>
    <n v="0"/>
    <n v="74.409159411000005"/>
    <n v="0.91864026369999996"/>
    <n v="8157.2349743000004"/>
    <x v="0"/>
  </r>
  <r>
    <n v="17356.692139999999"/>
    <n v="18765.895605999998"/>
    <x v="0"/>
    <x v="61"/>
    <x v="39"/>
    <x v="39"/>
    <s v="MD Resident"/>
    <x v="8"/>
    <s v="MD"/>
    <n v="2"/>
    <n v="0"/>
    <n v="0"/>
    <n v="0"/>
    <n v="5.6506768320000003"/>
    <n v="4"/>
    <n v="79630.929999999993"/>
    <n v="4"/>
    <n v="5.6506768320000003"/>
    <n v="79630.929999999993"/>
    <x v="48"/>
    <s v="21075,Elkridge"/>
    <x v="0"/>
    <x v="0"/>
    <n v="74.389385790999995"/>
    <n v="-3.5079528959999999"/>
    <n v="3.5079528959999999"/>
    <n v="-3.5079528959999999"/>
    <n v="0.26646688829999998"/>
    <n v="0.26646688829999998"/>
    <n v="0"/>
    <n v="2366.1416846000002"/>
    <n v="5.3842099437000002"/>
    <n v="47810.081267000001"/>
    <x v="0"/>
  </r>
  <r>
    <n v="17356.692139999999"/>
    <n v="18765.895605999998"/>
    <x v="0"/>
    <x v="196"/>
    <x v="39"/>
    <x v="39"/>
    <s v="MD Resident"/>
    <x v="21"/>
    <s v="MD"/>
    <n v="1"/>
    <n v="0"/>
    <n v="0"/>
    <n v="0"/>
    <n v="2.0703949380000002"/>
    <n v="1"/>
    <n v="28596.51"/>
    <n v="1"/>
    <n v="2.0703949380000002"/>
    <n v="28596.51"/>
    <x v="2"/>
    <s v="Caroline,"/>
    <x v="0"/>
    <x v="0"/>
    <n v="11.846682640999999"/>
    <n v="0"/>
    <n v="0"/>
    <n v="0"/>
    <n v="0"/>
    <n v="0"/>
    <n v="0"/>
    <n v="0"/>
    <n v="2.0703949380000002"/>
    <n v="18384.452181000001"/>
    <x v="0"/>
  </r>
  <r>
    <n v="17356.692139999999"/>
    <n v="18765.895605999998"/>
    <x v="0"/>
    <x v="230"/>
    <x v="39"/>
    <x v="39"/>
    <s v="MD Resident"/>
    <x v="9"/>
    <s v="MD"/>
    <n v="1"/>
    <n v="0"/>
    <n v="0"/>
    <n v="0"/>
    <n v="0.49260398500000002"/>
    <n v="1"/>
    <n v="7495.93"/>
    <n v="1"/>
    <n v="0.49260398500000002"/>
    <n v="7495.93"/>
    <x v="2"/>
    <s v="Baltimore City,"/>
    <x v="0"/>
    <x v="0"/>
    <n v="17.612441476000001"/>
    <n v="0"/>
    <n v="0"/>
    <n v="0"/>
    <n v="0"/>
    <n v="0"/>
    <n v="0"/>
    <n v="0"/>
    <n v="0.49260398500000002"/>
    <n v="4374.1675754999997"/>
    <x v="0"/>
  </r>
  <r>
    <n v="17356.692139999999"/>
    <n v="18765.895605999998"/>
    <x v="0"/>
    <x v="205"/>
    <x v="39"/>
    <x v="39"/>
    <s v="MD Resident"/>
    <x v="0"/>
    <s v="MD"/>
    <n v="1"/>
    <n v="0"/>
    <n v="0"/>
    <n v="0"/>
    <n v="0.38231798900000002"/>
    <n v="1"/>
    <n v="7110.22"/>
    <n v="1"/>
    <n v="0.38231798900000002"/>
    <n v="7110.22"/>
    <x v="138"/>
    <s v="21053,Freeland"/>
    <x v="0"/>
    <x v="0"/>
    <n v="8.6298907459999992"/>
    <n v="0"/>
    <n v="0"/>
    <n v="0"/>
    <n v="0"/>
    <n v="0"/>
    <n v="0"/>
    <n v="0"/>
    <n v="0.38231798900000002"/>
    <n v="3394.8628146000001"/>
    <x v="0"/>
  </r>
  <r>
    <n v="17356.692139999999"/>
    <n v="18765.895605999998"/>
    <x v="0"/>
    <x v="14"/>
    <x v="39"/>
    <x v="39"/>
    <s v="MD Resident"/>
    <x v="0"/>
    <s v="MD"/>
    <n v="1"/>
    <n v="0"/>
    <n v="0"/>
    <n v="0"/>
    <n v="0.66866298000000002"/>
    <n v="1"/>
    <n v="6469.41"/>
    <n v="1"/>
    <n v="0.66866298000000002"/>
    <n v="6469.41"/>
    <x v="2"/>
    <s v="Baltimore,"/>
    <x v="0"/>
    <x v="0"/>
    <n v="20.733157383000002"/>
    <n v="-0.732951978"/>
    <n v="0.732951978"/>
    <n v="-0.732951978"/>
    <n v="2.3638360800000001E-2"/>
    <n v="2.3638360800000001E-2"/>
    <n v="0"/>
    <n v="209.90116666"/>
    <n v="0.64502461919999998"/>
    <n v="5727.6145968000001"/>
    <x v="0"/>
  </r>
  <r>
    <n v="17356.692139999999"/>
    <n v="18765.895605999998"/>
    <x v="0"/>
    <x v="48"/>
    <x v="39"/>
    <x v="39"/>
    <s v="MD Resident"/>
    <x v="11"/>
    <s v="MD"/>
    <n v="2"/>
    <n v="0.96191797099999998"/>
    <n v="1"/>
    <n v="9109.2000000000007"/>
    <n v="2.8337159160000001"/>
    <n v="2"/>
    <n v="82149.42"/>
    <n v="1"/>
    <n v="1.871797945"/>
    <n v="73040.22"/>
    <x v="39"/>
    <s v="21050,Forest Hill"/>
    <x v="0"/>
    <x v="0"/>
    <n v="13.782169594000001"/>
    <n v="0"/>
    <n v="0"/>
    <n v="0"/>
    <n v="0"/>
    <n v="0"/>
    <n v="0"/>
    <n v="0"/>
    <n v="1.871797945"/>
    <n v="16620.973698999998"/>
    <x v="0"/>
  </r>
  <r>
    <n v="17356.692139999999"/>
    <n v="18765.895605999998"/>
    <x v="0"/>
    <x v="178"/>
    <x v="39"/>
    <x v="39"/>
    <s v="MD Resident"/>
    <x v="10"/>
    <s v="MD"/>
    <n v="1"/>
    <n v="0.84565897499999998"/>
    <n v="1"/>
    <n v="22078.04"/>
    <n v="1.6449979509999999"/>
    <n v="2"/>
    <n v="47024.42"/>
    <n v="1"/>
    <n v="0.79933897600000003"/>
    <n v="24946.38"/>
    <x v="119"/>
    <s v="21048,Finksburg"/>
    <x v="0"/>
    <x v="0"/>
    <n v="9.4879587169999997"/>
    <n v="0"/>
    <n v="0"/>
    <n v="0"/>
    <n v="0"/>
    <n v="0"/>
    <n v="0"/>
    <n v="0"/>
    <n v="0.79933897600000003"/>
    <n v="7097.8772749"/>
    <x v="0"/>
  </r>
  <r>
    <n v="17356.692139999999"/>
    <n v="18765.895605999998"/>
    <x v="0"/>
    <x v="110"/>
    <x v="39"/>
    <x v="39"/>
    <s v="MD Resident"/>
    <x v="8"/>
    <s v="MD"/>
    <n v="1"/>
    <n v="0.51374798499999996"/>
    <n v="1"/>
    <n v="5378.05"/>
    <n v="0.73891097800000005"/>
    <n v="1"/>
    <n v="13509.82"/>
    <n v="0"/>
    <n v="0.22516299300000001"/>
    <n v="8131.77"/>
    <x v="16"/>
    <s v="21045,Columbia"/>
    <x v="0"/>
    <x v="0"/>
    <n v="78.241843665999994"/>
    <n v="-7.9040637660000002"/>
    <n v="7.9040637660000002"/>
    <n v="-7.9040637660000002"/>
    <n v="2.2746174800000001E-2"/>
    <n v="2.2746174800000001E-2"/>
    <n v="0"/>
    <n v="201.97883777000001"/>
    <n v="0.20241681819999999"/>
    <n v="1797.3973206999999"/>
    <x v="0"/>
  </r>
  <r>
    <n v="17356.692139999999"/>
    <n v="18765.895605999998"/>
    <x v="0"/>
    <x v="19"/>
    <x v="39"/>
    <x v="39"/>
    <s v="MD Resident"/>
    <x v="8"/>
    <s v="MD"/>
    <n v="1"/>
    <n v="0"/>
    <n v="0"/>
    <n v="0"/>
    <n v="1.972487941"/>
    <n v="1"/>
    <n v="34920.89"/>
    <n v="1"/>
    <n v="1.972487941"/>
    <n v="34920.89"/>
    <x v="16"/>
    <s v="21044,Columbia"/>
    <x v="0"/>
    <x v="0"/>
    <n v="69.840390935000002"/>
    <n v="-1.0225469700000001"/>
    <n v="1.0225469700000001"/>
    <n v="-1.0225469700000001"/>
    <n v="2.8879585900000001E-2"/>
    <n v="2.8879585900000001E-2"/>
    <n v="0"/>
    <n v="256.4415879"/>
    <n v="1.9436083551000001"/>
    <n v="17258.627428"/>
    <x v="0"/>
  </r>
  <r>
    <n v="17356.692139999999"/>
    <n v="18765.895605999998"/>
    <x v="0"/>
    <x v="197"/>
    <x v="39"/>
    <x v="39"/>
    <s v="MD Resident"/>
    <x v="8"/>
    <s v="MD"/>
    <n v="1"/>
    <n v="0"/>
    <n v="0"/>
    <n v="0"/>
    <n v="2.1139769369999999"/>
    <n v="1"/>
    <n v="42764.49"/>
    <n v="1"/>
    <n v="2.1139769369999999"/>
    <n v="42764.49"/>
    <x v="123"/>
    <s v="21043,Ellicott City"/>
    <x v="0"/>
    <x v="0"/>
    <n v="59.304537232999998"/>
    <n v="0"/>
    <n v="0"/>
    <n v="0"/>
    <n v="0"/>
    <n v="0"/>
    <n v="0"/>
    <n v="0"/>
    <n v="2.1139769369999999"/>
    <n v="18771.446547"/>
    <x v="0"/>
  </r>
  <r>
    <n v="17356.692139999999"/>
    <n v="18765.895605999998"/>
    <x v="0"/>
    <x v="184"/>
    <x v="39"/>
    <x v="39"/>
    <s v="MD Resident"/>
    <x v="8"/>
    <s v="MD"/>
    <n v="1"/>
    <n v="0"/>
    <n v="0"/>
    <n v="0"/>
    <n v="0.46813298599999997"/>
    <n v="1"/>
    <n v="7637.63"/>
    <n v="1"/>
    <n v="0.46813298599999997"/>
    <n v="7637.63"/>
    <x v="123"/>
    <s v="21042,Ellicott City"/>
    <x v="0"/>
    <x v="0"/>
    <n v="41.943236755999997"/>
    <n v="-2.192951935"/>
    <n v="2.192951935"/>
    <n v="-2.192951935"/>
    <n v="2.4475772900000001E-2"/>
    <n v="2.4475772900000001E-2"/>
    <n v="0"/>
    <n v="217.33712162"/>
    <n v="0.4436572131"/>
    <n v="3939.535723"/>
    <x v="0"/>
  </r>
  <r>
    <n v="17356.692139999999"/>
    <n v="18765.895605999998"/>
    <x v="0"/>
    <x v="109"/>
    <x v="39"/>
    <x v="39"/>
    <s v="MD Resident"/>
    <x v="11"/>
    <s v="MD"/>
    <n v="2"/>
    <n v="6.3298808109999998"/>
    <n v="7"/>
    <n v="197211.11"/>
    <n v="8.0644347619999994"/>
    <n v="8"/>
    <n v="141900.13"/>
    <n v="1"/>
    <n v="1.7345539510000001"/>
    <n v="-55310.98"/>
    <x v="81"/>
    <s v="21040,Edgewood"/>
    <x v="0"/>
    <x v="0"/>
    <n v="35.146409966"/>
    <n v="0"/>
    <n v="0"/>
    <n v="0"/>
    <n v="0"/>
    <n v="0"/>
    <n v="0"/>
    <n v="0"/>
    <n v="1.7345539510000001"/>
    <n v="15402.290443"/>
    <x v="0"/>
  </r>
  <r>
    <n v="16414.020816"/>
    <n v="16246.603332000001"/>
    <x v="0"/>
    <x v="160"/>
    <x v="40"/>
    <x v="40"/>
    <s v="MD Resident"/>
    <x v="7"/>
    <s v="MD"/>
    <n v="1"/>
    <n v="0"/>
    <n v="0"/>
    <n v="0"/>
    <n v="0.57127498300000001"/>
    <n v="1"/>
    <n v="14900.11"/>
    <n v="1"/>
    <n v="0.57127498300000001"/>
    <n v="14900.11"/>
    <x v="27"/>
    <s v="21401,Annapolis"/>
    <x v="0"/>
    <x v="0"/>
    <n v="81.173615592999994"/>
    <n v="-1.1152699669999999"/>
    <n v="1.1152699669999999"/>
    <n v="-1.1152699669999999"/>
    <n v="7.8489275999999997E-3"/>
    <n v="7.8489275999999997E-3"/>
    <n v="0"/>
    <n v="65.910687011999997"/>
    <n v="0.56342605540000001"/>
    <n v="4731.3213100000003"/>
    <x v="0"/>
  </r>
  <r>
    <n v="16414.020816"/>
    <n v="16246.603332000001"/>
    <x v="0"/>
    <x v="154"/>
    <x v="40"/>
    <x v="40"/>
    <s v="MD Resident"/>
    <x v="1"/>
    <s v="MD"/>
    <n v="2"/>
    <n v="0"/>
    <n v="0"/>
    <n v="0"/>
    <n v="3.724108889"/>
    <n v="3"/>
    <n v="31335.21"/>
    <n v="3"/>
    <n v="3.724108889"/>
    <n v="31335.21"/>
    <x v="4"/>
    <s v="20781,Hyattsville"/>
    <x v="0"/>
    <x v="0"/>
    <n v="17.319417484999999"/>
    <n v="-1.2624739620000001"/>
    <n v="1.2624739620000001"/>
    <n v="-1.2624739620000001"/>
    <n v="0.27146354709999998"/>
    <n v="0.27146354709999998"/>
    <n v="0"/>
    <n v="2279.5915328000001"/>
    <n v="3.4526453418999998"/>
    <n v="28993.289048999999"/>
    <x v="0"/>
  </r>
  <r>
    <n v="16414.020816"/>
    <n v="16246.603332000001"/>
    <x v="0"/>
    <x v="58"/>
    <x v="40"/>
    <x v="40"/>
    <s v="MD Resident"/>
    <x v="0"/>
    <s v="MD"/>
    <n v="1"/>
    <n v="0"/>
    <n v="0"/>
    <n v="0"/>
    <n v="0.598206982"/>
    <n v="1"/>
    <n v="15992.13"/>
    <n v="1"/>
    <n v="0.598206982"/>
    <n v="15992.13"/>
    <x v="46"/>
    <s v="21244,Windsor Mill"/>
    <x v="0"/>
    <x v="0"/>
    <n v="128.80505017999999"/>
    <n v="-0.77333497699999998"/>
    <n v="0.77333497699999998"/>
    <n v="-0.77333497699999998"/>
    <n v="3.5915856999999998E-3"/>
    <n v="3.5915856999999998E-3"/>
    <n v="0"/>
    <n v="30.160029040000001"/>
    <n v="0.59461539630000004"/>
    <n v="4993.2310877999998"/>
    <x v="0"/>
  </r>
  <r>
    <n v="16414.020816"/>
    <n v="16246.603332000001"/>
    <x v="0"/>
    <x v="34"/>
    <x v="40"/>
    <x v="40"/>
    <s v="MD Resident"/>
    <x v="9"/>
    <s v="MD"/>
    <n v="2"/>
    <n v="0"/>
    <n v="0"/>
    <n v="0"/>
    <n v="1.075139968"/>
    <n v="2"/>
    <n v="52175.69"/>
    <n v="2"/>
    <n v="1.075139968"/>
    <n v="52175.69"/>
    <x v="19"/>
    <s v="21239,Baltimore"/>
    <x v="0"/>
    <x v="0"/>
    <n v="164.27218110999999"/>
    <n v="0"/>
    <n v="0"/>
    <n v="0"/>
    <n v="0"/>
    <n v="0"/>
    <n v="0"/>
    <n v="0"/>
    <n v="1.075139968"/>
    <n v="9028.3943971999997"/>
    <x v="0"/>
  </r>
  <r>
    <n v="16414.020816"/>
    <n v="16246.603332000001"/>
    <x v="0"/>
    <x v="141"/>
    <x v="40"/>
    <x v="40"/>
    <s v="MD Resident"/>
    <x v="0"/>
    <s v="MD"/>
    <n v="1"/>
    <n v="0"/>
    <n v="0"/>
    <n v="0"/>
    <n v="0.75515097799999997"/>
    <n v="1"/>
    <n v="10572.13"/>
    <n v="1"/>
    <n v="0.75515097799999997"/>
    <n v="10572.13"/>
    <x v="97"/>
    <s v="21237,Rosedale"/>
    <x v="0"/>
    <x v="0"/>
    <n v="67.447334992999998"/>
    <n v="0"/>
    <n v="0"/>
    <n v="0"/>
    <n v="0"/>
    <n v="0"/>
    <n v="0"/>
    <n v="0"/>
    <n v="0.75515097799999997"/>
    <n v="6341.3146769000004"/>
    <x v="0"/>
  </r>
  <r>
    <n v="16414.020816"/>
    <n v="16246.603332000001"/>
    <x v="0"/>
    <x v="107"/>
    <x v="40"/>
    <x v="40"/>
    <s v="MD Resident"/>
    <x v="0"/>
    <s v="MD"/>
    <n v="1"/>
    <n v="0"/>
    <n v="0"/>
    <n v="0"/>
    <n v="0.46813298599999997"/>
    <n v="1"/>
    <n v="4772.3599999999997"/>
    <n v="1"/>
    <n v="0.46813298599999997"/>
    <n v="4772.3599999999997"/>
    <x v="79"/>
    <s v="21234,Parkville"/>
    <x v="0"/>
    <x v="0"/>
    <n v="124.48361029"/>
    <n v="0"/>
    <n v="0"/>
    <n v="0"/>
    <n v="0"/>
    <n v="0"/>
    <n v="0"/>
    <n v="0"/>
    <n v="0.46813298599999997"/>
    <n v="3931.1060455000002"/>
    <x v="0"/>
  </r>
  <r>
    <n v="16414.020816"/>
    <n v="16246.603332000001"/>
    <x v="0"/>
    <x v="166"/>
    <x v="40"/>
    <x v="40"/>
    <s v="MD Resident"/>
    <x v="11"/>
    <s v="MD"/>
    <n v="1"/>
    <n v="0"/>
    <n v="0"/>
    <n v="0"/>
    <n v="0.569424983"/>
    <n v="1"/>
    <n v="4015.14"/>
    <n v="1"/>
    <n v="0.569424983"/>
    <n v="4015.14"/>
    <x v="83"/>
    <s v="21015,Bel Air"/>
    <x v="0"/>
    <x v="0"/>
    <n v="16.030183524000002"/>
    <n v="0"/>
    <n v="0"/>
    <n v="0"/>
    <n v="0"/>
    <n v="0"/>
    <n v="0"/>
    <n v="0"/>
    <n v="0.569424983"/>
    <n v="4781.6967828999996"/>
    <x v="0"/>
  </r>
  <r>
    <n v="16414.020816"/>
    <n v="16246.603332000001"/>
    <x v="0"/>
    <x v="93"/>
    <x v="40"/>
    <x v="40"/>
    <s v="MD Resident"/>
    <x v="9"/>
    <s v="MD"/>
    <n v="1"/>
    <n v="0"/>
    <n v="0"/>
    <n v="0"/>
    <n v="0.94474897199999996"/>
    <n v="1"/>
    <n v="7089.29"/>
    <n v="1"/>
    <n v="0.94474897199999996"/>
    <n v="7089.29"/>
    <x v="19"/>
    <s v="21231,Baltimore"/>
    <x v="0"/>
    <x v="0"/>
    <n v="80.842232605000007"/>
    <n v="0"/>
    <n v="0"/>
    <n v="0"/>
    <n v="0"/>
    <n v="0"/>
    <n v="0"/>
    <n v="0"/>
    <n v="0.94474897199999996"/>
    <n v="7933.4473459000001"/>
    <x v="0"/>
  </r>
  <r>
    <n v="16414.020816"/>
    <n v="16246.603332000001"/>
    <x v="0"/>
    <x v="86"/>
    <x v="40"/>
    <x v="40"/>
    <s v="MD Resident"/>
    <x v="1"/>
    <s v="MD"/>
    <n v="2"/>
    <n v="0.732951978"/>
    <n v="1"/>
    <n v="42137.93"/>
    <n v="3.0835369090000002"/>
    <n v="5"/>
    <n v="49013.919999999998"/>
    <n v="4"/>
    <n v="2.3505849310000002"/>
    <n v="6875.99"/>
    <x v="50"/>
    <s v="20774,Upper Marlboro"/>
    <x v="0"/>
    <x v="0"/>
    <n v="108.96683977000001"/>
    <n v="-10.96837268"/>
    <n v="10.968372676"/>
    <n v="-10.96837268"/>
    <n v="0.23660493029999999"/>
    <n v="0.23660493029999999"/>
    <n v="0"/>
    <n v="1986.8693292999999"/>
    <n v="2.1139800006999998"/>
    <n v="17751.963243999999"/>
    <x v="0"/>
  </r>
  <r>
    <n v="16414.020816"/>
    <n v="16246.603332000001"/>
    <x v="0"/>
    <x v="236"/>
    <x v="40"/>
    <x v="40"/>
    <s v="MD Resident"/>
    <x v="0"/>
    <s v="MD"/>
    <n v="1"/>
    <n v="0"/>
    <n v="0"/>
    <n v="0"/>
    <n v="0.43226198700000001"/>
    <n v="1"/>
    <n v="5972.82"/>
    <n v="1"/>
    <n v="0.43226198700000001"/>
    <n v="5972.82"/>
    <x v="157"/>
    <s v="21228,Catonsville"/>
    <x v="0"/>
    <x v="0"/>
    <n v="33.186515018000001"/>
    <n v="0"/>
    <n v="0"/>
    <n v="0"/>
    <n v="0"/>
    <n v="0"/>
    <n v="0"/>
    <n v="0"/>
    <n v="0.43226198700000001"/>
    <n v="3629.8824503999999"/>
    <x v="0"/>
  </r>
  <r>
    <n v="16414.020816"/>
    <n v="16246.603332000001"/>
    <x v="0"/>
    <x v="234"/>
    <x v="40"/>
    <x v="40"/>
    <s v="MD Resident"/>
    <x v="0"/>
    <s v="MD"/>
    <n v="1"/>
    <n v="0"/>
    <n v="0"/>
    <n v="0"/>
    <n v="0.57127498300000001"/>
    <n v="1"/>
    <n v="12331.1"/>
    <n v="1"/>
    <n v="0.57127498300000001"/>
    <n v="12331.1"/>
    <x v="155"/>
    <s v="21227,Halethorpe"/>
    <x v="0"/>
    <x v="0"/>
    <n v="38.351487861000003"/>
    <n v="-0.598206982"/>
    <n v="0.598206982"/>
    <n v="-0.598206982"/>
    <n v="8.9107543000000004E-3"/>
    <n v="8.9107543000000004E-3"/>
    <n v="0"/>
    <n v="74.827284023000004"/>
    <n v="0.56236422870000002"/>
    <n v="4722.4047129999999"/>
    <x v="0"/>
  </r>
  <r>
    <n v="16414.020816"/>
    <n v="16246.603332000001"/>
    <x v="0"/>
    <x v="63"/>
    <x v="40"/>
    <x v="40"/>
    <s v="MD Resident"/>
    <x v="1"/>
    <s v="MD"/>
    <n v="2"/>
    <n v="1.4032029589999999"/>
    <n v="2"/>
    <n v="35263.5"/>
    <n v="7.3615377820000001"/>
    <n v="6"/>
    <n v="105792.54"/>
    <n v="4"/>
    <n v="5.9583348230000004"/>
    <n v="70529.039999999994"/>
    <x v="50"/>
    <s v="20772,Upper Marlboro"/>
    <x v="0"/>
    <x v="0"/>
    <n v="53.818906400000003"/>
    <n v="-4.8192558569999999"/>
    <n v="4.8192558569999999"/>
    <n v="-4.8192558569999999"/>
    <n v="0.5335437287"/>
    <n v="0.5335437287"/>
    <n v="0"/>
    <n v="4480.3870696000004"/>
    <n v="5.4247910942999997"/>
    <n v="45554.211525999999"/>
    <x v="0"/>
  </r>
  <r>
    <n v="16414.020816"/>
    <n v="16246.603332000001"/>
    <x v="0"/>
    <x v="60"/>
    <x v="40"/>
    <x v="40"/>
    <s v="MD Resident"/>
    <x v="1"/>
    <s v="MD"/>
    <n v="1"/>
    <n v="2.7910949180000002"/>
    <n v="2"/>
    <n v="47841.73"/>
    <n v="4.4906418669999999"/>
    <n v="4"/>
    <n v="51376.47"/>
    <n v="2"/>
    <n v="1.6995469489999999"/>
    <n v="3534.74"/>
    <x v="41"/>
    <s v="20721,Bowie"/>
    <x v="0"/>
    <x v="0"/>
    <n v="63.788020107000001"/>
    <n v="-1.1063639679999999"/>
    <n v="1.1063639679999999"/>
    <n v="-1.1063639679999999"/>
    <n v="2.9477596299999999E-2"/>
    <n v="2.9477596299999999E-2"/>
    <n v="0"/>
    <n v="247.53555194"/>
    <n v="1.6700693526999999"/>
    <n v="14024.262176"/>
    <x v="0"/>
  </r>
  <r>
    <n v="16414.020816"/>
    <n v="16246.603332000001"/>
    <x v="0"/>
    <x v="201"/>
    <x v="40"/>
    <x v="40"/>
    <s v="MD Resident"/>
    <x v="9"/>
    <s v="MD"/>
    <n v="1"/>
    <n v="0.75515097799999997"/>
    <n v="1"/>
    <n v="13576.26"/>
    <n v="1.9722449419999999"/>
    <n v="3"/>
    <n v="21686.85"/>
    <n v="2"/>
    <n v="1.217093964"/>
    <n v="8110.59"/>
    <x v="19"/>
    <s v="21224,Baltimore"/>
    <x v="0"/>
    <x v="0"/>
    <n v="65.434303064000005"/>
    <n v="-0.73492597800000004"/>
    <n v="0.73492597800000004"/>
    <n v="-0.73492597800000004"/>
    <n v="1.36698021E-2"/>
    <n v="1.36698021E-2"/>
    <n v="0"/>
    <n v="114.79097433"/>
    <n v="1.2034241618999999"/>
    <n v="10105.649761000001"/>
    <x v="0"/>
  </r>
  <r>
    <n v="16414.020816"/>
    <n v="16246.603332000001"/>
    <x v="0"/>
    <x v="146"/>
    <x v="40"/>
    <x v="40"/>
    <s v="MD Resident"/>
    <x v="3"/>
    <s v="MD"/>
    <n v="2"/>
    <n v="6.609287804"/>
    <n v="4"/>
    <n v="75223.61"/>
    <n v="11.096774671"/>
    <n v="12"/>
    <n v="149760.4"/>
    <n v="8"/>
    <n v="4.4874868670000003"/>
    <n v="74536.789999999994"/>
    <x v="101"/>
    <s v="20912,Takoma Park"/>
    <x v="0"/>
    <x v="0"/>
    <n v="9.2743827250000006"/>
    <n v="-1.66194595"/>
    <n v="1.66194595"/>
    <n v="-1.66194595"/>
    <n v="0.80414630769999995"/>
    <n v="0.80414630769999995"/>
    <n v="0"/>
    <n v="6752.7486976999999"/>
    <n v="3.6833405592999999"/>
    <n v="30930.532078"/>
    <x v="0"/>
  </r>
  <r>
    <n v="16414.020816"/>
    <n v="16246.603332000001"/>
    <x v="0"/>
    <x v="149"/>
    <x v="40"/>
    <x v="40"/>
    <s v="MD Resident"/>
    <x v="9"/>
    <s v="MD"/>
    <n v="2"/>
    <n v="0.46813298599999997"/>
    <n v="1"/>
    <n v="3492.37"/>
    <n v="1.6599719500000001"/>
    <n v="2"/>
    <n v="36827.480000000003"/>
    <n v="1"/>
    <n v="1.191838964"/>
    <n v="33335.11"/>
    <x v="19"/>
    <s v="21223,Baltimore"/>
    <x v="0"/>
    <x v="0"/>
    <n v="32.501234044"/>
    <n v="0"/>
    <n v="0"/>
    <n v="0"/>
    <n v="0"/>
    <n v="0"/>
    <n v="0"/>
    <n v="0"/>
    <n v="1.191838964"/>
    <n v="10008.364068999999"/>
    <x v="0"/>
  </r>
  <r>
    <n v="16414.020816"/>
    <n v="16246.603332000001"/>
    <x v="0"/>
    <x v="103"/>
    <x v="40"/>
    <x v="40"/>
    <s v="MD Resident"/>
    <x v="3"/>
    <s v="MD"/>
    <n v="2"/>
    <n v="14.909521558"/>
    <n v="15"/>
    <n v="212676.67"/>
    <n v="22.620235327"/>
    <n v="28"/>
    <n v="392920.32000000001"/>
    <n v="13"/>
    <n v="7.7107137689999998"/>
    <n v="180243.65"/>
    <x v="24"/>
    <s v="20910,Silver Spring"/>
    <x v="0"/>
    <x v="0"/>
    <n v="79.478649641000004"/>
    <n v="-2.182473935"/>
    <n v="2.182473935"/>
    <n v="-2.182473935"/>
    <n v="0.2117352509"/>
    <n v="0.2117352509"/>
    <n v="0"/>
    <n v="1778.0283586999999"/>
    <n v="7.4989785181000004"/>
    <n v="62972.020064999997"/>
    <x v="0"/>
  </r>
  <r>
    <n v="16414.020816"/>
    <n v="16246.603332000001"/>
    <x v="0"/>
    <x v="28"/>
    <x v="40"/>
    <x v="40"/>
    <s v="MD Resident"/>
    <x v="3"/>
    <s v="MD"/>
    <n v="2"/>
    <n v="74.273980800000004"/>
    <n v="99"/>
    <n v="1143771.33"/>
    <n v="137.09857192999999"/>
    <n v="143"/>
    <n v="2435576.9300000002"/>
    <n v="44"/>
    <n v="62.824591130999998"/>
    <n v="1291805.6000000001"/>
    <x v="24"/>
    <s v="20906,Silver Spring"/>
    <x v="0"/>
    <x v="0"/>
    <n v="117.35899250999999"/>
    <n v="-1.7898299470000001"/>
    <n v="1.7898299470000001"/>
    <n v="-1.7898299470000001"/>
    <n v="0.95813138990000002"/>
    <n v="0.95813138990000002"/>
    <n v="0"/>
    <n v="8045.8250368999998"/>
    <n v="61.866459741"/>
    <n v="519518.21635"/>
    <x v="0"/>
  </r>
  <r>
    <n v="16414.020816"/>
    <n v="16246.603332000001"/>
    <x v="0"/>
    <x v="95"/>
    <x v="40"/>
    <x v="40"/>
    <s v="MD Resident"/>
    <x v="1"/>
    <s v="MD"/>
    <n v="1"/>
    <n v="1.0230699700000001"/>
    <n v="2"/>
    <n v="23301.119999999999"/>
    <n v="1.3773439590000001"/>
    <n v="2"/>
    <n v="14667.02"/>
    <n v="0"/>
    <n v="0.35427398900000001"/>
    <n v="-8634.1"/>
    <x v="71"/>
    <s v="20769,Glenn Dale"/>
    <x v="0"/>
    <x v="0"/>
    <n v="35.385238944000001"/>
    <n v="0"/>
    <n v="0"/>
    <n v="0"/>
    <n v="0"/>
    <n v="0"/>
    <n v="0"/>
    <n v="0"/>
    <n v="0.35427398900000001"/>
    <n v="2974.9850182999999"/>
    <x v="0"/>
  </r>
  <r>
    <n v="16414.020816"/>
    <n v="16246.603332000001"/>
    <x v="0"/>
    <x v="83"/>
    <x v="40"/>
    <x v="40"/>
    <s v="MD Resident"/>
    <x v="1"/>
    <s v="MD"/>
    <n v="1"/>
    <n v="0.92701997199999997"/>
    <n v="1"/>
    <n v="9873"/>
    <n v="2.2697879329999999"/>
    <n v="1"/>
    <n v="34929.129999999997"/>
    <n v="0"/>
    <n v="1.3427679610000001"/>
    <n v="25056.13"/>
    <x v="41"/>
    <s v="20720,Bowie"/>
    <x v="0"/>
    <x v="0"/>
    <n v="67.503236000000001"/>
    <n v="-3.745538888"/>
    <n v="3.745538888"/>
    <n v="-3.745538888"/>
    <n v="7.4505903900000003E-2"/>
    <n v="7.4505903900000003E-2"/>
    <n v="0"/>
    <n v="625.65684981000004"/>
    <n v="1.2682620571000001"/>
    <n v="10650.120348"/>
    <x v="0"/>
  </r>
  <r>
    <n v="16414.020816"/>
    <n v="16246.603332000001"/>
    <x v="0"/>
    <x v="105"/>
    <x v="40"/>
    <x v="40"/>
    <s v="MD Resident"/>
    <x v="3"/>
    <s v="MD"/>
    <n v="2"/>
    <n v="18.176996461000002"/>
    <n v="22"/>
    <n v="297369.89"/>
    <n v="32.711453030000001"/>
    <n v="36"/>
    <n v="489593.58"/>
    <n v="14"/>
    <n v="14.534456569"/>
    <n v="192223.69"/>
    <x v="24"/>
    <s v="20904,Silver Spring"/>
    <x v="0"/>
    <x v="0"/>
    <n v="108.74863876000001"/>
    <n v="-38.57340086"/>
    <n v="38.57340086"/>
    <n v="-38.57340086"/>
    <n v="5.1554063194999999"/>
    <n v="5.1554063194999999"/>
    <n v="0"/>
    <n v="43292.076302000001"/>
    <n v="9.3790502495000005"/>
    <n v="78759.758956000005"/>
    <x v="0"/>
  </r>
  <r>
    <n v="16414.020816"/>
    <n v="16246.603332000001"/>
    <x v="0"/>
    <x v="92"/>
    <x v="40"/>
    <x v="40"/>
    <s v="MD Resident"/>
    <x v="7"/>
    <s v="MD"/>
    <n v="1"/>
    <n v="0"/>
    <n v="0"/>
    <n v="0"/>
    <n v="0.92701997199999997"/>
    <n v="1"/>
    <n v="19264.54"/>
    <n v="1"/>
    <n v="0.92701997199999997"/>
    <n v="19264.54"/>
    <x v="69"/>
    <s v="20764,Shady Side"/>
    <x v="0"/>
    <x v="0"/>
    <n v="12.565676627"/>
    <n v="0"/>
    <n v="0"/>
    <n v="0"/>
    <n v="0"/>
    <n v="0"/>
    <n v="0"/>
    <n v="0"/>
    <n v="0.92701997199999997"/>
    <n v="7784.5696098999997"/>
    <x v="0"/>
  </r>
  <r>
    <n v="16414.020816"/>
    <n v="16246.603332000001"/>
    <x v="0"/>
    <x v="130"/>
    <x v="40"/>
    <x v="40"/>
    <s v="MD Resident"/>
    <x v="9"/>
    <s v="MD"/>
    <n v="1"/>
    <n v="0"/>
    <n v="0"/>
    <n v="0"/>
    <n v="1.256545963"/>
    <n v="2"/>
    <n v="13858.17"/>
    <n v="2"/>
    <n v="1.256545963"/>
    <n v="13858.17"/>
    <x v="19"/>
    <s v="21215,Baltimore"/>
    <x v="0"/>
    <x v="0"/>
    <n v="67.616079995000007"/>
    <n v="-0.64820198100000004"/>
    <n v="0.64820198100000004"/>
    <n v="-0.64820198100000004"/>
    <n v="1.2045885900000001E-2"/>
    <n v="1.2045885900000001E-2"/>
    <n v="0"/>
    <n v="101.15427918"/>
    <n v="1.2445000771000001"/>
    <n v="10450.581188"/>
    <x v="0"/>
  </r>
  <r>
    <n v="16414.020816"/>
    <n v="16246.603332000001"/>
    <x v="0"/>
    <x v="171"/>
    <x v="40"/>
    <x v="40"/>
    <s v="MD Resident"/>
    <x v="1"/>
    <s v="MD"/>
    <n v="2"/>
    <n v="2.7996999169999999"/>
    <n v="3"/>
    <n v="22418.42"/>
    <n v="4.1574218759999999"/>
    <n v="5"/>
    <n v="52488.87"/>
    <n v="2"/>
    <n v="1.357721959"/>
    <n v="30070.45"/>
    <x v="115"/>
    <s v="20706,Lanham"/>
    <x v="0"/>
    <x v="0"/>
    <n v="47.235311596999999"/>
    <n v="-13.427207599999999"/>
    <n v="13.427207599999999"/>
    <n v="-13.427207599999999"/>
    <n v="0.38594885880000002"/>
    <n v="0.38594885880000002"/>
    <n v="0"/>
    <n v="3240.9719834000002"/>
    <n v="0.97177310019999996"/>
    <n v="8160.3801125"/>
    <x v="0"/>
  </r>
  <r>
    <n v="16414.020816"/>
    <n v="16246.603332000001"/>
    <x v="0"/>
    <x v="137"/>
    <x v="40"/>
    <x v="40"/>
    <s v="MD Resident"/>
    <x v="3"/>
    <s v="MD"/>
    <n v="2"/>
    <n v="1.510065955"/>
    <n v="2"/>
    <n v="10718.79"/>
    <n v="2.4993849259999998"/>
    <n v="4"/>
    <n v="37916.43"/>
    <n v="2"/>
    <n v="0.98931897099999999"/>
    <n v="27197.64"/>
    <x v="24"/>
    <s v="20903,Silver Spring"/>
    <x v="0"/>
    <x v="0"/>
    <n v="18.761686442999999"/>
    <n v="-1.70023795"/>
    <n v="1.70023795"/>
    <n v="-1.70023795"/>
    <n v="8.9654928600000003E-2"/>
    <n v="8.9654928600000003E-2"/>
    <n v="0"/>
    <n v="752.86946766999995"/>
    <n v="0.89966404239999997"/>
    <n v="7554.8505693999996"/>
    <x v="0"/>
  </r>
  <r>
    <n v="16414.020816"/>
    <n v="16246.603332000001"/>
    <x v="0"/>
    <x v="157"/>
    <x v="40"/>
    <x v="40"/>
    <s v="MD Resident"/>
    <x v="3"/>
    <s v="MD"/>
    <n v="2"/>
    <n v="24.139071284"/>
    <n v="27"/>
    <n v="640403.23"/>
    <n v="28.625162152000001"/>
    <n v="32"/>
    <n v="532768.4"/>
    <n v="5"/>
    <n v="4.4860908679999998"/>
    <n v="-107634.83"/>
    <x v="24"/>
    <s v="20902,Silver Spring"/>
    <x v="0"/>
    <x v="0"/>
    <n v="117.92911949000001"/>
    <n v="-0.92701997199999997"/>
    <n v="0.92701997199999997"/>
    <n v="-0.92701997199999997"/>
    <n v="3.52643677E-2"/>
    <n v="3.52643677E-2"/>
    <n v="0"/>
    <n v="296.12946140000003"/>
    <n v="4.4508265002999998"/>
    <n v="37375.428533999999"/>
    <x v="0"/>
  </r>
  <r>
    <n v="16414.020816"/>
    <n v="16246.603332000001"/>
    <x v="0"/>
    <x v="96"/>
    <x v="40"/>
    <x v="40"/>
    <s v="MD Resident"/>
    <x v="8"/>
    <s v="MD"/>
    <n v="1"/>
    <n v="0"/>
    <n v="0"/>
    <n v="0"/>
    <n v="1.0163059699999999"/>
    <n v="1"/>
    <n v="22332.78"/>
    <n v="1"/>
    <n v="1.0163059699999999"/>
    <n v="22332.78"/>
    <x v="72"/>
    <s v="20759,Fulton"/>
    <x v="0"/>
    <x v="0"/>
    <n v="9.8504237089999993"/>
    <n v="-0.90473397300000002"/>
    <n v="0.90473397300000002"/>
    <n v="-0.90473397300000002"/>
    <n v="9.3344871800000007E-2"/>
    <n v="9.3344871800000007E-2"/>
    <n v="0"/>
    <n v="783.85544431000005"/>
    <n v="0.92296109820000005"/>
    <n v="7750.4855703000003"/>
    <x v="0"/>
  </r>
  <r>
    <n v="16414.020816"/>
    <n v="16246.603332000001"/>
    <x v="0"/>
    <x v="158"/>
    <x v="40"/>
    <x v="40"/>
    <s v="MD Resident"/>
    <x v="3"/>
    <s v="MD"/>
    <n v="3"/>
    <n v="7.6494927739999996"/>
    <n v="9"/>
    <n v="102274.55"/>
    <n v="10.943243675"/>
    <n v="12"/>
    <n v="124640.48"/>
    <n v="3"/>
    <n v="3.2937509010000001"/>
    <n v="22365.93"/>
    <x v="107"/>
    <s v="20895,Kensington"/>
    <x v="0"/>
    <x v="0"/>
    <n v="67.772700990000004"/>
    <n v="0"/>
    <n v="0"/>
    <n v="0"/>
    <n v="0"/>
    <n v="0"/>
    <n v="0"/>
    <n v="0"/>
    <n v="3.2937509010000001"/>
    <n v="27658.986797000001"/>
    <x v="0"/>
  </r>
  <r>
    <n v="16414.020816"/>
    <n v="16246.603332000001"/>
    <x v="0"/>
    <x v="227"/>
    <x v="40"/>
    <x v="40"/>
    <s v="MD Resident"/>
    <x v="0"/>
    <s v="MD"/>
    <n v="1"/>
    <n v="0"/>
    <n v="0"/>
    <n v="0"/>
    <n v="0.77830497700000001"/>
    <n v="1"/>
    <n v="13759.14"/>
    <n v="1"/>
    <n v="0.77830497700000001"/>
    <n v="13759.14"/>
    <x v="152"/>
    <s v="21208,Pikesville"/>
    <x v="0"/>
    <x v="0"/>
    <n v="103.93195891000001"/>
    <n v="0"/>
    <n v="0"/>
    <n v="0"/>
    <n v="0"/>
    <n v="0"/>
    <n v="0"/>
    <n v="0"/>
    <n v="0.77830497700000001"/>
    <n v="6535.7483702999998"/>
    <x v="0"/>
  </r>
  <r>
    <n v="16414.020816"/>
    <n v="16246.603332000001"/>
    <x v="0"/>
    <x v="129"/>
    <x v="40"/>
    <x v="40"/>
    <s v="MD Resident"/>
    <x v="1"/>
    <s v="MD"/>
    <n v="1"/>
    <n v="0"/>
    <n v="0"/>
    <n v="0"/>
    <n v="0.94474897199999996"/>
    <n v="1"/>
    <n v="81042.22"/>
    <n v="1"/>
    <n v="0.94474897199999996"/>
    <n v="81042.22"/>
    <x v="41"/>
    <s v="20716,Bowie"/>
    <x v="0"/>
    <x v="0"/>
    <n v="75.096107774000004"/>
    <n v="-6.8142197979999999"/>
    <n v="6.8142197979999999"/>
    <n v="-6.8142197979999999"/>
    <n v="8.5726508899999998E-2"/>
    <n v="8.5726508899999998E-2"/>
    <n v="0"/>
    <n v="719.88090425999997"/>
    <n v="0.85902246309999997"/>
    <n v="7213.5664416"/>
    <x v="0"/>
  </r>
  <r>
    <n v="16414.020816"/>
    <n v="16246.603332000001"/>
    <x v="0"/>
    <x v="26"/>
    <x v="40"/>
    <x v="40"/>
    <s v="MD Resident"/>
    <x v="3"/>
    <s v="MD"/>
    <n v="3"/>
    <n v="159.42060827"/>
    <n v="184"/>
    <n v="2453732.33"/>
    <n v="164.75727212000001"/>
    <n v="198"/>
    <n v="2744621.74"/>
    <n v="14"/>
    <n v="5.3366638479999997"/>
    <n v="290889.40999999997"/>
    <x v="22"/>
    <s v="20886,Montgomery Village"/>
    <x v="0"/>
    <x v="0"/>
    <n v="32.268526053000002"/>
    <n v="-0.61168998200000002"/>
    <n v="0.61168998200000002"/>
    <n v="-0.61168998200000002"/>
    <n v="0.1011630902"/>
    <n v="0.1011630902"/>
    <n v="0"/>
    <n v="849.50825412999995"/>
    <n v="5.2355007577999997"/>
    <n v="43964.662383000003"/>
    <x v="0"/>
  </r>
  <r>
    <n v="16414.020816"/>
    <n v="16246.603332000001"/>
    <x v="0"/>
    <x v="148"/>
    <x v="40"/>
    <x v="40"/>
    <s v="MD Resident"/>
    <x v="0"/>
    <s v="MD"/>
    <n v="1"/>
    <n v="0.46813298599999997"/>
    <n v="1"/>
    <n v="7126.03"/>
    <n v="0.52161998499999995"/>
    <n v="1"/>
    <n v="8645.15"/>
    <n v="0"/>
    <n v="5.3486999E-2"/>
    <n v="1519.12"/>
    <x v="102"/>
    <s v="21207,Gwynn Oak"/>
    <x v="0"/>
    <x v="0"/>
    <n v="25.919264238"/>
    <n v="0"/>
    <n v="0"/>
    <n v="0"/>
    <n v="0"/>
    <n v="0"/>
    <n v="0"/>
    <n v="0"/>
    <n v="5.3486999E-2"/>
    <n v="449.15242337000001"/>
    <x v="0"/>
  </r>
  <r>
    <n v="16414.020816"/>
    <n v="16246.603332000001"/>
    <x v="0"/>
    <x v="41"/>
    <x v="40"/>
    <x v="40"/>
    <s v="MD Resident"/>
    <x v="3"/>
    <s v="MD"/>
    <n v="2"/>
    <n v="45.565740648000002"/>
    <n v="57"/>
    <n v="776692.14"/>
    <n v="52.225523451000001"/>
    <n v="59"/>
    <n v="718767.04"/>
    <n v="2"/>
    <n v="6.6597828029999997"/>
    <n v="-57925.1"/>
    <x v="3"/>
    <s v="20882,Gaithersburg"/>
    <x v="0"/>
    <x v="0"/>
    <n v="33.022101024999998"/>
    <n v="-0.57127498300000001"/>
    <n v="0.57127498300000001"/>
    <n v="-0.57127498300000001"/>
    <n v="0.1152127572"/>
    <n v="0.1152127572"/>
    <n v="0"/>
    <n v="967.48911075000001"/>
    <n v="6.5445700457999996"/>
    <n v="54957.457905000003"/>
    <x v="0"/>
  </r>
  <r>
    <n v="16414.020816"/>
    <n v="16246.603332000001"/>
    <x v="0"/>
    <x v="219"/>
    <x v="40"/>
    <x v="40"/>
    <s v="MD Resident"/>
    <x v="3"/>
    <s v="MD"/>
    <n v="3"/>
    <n v="120.96685841999999"/>
    <n v="149"/>
    <n v="1899916.98"/>
    <n v="129.94089814"/>
    <n v="152"/>
    <n v="2267138.7799999998"/>
    <n v="3"/>
    <n v="8.9740397230000006"/>
    <n v="367221.8"/>
    <x v="3"/>
    <s v="20879,Gaithersburg"/>
    <x v="0"/>
    <x v="0"/>
    <n v="23.840834283"/>
    <n v="-0.77830497700000001"/>
    <n v="0.77830497700000001"/>
    <n v="-0.77830497700000001"/>
    <n v="0.2929654096"/>
    <n v="0.2929654096"/>
    <n v="0"/>
    <n v="2460.1515533000002"/>
    <n v="8.6810743133999999"/>
    <n v="72898.566722000003"/>
    <x v="0"/>
  </r>
  <r>
    <n v="16414.020816"/>
    <n v="16246.603332000001"/>
    <x v="0"/>
    <x v="35"/>
    <x v="40"/>
    <x v="40"/>
    <s v="MD Resident"/>
    <x v="9"/>
    <s v="MD"/>
    <n v="1"/>
    <n v="0"/>
    <n v="0"/>
    <n v="0"/>
    <n v="0.732951978"/>
    <n v="1"/>
    <n v="6642.58"/>
    <n v="1"/>
    <n v="0.732951978"/>
    <n v="6642.58"/>
    <x v="19"/>
    <s v="21202,Baltimore"/>
    <x v="0"/>
    <x v="0"/>
    <n v="77.692372683000002"/>
    <n v="0"/>
    <n v="0"/>
    <n v="0"/>
    <n v="0"/>
    <n v="0"/>
    <n v="0"/>
    <n v="0"/>
    <n v="0.732951978"/>
    <n v="6154.9005046000002"/>
    <x v="0"/>
  </r>
  <r>
    <n v="16414.020816"/>
    <n v="16246.603332000001"/>
    <x v="0"/>
    <x v="104"/>
    <x v="40"/>
    <x v="40"/>
    <s v="MD Resident"/>
    <x v="9"/>
    <s v="MD"/>
    <n v="1"/>
    <n v="0"/>
    <n v="0"/>
    <n v="0"/>
    <n v="0.47289798599999999"/>
    <n v="1"/>
    <n v="5279.1"/>
    <n v="1"/>
    <n v="0.47289798599999999"/>
    <n v="5279.1"/>
    <x v="19"/>
    <s v="21201,Baltimore"/>
    <x v="0"/>
    <x v="0"/>
    <n v="58.911117240000003"/>
    <n v="-0.58304598299999999"/>
    <n v="0.58304598299999999"/>
    <n v="-0.58304598299999999"/>
    <n v="4.6802926999999998E-3"/>
    <n v="4.6802926999999998E-3"/>
    <n v="0"/>
    <n v="39.302350871000002"/>
    <n v="0.46821769330000002"/>
    <n v="3931.8173677999998"/>
    <x v="0"/>
  </r>
  <r>
    <n v="16414.020816"/>
    <n v="16246.603332000001"/>
    <x v="0"/>
    <x v="180"/>
    <x v="40"/>
    <x v="40"/>
    <s v="MD Resident"/>
    <x v="3"/>
    <s v="MD"/>
    <n v="3"/>
    <n v="291.97251133999998"/>
    <n v="363"/>
    <n v="4874625.7699999996"/>
    <n v="298.37502515"/>
    <n v="376"/>
    <n v="4610563.59"/>
    <n v="13"/>
    <n v="6.4025138080000001"/>
    <n v="-264062.18"/>
    <x v="3"/>
    <s v="20877,Gaithersburg"/>
    <x v="0"/>
    <x v="0"/>
    <n v="76.876184717000001"/>
    <n v="0"/>
    <n v="0"/>
    <n v="0"/>
    <n v="0"/>
    <n v="0"/>
    <n v="0"/>
    <n v="0"/>
    <n v="6.4025138080000001"/>
    <n v="53764.553"/>
    <x v="0"/>
  </r>
  <r>
    <n v="16414.020816"/>
    <n v="16246.603332000001"/>
    <x v="0"/>
    <x v="32"/>
    <x v="40"/>
    <x v="40"/>
    <s v="MD Resident"/>
    <x v="1"/>
    <s v="MD"/>
    <n v="2"/>
    <n v="1.6498189510000001"/>
    <n v="2"/>
    <n v="17598.189999999999"/>
    <n v="5.4419078399999998"/>
    <n v="8"/>
    <n v="66998.34"/>
    <n v="6"/>
    <n v="3.792088889"/>
    <n v="49400.15"/>
    <x v="28"/>
    <s v="20747,District Heights"/>
    <x v="0"/>
    <x v="0"/>
    <n v="135.299723"/>
    <n v="-5.2008608450000002"/>
    <n v="5.2008608450000002"/>
    <n v="-5.2008608450000002"/>
    <n v="0.14576620100000001"/>
    <n v="0.14576620100000001"/>
    <n v="0"/>
    <n v="1224.0589987999999"/>
    <n v="3.6463226880000001"/>
    <n v="30619.677722"/>
    <x v="0"/>
  </r>
  <r>
    <n v="16414.020816"/>
    <n v="16246.603332000001"/>
    <x v="0"/>
    <x v="106"/>
    <x v="40"/>
    <x v="40"/>
    <s v="MD Resident"/>
    <x v="7"/>
    <s v="MD"/>
    <n v="1"/>
    <n v="0"/>
    <n v="0"/>
    <n v="0"/>
    <n v="0.57127498300000001"/>
    <n v="1"/>
    <n v="5279.1"/>
    <n v="1"/>
    <n v="0.57127498300000001"/>
    <n v="5279.1"/>
    <x v="78"/>
    <s v="21146,Severna Park"/>
    <x v="0"/>
    <x v="0"/>
    <n v="43.645633695999997"/>
    <n v="0"/>
    <n v="0"/>
    <n v="0"/>
    <n v="0"/>
    <n v="0"/>
    <n v="0"/>
    <n v="0"/>
    <n v="0.57127498300000001"/>
    <n v="4797.2319969999999"/>
    <x v="0"/>
  </r>
  <r>
    <n v="16414.020816"/>
    <n v="16246.603332000001"/>
    <x v="0"/>
    <x v="242"/>
    <x v="40"/>
    <x v="40"/>
    <s v="MD Resident"/>
    <x v="1"/>
    <s v="MD"/>
    <n v="1"/>
    <n v="0.49260398500000002"/>
    <n v="1"/>
    <n v="5581.03"/>
    <n v="0.93213097199999995"/>
    <n v="2"/>
    <n v="16040.86"/>
    <n v="1"/>
    <n v="0.43952698699999998"/>
    <n v="10459.83"/>
    <x v="161"/>
    <s v="20746,Suitland"/>
    <x v="0"/>
    <x v="0"/>
    <n v="38.336858863000003"/>
    <n v="-7.4017377800000004"/>
    <n v="7.4017377800000004"/>
    <n v="-7.4017377800000004"/>
    <n v="8.4859938999999995E-2"/>
    <n v="8.4859938999999995E-2"/>
    <n v="0"/>
    <n v="712.60395921999998"/>
    <n v="0.35466704799999998"/>
    <n v="2978.2856969999998"/>
    <x v="0"/>
  </r>
  <r>
    <n v="16414.020816"/>
    <n v="16246.603332000001"/>
    <x v="0"/>
    <x v="139"/>
    <x v="40"/>
    <x v="40"/>
    <s v="MD Resident"/>
    <x v="3"/>
    <s v="MD"/>
    <n v="2"/>
    <n v="30.270520101999999"/>
    <n v="41"/>
    <n v="522870.25"/>
    <n v="37.186447895999997"/>
    <n v="44"/>
    <n v="663966.26"/>
    <n v="3"/>
    <n v="6.9159277939999999"/>
    <n v="141096.01"/>
    <x v="95"/>
    <s v="20871,Clarksburg"/>
    <x v="0"/>
    <x v="0"/>
    <n v="26.110134223999999"/>
    <n v="0"/>
    <n v="0"/>
    <n v="0"/>
    <n v="0"/>
    <n v="0"/>
    <n v="0"/>
    <n v="0"/>
    <n v="6.9159277939999999"/>
    <n v="58075.902306000004"/>
    <x v="0"/>
  </r>
  <r>
    <n v="16414.020816"/>
    <n v="16246.603332000001"/>
    <x v="0"/>
    <x v="200"/>
    <x v="40"/>
    <x v="40"/>
    <s v="MD Resident"/>
    <x v="0"/>
    <s v="MD"/>
    <n v="2"/>
    <n v="0"/>
    <n v="0"/>
    <n v="0"/>
    <n v="1.6821709499999999"/>
    <n v="2"/>
    <n v="36578.269999999997"/>
    <n v="2"/>
    <n v="1.6821709499999999"/>
    <n v="36578.269999999997"/>
    <x v="135"/>
    <s v="21136,Reisterstown"/>
    <x v="0"/>
    <x v="0"/>
    <n v="56.052853335000002"/>
    <n v="-0.96866297199999996"/>
    <n v="0.96866297199999996"/>
    <n v="-0.96866297199999996"/>
    <n v="2.9070004699999999E-2"/>
    <n v="2.9070004699999999E-2"/>
    <n v="0"/>
    <n v="244.11283710000001"/>
    <n v="1.6531009453000001"/>
    <n v="13881.77145"/>
    <x v="0"/>
  </r>
  <r>
    <n v="16414.020816"/>
    <n v="16246.603332000001"/>
    <x v="0"/>
    <x v="115"/>
    <x v="40"/>
    <x v="40"/>
    <s v="MD Resident"/>
    <x v="3"/>
    <s v="MD"/>
    <n v="2"/>
    <n v="0.92701997199999997"/>
    <n v="1"/>
    <n v="11731.76"/>
    <n v="11.724987651999999"/>
    <n v="12"/>
    <n v="194957.96"/>
    <n v="11"/>
    <n v="10.797967679999999"/>
    <n v="183226.2"/>
    <x v="84"/>
    <s v="20866,Burtonsville"/>
    <x v="0"/>
    <x v="0"/>
    <n v="53.171304423999999"/>
    <n v="-9.5049347189999995"/>
    <n v="9.5049347189999995"/>
    <n v="-9.5049347189999995"/>
    <n v="1.9302512701000001"/>
    <n v="1.9302512701000001"/>
    <n v="0"/>
    <n v="16209.117204"/>
    <n v="8.8677164098999999"/>
    <n v="74465.877498999995"/>
    <x v="0"/>
  </r>
  <r>
    <n v="16414.020816"/>
    <n v="16246.603332000001"/>
    <x v="0"/>
    <x v="39"/>
    <x v="40"/>
    <x v="40"/>
    <s v="MD Resident"/>
    <x v="3"/>
    <s v="MD"/>
    <n v="3"/>
    <n v="77.019746713000004"/>
    <n v="87"/>
    <n v="1362711.54"/>
    <n v="108.01146079999999"/>
    <n v="109"/>
    <n v="1734758.09"/>
    <n v="22"/>
    <n v="30.991714082000001"/>
    <n v="372046.55"/>
    <x v="31"/>
    <s v="20855,Derwood"/>
    <x v="0"/>
    <x v="0"/>
    <n v="59.389422236999998"/>
    <n v="0"/>
    <n v="0"/>
    <n v="0"/>
    <n v="0"/>
    <n v="0"/>
    <n v="0"/>
    <n v="0"/>
    <n v="30.991714082000001"/>
    <n v="260250.22425"/>
    <x v="0"/>
  </r>
  <r>
    <n v="16414.020816"/>
    <n v="16246.603332000001"/>
    <x v="0"/>
    <x v="111"/>
    <x v="40"/>
    <x v="40"/>
    <s v="MD Resident"/>
    <x v="3"/>
    <s v="MD"/>
    <n v="3"/>
    <n v="70.032948920999999"/>
    <n v="86"/>
    <n v="1058878.18"/>
    <n v="87.509431405000001"/>
    <n v="95"/>
    <n v="1458394.76"/>
    <n v="9"/>
    <n v="17.476482484000002"/>
    <n v="399516.58"/>
    <x v="82"/>
    <s v="20854,Potomac"/>
    <x v="0"/>
    <x v="0"/>
    <n v="52.224355439"/>
    <n v="0"/>
    <n v="0"/>
    <n v="0"/>
    <n v="0"/>
    <n v="0"/>
    <n v="0"/>
    <n v="0"/>
    <n v="17.476482484000002"/>
    <n v="146757.24207000001"/>
    <x v="0"/>
  </r>
  <r>
    <n v="16414.020816"/>
    <n v="16246.603332000001"/>
    <x v="0"/>
    <x v="135"/>
    <x v="40"/>
    <x v="40"/>
    <s v="MD Resident"/>
    <x v="7"/>
    <s v="MD"/>
    <n v="2"/>
    <n v="2.3206079320000002"/>
    <n v="4"/>
    <n v="43739.28"/>
    <n v="3.6324098920000001"/>
    <n v="4"/>
    <n v="52033.91"/>
    <n v="0"/>
    <n v="1.3118019599999999"/>
    <n v="8294.6299999999992"/>
    <x v="94"/>
    <s v="21114,Crofton"/>
    <x v="0"/>
    <x v="0"/>
    <n v="52.929094431999999"/>
    <n v="-0.92701997199999997"/>
    <n v="0.92701997199999997"/>
    <n v="-0.92701997199999997"/>
    <n v="2.2975390599999999E-2"/>
    <n v="2.2975390599999999E-2"/>
    <n v="0"/>
    <n v="192.93384445000001"/>
    <n v="1.2888265694000001"/>
    <n v="10822.809053000001"/>
    <x v="0"/>
  </r>
  <r>
    <n v="16414.020816"/>
    <n v="16246.603332000001"/>
    <x v="0"/>
    <x v="1"/>
    <x v="40"/>
    <x v="40"/>
    <s v="MD Resident"/>
    <x v="1"/>
    <s v="MD"/>
    <n v="1"/>
    <n v="4.7008808609999999"/>
    <n v="3"/>
    <n v="141093.66"/>
    <n v="4.8839438550000001"/>
    <n v="5"/>
    <n v="55175.92"/>
    <n v="2"/>
    <n v="0.18306299400000001"/>
    <n v="-85917.74"/>
    <x v="1"/>
    <s v="20744,Fort Washington"/>
    <x v="0"/>
    <x v="0"/>
    <n v="69.501414928000003"/>
    <n v="-9.1640427280000001"/>
    <n v="9.1640427280000001"/>
    <n v="-9.1640427280000001"/>
    <n v="2.4137596300000001E-2"/>
    <n v="2.4137596300000001E-2"/>
    <n v="0"/>
    <n v="202.69336652999999"/>
    <n v="0.1589253977"/>
    <n v="1334.5622080999999"/>
    <x v="0"/>
  </r>
  <r>
    <n v="16414.020816"/>
    <n v="16246.603332000001"/>
    <x v="0"/>
    <x v="169"/>
    <x v="40"/>
    <x v="40"/>
    <s v="MD Resident"/>
    <x v="3"/>
    <s v="MD"/>
    <n v="2"/>
    <n v="82.815657548999994"/>
    <n v="93"/>
    <n v="1359450.93"/>
    <n v="93.856858208999995"/>
    <n v="97"/>
    <n v="1399401.31"/>
    <n v="4"/>
    <n v="11.041200659999999"/>
    <n v="39950.379999999997"/>
    <x v="103"/>
    <s v="20853,Rockville"/>
    <x v="0"/>
    <x v="0"/>
    <n v="24.47210226"/>
    <n v="0"/>
    <n v="0"/>
    <n v="0"/>
    <n v="0"/>
    <n v="0"/>
    <n v="0"/>
    <n v="0"/>
    <n v="11.041200659999999"/>
    <n v="92717.522503"/>
    <x v="0"/>
  </r>
  <r>
    <n v="16414.020816"/>
    <n v="16246.603332000001"/>
    <x v="0"/>
    <x v="152"/>
    <x v="40"/>
    <x v="40"/>
    <s v="MD Resident"/>
    <x v="3"/>
    <s v="MD"/>
    <n v="3"/>
    <n v="75.146178775999999"/>
    <n v="90"/>
    <n v="1174045.3899999999"/>
    <n v="93.916863214000003"/>
    <n v="103"/>
    <n v="1605152.7"/>
    <n v="13"/>
    <n v="18.770684438"/>
    <n v="431107.31"/>
    <x v="103"/>
    <s v="20852,Rockville"/>
    <x v="0"/>
    <x v="0"/>
    <n v="45.448545643000003"/>
    <n v="-0.73492597800000004"/>
    <n v="0.73492597800000004"/>
    <n v="-0.73492597800000004"/>
    <n v="0.30353146450000001"/>
    <n v="0.30353146450000001"/>
    <n v="0"/>
    <n v="2548.8790809000002"/>
    <n v="18.467152974000001"/>
    <n v="155076.31135999999"/>
    <x v="0"/>
  </r>
  <r>
    <n v="16414.020816"/>
    <n v="16246.603332000001"/>
    <x v="0"/>
    <x v="150"/>
    <x v="40"/>
    <x v="40"/>
    <s v="MD Resident"/>
    <x v="3"/>
    <s v="MD"/>
    <n v="2"/>
    <n v="54.820004373000003"/>
    <n v="71"/>
    <n v="1005642.7"/>
    <n v="79.116823658000001"/>
    <n v="85"/>
    <n v="1148111.73"/>
    <n v="14"/>
    <n v="24.296819285000002"/>
    <n v="142469.03"/>
    <x v="103"/>
    <s v="20851,Rockville"/>
    <x v="0"/>
    <x v="0"/>
    <n v="59.30342924"/>
    <n v="0"/>
    <n v="0"/>
    <n v="0"/>
    <n v="0"/>
    <n v="0"/>
    <n v="0"/>
    <n v="0"/>
    <n v="24.296819285000002"/>
    <n v="204030.42731999999"/>
    <x v="0"/>
  </r>
  <r>
    <n v="16414.020816"/>
    <n v="16246.603332000001"/>
    <x v="0"/>
    <x v="156"/>
    <x v="40"/>
    <x v="40"/>
    <s v="MD Resident"/>
    <x v="3"/>
    <s v="MD"/>
    <n v="3"/>
    <n v="240.28137487999999"/>
    <n v="307"/>
    <n v="3807672.36"/>
    <n v="365.16424317000002"/>
    <n v="394"/>
    <n v="5626058.0700000003"/>
    <n v="87"/>
    <n v="124.88286828"/>
    <n v="1818385.71"/>
    <x v="103"/>
    <s v="20850,Rockville"/>
    <x v="0"/>
    <x v="0"/>
    <n v="149.16299556999999"/>
    <n v="0"/>
    <n v="0"/>
    <n v="0"/>
    <n v="0"/>
    <n v="0"/>
    <n v="0"/>
    <n v="0"/>
    <n v="124.88286828"/>
    <n v="1048693.0278"/>
    <x v="0"/>
  </r>
  <r>
    <n v="16414.020816"/>
    <n v="16246.603332000001"/>
    <x v="0"/>
    <x v="188"/>
    <x v="40"/>
    <x v="40"/>
    <s v="MD Resident"/>
    <x v="19"/>
    <s v="MD"/>
    <n v="1"/>
    <n v="1.0832999679999999"/>
    <n v="2"/>
    <n v="11871.94"/>
    <n v="1.9515649420000001"/>
    <n v="3"/>
    <n v="22804.17"/>
    <n v="1"/>
    <n v="0.86826497400000002"/>
    <n v="10932.23"/>
    <x v="2"/>
    <s v="Wicomico,"/>
    <x v="0"/>
    <x v="0"/>
    <n v="18.061258459000001"/>
    <n v="-1.486203956"/>
    <n v="1.486203956"/>
    <n v="-1.486203956"/>
    <n v="7.1446784400000005E-2"/>
    <n v="7.1446784400000005E-2"/>
    <n v="0"/>
    <n v="599.9681597"/>
    <n v="0.79681818959999995"/>
    <n v="6691.2114633000001"/>
    <x v="0"/>
  </r>
  <r>
    <n v="16414.020816"/>
    <n v="16246.603332000001"/>
    <x v="0"/>
    <x v="37"/>
    <x v="40"/>
    <x v="40"/>
    <s v="MD Resident"/>
    <x v="1"/>
    <s v="MD"/>
    <n v="1"/>
    <n v="0"/>
    <n v="0"/>
    <n v="0"/>
    <n v="0.94474897199999996"/>
    <n v="1"/>
    <n v="5613.3"/>
    <n v="1"/>
    <n v="0.94474897199999996"/>
    <n v="5613.3"/>
    <x v="29"/>
    <s v="20710,Bladensburg"/>
    <x v="0"/>
    <x v="0"/>
    <n v="39.012683846000002"/>
    <n v="-5.7856688280000004"/>
    <n v="5.7856688280000004"/>
    <n v="-5.7856688280000004"/>
    <n v="0.1401083991"/>
    <n v="0.1401083991"/>
    <n v="0"/>
    <n v="1176.5480987999999"/>
    <n v="0.80464057290000002"/>
    <n v="6756.8992471000001"/>
    <x v="0"/>
  </r>
  <r>
    <n v="16414.020816"/>
    <n v="16246.603332000001"/>
    <x v="0"/>
    <x v="55"/>
    <x v="40"/>
    <x v="40"/>
    <s v="MD Resident"/>
    <x v="12"/>
    <s v="MD"/>
    <n v="4"/>
    <n v="12.152980638000001"/>
    <n v="11"/>
    <n v="174697.06"/>
    <n v="12.326708633999999"/>
    <n v="8"/>
    <n v="145405.21"/>
    <n v="-3"/>
    <n v="0.173727996"/>
    <n v="-29291.85"/>
    <x v="2"/>
    <s v="Washington,"/>
    <x v="0"/>
    <x v="0"/>
    <n v="44.885576671999999"/>
    <n v="0"/>
    <n v="0"/>
    <n v="0"/>
    <n v="0"/>
    <n v="0"/>
    <n v="0"/>
    <n v="0"/>
    <n v="0.173727996"/>
    <n v="1458.8657407000001"/>
    <x v="0"/>
  </r>
  <r>
    <n v="16414.020816"/>
    <n v="16246.603332000001"/>
    <x v="0"/>
    <x v="256"/>
    <x v="40"/>
    <x v="40"/>
    <s v="MD Resident"/>
    <x v="3"/>
    <s v="MD"/>
    <n v="2"/>
    <n v="0.81848097600000003"/>
    <n v="2"/>
    <n v="13935.23"/>
    <n v="2.0162399400000002"/>
    <n v="3"/>
    <n v="28024.11"/>
    <n v="1"/>
    <n v="1.1977589639999999"/>
    <n v="14088.88"/>
    <x v="174"/>
    <s v="20839,Beallsville"/>
    <x v="0"/>
    <x v="0"/>
    <n v="1.1977589639999999"/>
    <n v="0"/>
    <n v="0"/>
    <n v="0"/>
    <n v="0"/>
    <n v="0"/>
    <n v="0"/>
    <n v="0"/>
    <n v="1.1977589639999999"/>
    <n v="10058.076754"/>
    <x v="0"/>
  </r>
  <r>
    <n v="16414.020816"/>
    <n v="16246.603332000001"/>
    <x v="0"/>
    <x v="88"/>
    <x v="40"/>
    <x v="40"/>
    <s v="MD Resident"/>
    <x v="7"/>
    <s v="MD"/>
    <n v="1"/>
    <n v="0.47051298600000002"/>
    <n v="1"/>
    <n v="9008.26"/>
    <n v="0.75430897799999996"/>
    <n v="1"/>
    <n v="6763.77"/>
    <n v="0"/>
    <n v="0.283795992"/>
    <n v="-2244.4899999999998"/>
    <x v="67"/>
    <s v="21076,Hanover"/>
    <x v="0"/>
    <x v="0"/>
    <n v="57.705128287000001"/>
    <n v="-0.52161998499999995"/>
    <n v="0.52161998499999995"/>
    <n v="-0.52161998499999995"/>
    <n v="2.5653466999999998E-3"/>
    <n v="2.5653466999999998E-3"/>
    <n v="0"/>
    <n v="21.542275952000001"/>
    <n v="0.28123064530000003"/>
    <n v="2361.6098906000002"/>
    <x v="0"/>
  </r>
  <r>
    <n v="16414.020816"/>
    <n v="16246.603332000001"/>
    <x v="0"/>
    <x v="165"/>
    <x v="40"/>
    <x v="40"/>
    <s v="MD Resident"/>
    <x v="3"/>
    <s v="MD"/>
    <n v="2"/>
    <n v="0.77830497700000001"/>
    <n v="1"/>
    <n v="6569.99"/>
    <n v="1.825631945"/>
    <n v="2"/>
    <n v="37718.94"/>
    <n v="1"/>
    <n v="1.0473269679999999"/>
    <n v="31148.95"/>
    <x v="112"/>
    <s v="20838,Barnesville"/>
    <x v="0"/>
    <x v="0"/>
    <n v="2.6542819199999999"/>
    <n v="0"/>
    <n v="0"/>
    <n v="0"/>
    <n v="0"/>
    <n v="0"/>
    <n v="0"/>
    <n v="0"/>
    <n v="1.0473269679999999"/>
    <n v="8794.8371480000005"/>
    <x v="0"/>
  </r>
  <r>
    <n v="16414.020816"/>
    <n v="16246.603332000001"/>
    <x v="0"/>
    <x v="6"/>
    <x v="40"/>
    <x v="40"/>
    <s v="MD Resident"/>
    <x v="4"/>
    <s v="MD"/>
    <n v="3"/>
    <n v="1.3652689600000001"/>
    <n v="3"/>
    <n v="18530.66"/>
    <n v="3.3224159009999998"/>
    <n v="5"/>
    <n v="51039.47"/>
    <n v="2"/>
    <n v="1.957146941"/>
    <n v="32508.81"/>
    <x v="2"/>
    <s v="Saint Marys,"/>
    <x v="0"/>
    <x v="0"/>
    <n v="136.66112992000001"/>
    <n v="0"/>
    <n v="0"/>
    <n v="0"/>
    <n v="0"/>
    <n v="0"/>
    <n v="0"/>
    <n v="0"/>
    <n v="1.957146941"/>
    <n v="16434.971261999999"/>
    <x v="0"/>
  </r>
  <r>
    <n v="16414.020816"/>
    <n v="16246.603332000001"/>
    <x v="0"/>
    <x v="61"/>
    <x v="40"/>
    <x v="40"/>
    <s v="MD Resident"/>
    <x v="8"/>
    <s v="MD"/>
    <n v="1"/>
    <n v="0"/>
    <n v="0"/>
    <n v="0"/>
    <n v="0.35034799"/>
    <n v="1"/>
    <n v="6488.78"/>
    <n v="1"/>
    <n v="0.35034799"/>
    <n v="6488.78"/>
    <x v="48"/>
    <s v="21075,Elkridge"/>
    <x v="0"/>
    <x v="0"/>
    <n v="74.389385790999995"/>
    <n v="-3.5079528959999999"/>
    <n v="3.5079528959999999"/>
    <n v="-3.5079528959999999"/>
    <n v="1.6521231300000001E-2"/>
    <n v="1.6521231300000001E-2"/>
    <n v="0"/>
    <n v="138.735603"/>
    <n v="0.3338267587"/>
    <n v="2803.2811800999998"/>
    <x v="0"/>
  </r>
  <r>
    <n v="16414.020816"/>
    <n v="16246.603332000001"/>
    <x v="0"/>
    <x v="221"/>
    <x v="40"/>
    <x v="40"/>
    <s v="MD Resident"/>
    <x v="1"/>
    <s v="MD"/>
    <n v="2"/>
    <n v="2.270757932"/>
    <n v="3"/>
    <n v="36729.24"/>
    <n v="4.9852908530000004"/>
    <n v="3"/>
    <n v="467913.46"/>
    <n v="0"/>
    <n v="2.714532921"/>
    <n v="431184.22"/>
    <x v="147"/>
    <s v="20740,College Park"/>
    <x v="0"/>
    <x v="0"/>
    <n v="41.513387764999997"/>
    <n v="-22.245150339999999"/>
    <n v="22.245150343999999"/>
    <n v="-22.245150339999999"/>
    <n v="1.4545956422999999"/>
    <n v="1.4545956422999999"/>
    <n v="0"/>
    <n v="12214.840428"/>
    <n v="1.2599372787000001"/>
    <n v="10580.213744999999"/>
    <x v="0"/>
  </r>
  <r>
    <n v="16414.020816"/>
    <n v="16246.603332000001"/>
    <x v="0"/>
    <x v="215"/>
    <x v="40"/>
    <x v="40"/>
    <s v="MD Resident"/>
    <x v="3"/>
    <s v="MD"/>
    <n v="2"/>
    <n v="7.1018347899999998"/>
    <n v="6"/>
    <n v="155133.75"/>
    <n v="7.11681879"/>
    <n v="10"/>
    <n v="145548.71"/>
    <n v="4"/>
    <n v="1.4984000000000001E-2"/>
    <n v="-9585.0400000000009"/>
    <x v="144"/>
    <s v="20833,Brookeville"/>
    <x v="0"/>
    <x v="0"/>
    <n v="11.573457657000001"/>
    <n v="0"/>
    <n v="0"/>
    <n v="0"/>
    <n v="0"/>
    <n v="0"/>
    <n v="0"/>
    <n v="0"/>
    <n v="1.4984000000000001E-2"/>
    <n v="125.82683713"/>
    <x v="0"/>
  </r>
  <r>
    <n v="16414.020816"/>
    <n v="16246.603332000001"/>
    <x v="0"/>
    <x v="173"/>
    <x v="40"/>
    <x v="40"/>
    <s v="MD Resident"/>
    <x v="18"/>
    <s v="MD"/>
    <n v="1"/>
    <n v="0"/>
    <n v="0"/>
    <n v="0"/>
    <n v="0.73492597800000004"/>
    <n v="1"/>
    <n v="6390.94"/>
    <n v="1"/>
    <n v="0.73492597800000004"/>
    <n v="6390.94"/>
    <x v="2"/>
    <s v="Queen Annes,"/>
    <x v="0"/>
    <x v="0"/>
    <n v="68.731464979999998"/>
    <n v="0"/>
    <n v="0"/>
    <n v="0"/>
    <n v="0"/>
    <n v="0"/>
    <n v="0"/>
    <n v="0"/>
    <n v="0.73492597800000004"/>
    <n v="6171.4769980000001"/>
    <x v="0"/>
  </r>
  <r>
    <n v="16414.020816"/>
    <n v="16246.603332000001"/>
    <x v="0"/>
    <x v="77"/>
    <x v="40"/>
    <x v="40"/>
    <s v="MD Resident"/>
    <x v="1"/>
    <s v="MD"/>
    <n v="1"/>
    <n v="0"/>
    <n v="0"/>
    <n v="0"/>
    <n v="4.6004618629999996"/>
    <n v="1"/>
    <n v="76653.87"/>
    <n v="1"/>
    <n v="4.6004618629999996"/>
    <n v="76653.87"/>
    <x v="60"/>
    <s v="20613,Brandywine"/>
    <x v="0"/>
    <x v="0"/>
    <n v="58.378697269"/>
    <n v="0"/>
    <n v="0"/>
    <n v="0"/>
    <n v="0"/>
    <n v="0"/>
    <n v="0"/>
    <n v="0"/>
    <n v="4.6004618629999996"/>
    <n v="38631.978480999998"/>
    <x v="0"/>
  </r>
  <r>
    <n v="16414.020816"/>
    <n v="16246.603332000001"/>
    <x v="0"/>
    <x v="147"/>
    <x v="40"/>
    <x v="40"/>
    <s v="MD Resident"/>
    <x v="3"/>
    <s v="MD"/>
    <n v="10"/>
    <n v="6.9308677960000002"/>
    <n v="9"/>
    <n v="111498.13"/>
    <n v="10.313876693999999"/>
    <n v="15"/>
    <n v="179872.19"/>
    <n v="6"/>
    <n v="3.3830088979999999"/>
    <n v="68374.06"/>
    <x v="2"/>
    <s v="Montgomery,"/>
    <x v="0"/>
    <x v="0"/>
    <n v="16.002010524999999"/>
    <n v="-1.601359953"/>
    <n v="1.601359953"/>
    <n v="-1.601359953"/>
    <n v="0.33854589470000002"/>
    <n v="0.33854589470000002"/>
    <n v="0"/>
    <n v="2842.9097138000002"/>
    <n v="3.0444630033000002"/>
    <n v="25565.613352"/>
    <x v="0"/>
  </r>
  <r>
    <n v="16414.020816"/>
    <n v="16246.603332000001"/>
    <x v="0"/>
    <x v="218"/>
    <x v="40"/>
    <x v="40"/>
    <s v="MD Resident"/>
    <x v="3"/>
    <s v="MD"/>
    <n v="1"/>
    <n v="0"/>
    <n v="0"/>
    <n v="0"/>
    <n v="2.2780159320000002"/>
    <n v="1"/>
    <n v="16640.419999999998"/>
    <n v="1"/>
    <n v="2.2780159320000002"/>
    <n v="16640.419999999998"/>
    <x v="146"/>
    <s v="20818,Cabin John"/>
    <x v="0"/>
    <x v="0"/>
    <n v="2.6715939199999998"/>
    <n v="0"/>
    <n v="0"/>
    <n v="0"/>
    <n v="0"/>
    <n v="0"/>
    <n v="0"/>
    <n v="0"/>
    <n v="2.2780159320000002"/>
    <n v="19129.440714"/>
    <x v="0"/>
  </r>
  <r>
    <n v="16414.020816"/>
    <n v="16246.603332000001"/>
    <x v="0"/>
    <x v="213"/>
    <x v="40"/>
    <x v="40"/>
    <s v="MD Resident"/>
    <x v="7"/>
    <s v="MD"/>
    <n v="1"/>
    <n v="0"/>
    <n v="0"/>
    <n v="0"/>
    <n v="0.75515097799999997"/>
    <n v="1"/>
    <n v="8426.14"/>
    <n v="1"/>
    <n v="0.75515097799999997"/>
    <n v="8426.14"/>
    <x v="51"/>
    <s v="21061,Glen Burnie"/>
    <x v="0"/>
    <x v="0"/>
    <n v="121.47440439"/>
    <n v="-2.2170409339999999"/>
    <n v="2.2170409339999999"/>
    <n v="-2.2170409339999999"/>
    <n v="1.3782332499999999E-2"/>
    <n v="1.3782332499999999E-2"/>
    <n v="0"/>
    <n v="115.73593864999999"/>
    <n v="0.74136864550000003"/>
    <n v="6225.5787382999997"/>
    <x v="0"/>
  </r>
  <r>
    <n v="16414.020816"/>
    <n v="16246.603332000001"/>
    <x v="0"/>
    <x v="62"/>
    <x v="40"/>
    <x v="40"/>
    <s v="MD Resident"/>
    <x v="3"/>
    <s v="MD"/>
    <n v="2"/>
    <n v="14.258580576"/>
    <n v="16"/>
    <n v="288729.07"/>
    <n v="23.501712302000001"/>
    <n v="30"/>
    <n v="360395.37"/>
    <n v="14"/>
    <n v="9.2431317259999997"/>
    <n v="71666.3"/>
    <x v="49"/>
    <s v="20817,Bethesda"/>
    <x v="0"/>
    <x v="0"/>
    <n v="20.978973379999999"/>
    <n v="0"/>
    <n v="0"/>
    <n v="0"/>
    <n v="0"/>
    <n v="0"/>
    <n v="0"/>
    <n v="0"/>
    <n v="9.2431317259999997"/>
    <n v="77618.394973000002"/>
    <x v="0"/>
  </r>
  <r>
    <n v="16414.020816"/>
    <n v="16246.603332000001"/>
    <x v="0"/>
    <x v="120"/>
    <x v="40"/>
    <x v="40"/>
    <s v="MD Resident"/>
    <x v="16"/>
    <s v="MD"/>
    <n v="1"/>
    <n v="0"/>
    <n v="0"/>
    <n v="0"/>
    <n v="0.73492597800000004"/>
    <n v="1"/>
    <n v="14427.47"/>
    <n v="1"/>
    <n v="0.73492597800000004"/>
    <n v="14427.47"/>
    <x v="2"/>
    <s v="Garrett,"/>
    <x v="0"/>
    <x v="0"/>
    <n v="7.0635457910000001"/>
    <n v="0"/>
    <n v="0"/>
    <n v="0"/>
    <n v="0"/>
    <n v="0"/>
    <n v="0"/>
    <n v="0"/>
    <n v="0.73492597800000004"/>
    <n v="6171.4769980000001"/>
    <x v="0"/>
  </r>
  <r>
    <n v="16414.020816"/>
    <n v="16246.603332000001"/>
    <x v="0"/>
    <x v="122"/>
    <x v="40"/>
    <x v="40"/>
    <s v="MD Resident"/>
    <x v="5"/>
    <s v="MD"/>
    <n v="1"/>
    <n v="0"/>
    <n v="0"/>
    <n v="0"/>
    <n v="2.457526927"/>
    <n v="1"/>
    <n v="56877.33"/>
    <n v="1"/>
    <n v="2.457526927"/>
    <n v="56877.33"/>
    <x v="2"/>
    <s v="Frederick,"/>
    <x v="0"/>
    <x v="0"/>
    <n v="14.405875571999999"/>
    <n v="0"/>
    <n v="0"/>
    <n v="0"/>
    <n v="0"/>
    <n v="0"/>
    <n v="0"/>
    <n v="0"/>
    <n v="2.457526927"/>
    <n v="20636.868686000002"/>
    <x v="0"/>
  </r>
  <r>
    <n v="16414.020816"/>
    <n v="16246.603332000001"/>
    <x v="0"/>
    <x v="114"/>
    <x v="40"/>
    <x v="40"/>
    <s v="MD Resident"/>
    <x v="15"/>
    <s v="MD"/>
    <n v="2"/>
    <n v="0"/>
    <n v="0"/>
    <n v="0"/>
    <n v="1.6493489509999999"/>
    <n v="3"/>
    <n v="33715.26"/>
    <n v="3"/>
    <n v="1.6493489509999999"/>
    <n v="33715.26"/>
    <x v="2"/>
    <s v="Dorchester,"/>
    <x v="0"/>
    <x v="0"/>
    <n v="25.409762245"/>
    <n v="0"/>
    <n v="0"/>
    <n v="0"/>
    <n v="0"/>
    <n v="0"/>
    <n v="0"/>
    <n v="0"/>
    <n v="1.6493489509999999"/>
    <n v="13850.264404"/>
    <x v="0"/>
  </r>
  <r>
    <n v="16414.020816"/>
    <n v="16246.603332000001"/>
    <x v="0"/>
    <x v="64"/>
    <x v="40"/>
    <x v="40"/>
    <s v="MD Resident"/>
    <x v="7"/>
    <s v="MD"/>
    <n v="1"/>
    <n v="0"/>
    <n v="0"/>
    <n v="0"/>
    <n v="0.94474897199999996"/>
    <n v="1"/>
    <n v="20427.599999999999"/>
    <n v="1"/>
    <n v="0.94474897199999996"/>
    <n v="20427.599999999999"/>
    <x v="51"/>
    <s v="21060,Glen Burnie"/>
    <x v="0"/>
    <x v="0"/>
    <n v="34.865030947000001"/>
    <n v="-0.45127198699999999"/>
    <n v="0.45127198699999999"/>
    <n v="-0.45127198699999999"/>
    <n v="1.22282624E-2"/>
    <n v="1.22282624E-2"/>
    <n v="0"/>
    <n v="102.68576996"/>
    <n v="0.9325207096"/>
    <n v="7830.7615759"/>
    <x v="0"/>
  </r>
  <r>
    <n v="16414.020816"/>
    <n v="16246.603332000001"/>
    <x v="0"/>
    <x v="240"/>
    <x v="40"/>
    <x v="40"/>
    <s v="MD Resident"/>
    <x v="3"/>
    <s v="MD"/>
    <n v="1"/>
    <n v="1.67770095"/>
    <n v="2"/>
    <n v="23650.49"/>
    <n v="1.741922948"/>
    <n v="4"/>
    <n v="57646.49"/>
    <n v="2"/>
    <n v="6.4221998000000002E-2"/>
    <n v="33996"/>
    <x v="49"/>
    <s v="20816,Bethesda"/>
    <x v="0"/>
    <x v="0"/>
    <n v="7.3784247839999999"/>
    <n v="0"/>
    <n v="0"/>
    <n v="0"/>
    <n v="0"/>
    <n v="0"/>
    <n v="0"/>
    <n v="0"/>
    <n v="6.4221998000000002E-2"/>
    <n v="539.29864406000002"/>
    <x v="0"/>
  </r>
  <r>
    <n v="16414.020816"/>
    <n v="16246.603332000001"/>
    <x v="0"/>
    <x v="10"/>
    <x v="40"/>
    <x v="40"/>
    <s v="MD Resident"/>
    <x v="6"/>
    <s v="MD"/>
    <n v="3"/>
    <n v="3.6905438899999998"/>
    <n v="5"/>
    <n v="70465.570000000007"/>
    <n v="4.6433768630000003"/>
    <n v="5"/>
    <n v="86039.8"/>
    <n v="0"/>
    <n v="0.95283297300000003"/>
    <n v="15574.23"/>
    <x v="2"/>
    <s v="Charles,"/>
    <x v="0"/>
    <x v="0"/>
    <n v="145.88484364999999"/>
    <n v="-9.3912267220000007"/>
    <n v="9.3912267220000007"/>
    <n v="-9.3912267220000007"/>
    <n v="6.13379036E-2"/>
    <n v="6.13379036E-2"/>
    <n v="0"/>
    <n v="515.07971218"/>
    <n v="0.89149506940000001"/>
    <n v="7486.2523291999996"/>
    <x v="0"/>
  </r>
  <r>
    <n v="16414.020816"/>
    <n v="16246.603332000001"/>
    <x v="0"/>
    <x v="225"/>
    <x v="40"/>
    <x v="40"/>
    <s v="MD Resident"/>
    <x v="3"/>
    <s v="MD"/>
    <n v="2"/>
    <n v="3.01784491"/>
    <n v="5"/>
    <n v="53197.17"/>
    <n v="8.1700167570000009"/>
    <n v="9"/>
    <n v="116124.84"/>
    <n v="4"/>
    <n v="5.152171847"/>
    <n v="62927.67"/>
    <x v="150"/>
    <s v="20815,Chevy Chase"/>
    <x v="0"/>
    <x v="0"/>
    <n v="41.452504771000001"/>
    <n v="0"/>
    <n v="0"/>
    <n v="0"/>
    <n v="0"/>
    <n v="0"/>
    <n v="0"/>
    <n v="0"/>
    <n v="5.152171847"/>
    <n v="43264.915100999999"/>
    <x v="0"/>
  </r>
  <r>
    <n v="16414.020816"/>
    <n v="16246.603332000001"/>
    <x v="0"/>
    <x v="136"/>
    <x v="40"/>
    <x v="40"/>
    <s v="MD Resident"/>
    <x v="17"/>
    <s v="MD"/>
    <n v="1"/>
    <n v="0"/>
    <n v="0"/>
    <n v="0"/>
    <n v="0.598206982"/>
    <n v="1"/>
    <n v="6663.32"/>
    <n v="1"/>
    <n v="0.598206982"/>
    <n v="6663.32"/>
    <x v="2"/>
    <s v="Calvert,"/>
    <x v="0"/>
    <x v="0"/>
    <n v="198.49333811"/>
    <n v="0"/>
    <n v="0"/>
    <n v="0"/>
    <n v="0"/>
    <n v="0"/>
    <n v="0"/>
    <n v="0"/>
    <n v="0.598206982"/>
    <n v="5023.3911169000003"/>
    <x v="0"/>
  </r>
  <r>
    <n v="16414.020816"/>
    <n v="16246.603332000001"/>
    <x v="0"/>
    <x v="216"/>
    <x v="40"/>
    <x v="40"/>
    <s v="MD Resident"/>
    <x v="3"/>
    <s v="MD"/>
    <n v="2"/>
    <n v="6.4813488079999999"/>
    <n v="7"/>
    <n v="86857.09"/>
    <n v="17.036780493999998"/>
    <n v="17"/>
    <n v="282787.78999999998"/>
    <n v="10"/>
    <n v="10.555431686"/>
    <n v="195930.7"/>
    <x v="49"/>
    <s v="20814,Bethesda"/>
    <x v="0"/>
    <x v="0"/>
    <n v="28.932738140000001"/>
    <n v="0"/>
    <n v="0"/>
    <n v="0"/>
    <n v="0"/>
    <n v="0"/>
    <n v="0"/>
    <n v="0"/>
    <n v="10.555431686"/>
    <n v="88638.319782000006"/>
    <x v="0"/>
  </r>
  <r>
    <n v="16414.020816"/>
    <n v="16246.603332000001"/>
    <x v="0"/>
    <x v="90"/>
    <x v="40"/>
    <x v="40"/>
    <s v="MD Resident"/>
    <x v="8"/>
    <s v="MD"/>
    <n v="1"/>
    <n v="0"/>
    <n v="0"/>
    <n v="0"/>
    <n v="0.73492597800000004"/>
    <n v="1"/>
    <n v="10827.02"/>
    <n v="1"/>
    <n v="0.73492597800000004"/>
    <n v="10827.02"/>
    <x v="68"/>
    <s v="20794,Jessup"/>
    <x v="0"/>
    <x v="0"/>
    <n v="40.043864829999997"/>
    <n v="-4.7681088579999997"/>
    <n v="4.7681088579999997"/>
    <n v="-4.7681088579999997"/>
    <n v="8.7509212200000006E-2"/>
    <n v="8.7509212200000006E-2"/>
    <n v="0"/>
    <n v="734.85100066999996"/>
    <n v="0.64741676579999996"/>
    <n v="5436.6259972999997"/>
    <x v="0"/>
  </r>
  <r>
    <n v="16414.020816"/>
    <n v="16246.603332000001"/>
    <x v="0"/>
    <x v="132"/>
    <x v="40"/>
    <x v="40"/>
    <s v="MD Resident"/>
    <x v="1"/>
    <s v="MD"/>
    <n v="2"/>
    <n v="2.2005849350000002"/>
    <n v="2"/>
    <n v="11691.85"/>
    <n v="4.8731498560000004"/>
    <n v="5"/>
    <n v="83608.39"/>
    <n v="3"/>
    <n v="2.6725649210000002"/>
    <n v="71916.539999999994"/>
    <x v="36"/>
    <s v="20708,Laurel"/>
    <x v="0"/>
    <x v="0"/>
    <n v="171.31853193000001"/>
    <n v="-106.8178618"/>
    <n v="106.81786183"/>
    <n v="-106.8178618"/>
    <n v="1.6663560400999999"/>
    <n v="1.6663560400999999"/>
    <n v="0"/>
    <n v="13993.079956"/>
    <n v="1.0062088809"/>
    <n v="8449.5515866999995"/>
    <x v="0"/>
  </r>
  <r>
    <n v="16414.020816"/>
    <n v="16246.603332000001"/>
    <x v="0"/>
    <x v="8"/>
    <x v="40"/>
    <x v="40"/>
    <s v="MD Resident"/>
    <x v="5"/>
    <s v="MD"/>
    <n v="1"/>
    <n v="0"/>
    <n v="0"/>
    <n v="0"/>
    <n v="0.60089098200000002"/>
    <n v="1"/>
    <n v="3766.83"/>
    <n v="1"/>
    <n v="0.60089098200000002"/>
    <n v="3766.83"/>
    <x v="7"/>
    <s v="21798,Woodsboro"/>
    <x v="0"/>
    <x v="0"/>
    <n v="20.018276405000002"/>
    <n v="0"/>
    <n v="0"/>
    <n v="0"/>
    <n v="0"/>
    <n v="0"/>
    <n v="0"/>
    <n v="0"/>
    <n v="0.60089098200000002"/>
    <n v="5045.9297735"/>
    <x v="0"/>
  </r>
  <r>
    <n v="16414.020816"/>
    <n v="16246.603332000001"/>
    <x v="0"/>
    <x v="30"/>
    <x v="40"/>
    <x v="40"/>
    <s v="MD Resident"/>
    <x v="5"/>
    <s v="MD"/>
    <n v="2"/>
    <n v="1.3742259590000001"/>
    <n v="2"/>
    <n v="34444.03"/>
    <n v="8.4222747499999997"/>
    <n v="5"/>
    <n v="240553.47"/>
    <n v="3"/>
    <n v="7.0480487910000003"/>
    <n v="206109.44"/>
    <x v="26"/>
    <s v="21793,Walkersville"/>
    <x v="0"/>
    <x v="0"/>
    <n v="50.084308516999997"/>
    <n v="0"/>
    <n v="0"/>
    <n v="0"/>
    <n v="0"/>
    <n v="0"/>
    <n v="0"/>
    <n v="0"/>
    <n v="7.0480487910000003"/>
    <n v="59185.37689"/>
    <x v="0"/>
  </r>
  <r>
    <n v="16414.020816"/>
    <n v="16246.603332000001"/>
    <x v="0"/>
    <x v="210"/>
    <x v="40"/>
    <x v="40"/>
    <s v="MD Resident"/>
    <x v="5"/>
    <s v="MD"/>
    <n v="1"/>
    <n v="0"/>
    <n v="0"/>
    <n v="0"/>
    <n v="2.5524579250000001"/>
    <n v="3"/>
    <n v="68659.66"/>
    <n v="3"/>
    <n v="2.5524579250000001"/>
    <n v="68659.66"/>
    <x v="142"/>
    <s v="21788,Thurmont"/>
    <x v="0"/>
    <x v="0"/>
    <n v="7.9381137649999998"/>
    <n v="0"/>
    <n v="0"/>
    <n v="0"/>
    <n v="0"/>
    <n v="0"/>
    <n v="0"/>
    <n v="0"/>
    <n v="2.5524579250000001"/>
    <n v="21434.043486999999"/>
    <x v="0"/>
  </r>
  <r>
    <n v="16414.020816"/>
    <n v="16246.603332000001"/>
    <x v="0"/>
    <x v="110"/>
    <x v="40"/>
    <x v="40"/>
    <s v="MD Resident"/>
    <x v="8"/>
    <s v="MD"/>
    <n v="1"/>
    <n v="0.51374798499999996"/>
    <n v="1"/>
    <n v="11865.01"/>
    <n v="1.781804948"/>
    <n v="3"/>
    <n v="30394.75"/>
    <n v="2"/>
    <n v="1.268056963"/>
    <n v="18529.740000000002"/>
    <x v="16"/>
    <s v="21045,Columbia"/>
    <x v="0"/>
    <x v="0"/>
    <n v="78.241843665999994"/>
    <n v="-7.9040637660000002"/>
    <n v="7.9040637660000002"/>
    <n v="-7.9040637660000002"/>
    <n v="0.1281002929"/>
    <n v="0.1281002929"/>
    <n v="0"/>
    <n v="1075.7110716"/>
    <n v="1.1399566700999999"/>
    <n v="9572.6870168000005"/>
    <x v="0"/>
  </r>
  <r>
    <n v="16414.020816"/>
    <n v="16246.603332000001"/>
    <x v="0"/>
    <x v="207"/>
    <x v="40"/>
    <x v="40"/>
    <s v="MD Resident"/>
    <x v="10"/>
    <s v="MD"/>
    <n v="1"/>
    <n v="0"/>
    <n v="0"/>
    <n v="0"/>
    <n v="0.75515097799999997"/>
    <n v="1"/>
    <n v="13184.78"/>
    <n v="1"/>
    <n v="0.75515097799999997"/>
    <n v="13184.78"/>
    <x v="139"/>
    <s v="21784,Sykesville"/>
    <x v="0"/>
    <x v="0"/>
    <n v="42.057279747999999"/>
    <n v="0"/>
    <n v="0"/>
    <n v="0"/>
    <n v="0"/>
    <n v="0"/>
    <n v="0"/>
    <n v="0"/>
    <n v="0.75515097799999997"/>
    <n v="6341.3146769000004"/>
    <x v="0"/>
  </r>
  <r>
    <n v="16414.020816"/>
    <n v="16246.603332000001"/>
    <x v="0"/>
    <x v="56"/>
    <x v="40"/>
    <x v="40"/>
    <s v="MD Resident"/>
    <x v="1"/>
    <s v="MD"/>
    <n v="2"/>
    <n v="1.383821959"/>
    <n v="3"/>
    <n v="22546.5"/>
    <n v="4.4907968670000002"/>
    <n v="6"/>
    <n v="54622.66"/>
    <n v="3"/>
    <n v="3.1069749080000002"/>
    <n v="32076.16"/>
    <x v="4"/>
    <s v="20785,Hyattsville"/>
    <x v="0"/>
    <x v="0"/>
    <n v="200.05824806000001"/>
    <n v="-3.5376048949999999"/>
    <n v="3.5376048949999999"/>
    <n v="-3.5376048949999999"/>
    <n v="5.4940247400000003E-2"/>
    <n v="5.4940247400000003E-2"/>
    <n v="0"/>
    <n v="461.35595045999997"/>
    <n v="3.0520346605999999"/>
    <n v="25629.195685999999"/>
    <x v="0"/>
  </r>
  <r>
    <n v="16414.020816"/>
    <n v="16246.603332000001"/>
    <x v="0"/>
    <x v="40"/>
    <x v="40"/>
    <x v="40"/>
    <s v="MD Resident"/>
    <x v="5"/>
    <s v="MD"/>
    <n v="2"/>
    <n v="1.3632179600000001"/>
    <n v="1"/>
    <n v="19871.080000000002"/>
    <n v="2.3088189319999999"/>
    <n v="4"/>
    <n v="42792.800000000003"/>
    <n v="3"/>
    <n v="0.94560097200000004"/>
    <n v="22921.72"/>
    <x v="32"/>
    <s v="21774,New Market"/>
    <x v="0"/>
    <x v="0"/>
    <n v="27.160838197"/>
    <n v="0"/>
    <n v="0"/>
    <n v="0"/>
    <n v="0"/>
    <n v="0"/>
    <n v="0"/>
    <n v="0"/>
    <n v="0.94560097200000004"/>
    <n v="7940.6019417999996"/>
    <x v="0"/>
  </r>
  <r>
    <n v="16414.020816"/>
    <n v="16246.603332000001"/>
    <x v="0"/>
    <x v="248"/>
    <x v="40"/>
    <x v="40"/>
    <s v="MD Resident"/>
    <x v="7"/>
    <s v="MD"/>
    <n v="1"/>
    <n v="0"/>
    <n v="0"/>
    <n v="0"/>
    <n v="1.543351954"/>
    <n v="1"/>
    <n v="12602.29"/>
    <n v="1"/>
    <n v="1.543351954"/>
    <n v="12602.29"/>
    <x v="166"/>
    <s v="20733,Churchton"/>
    <x v="0"/>
    <x v="0"/>
    <n v="13.823042591"/>
    <n v="0"/>
    <n v="0"/>
    <n v="0"/>
    <n v="0"/>
    <n v="0"/>
    <n v="0"/>
    <n v="0"/>
    <n v="1.543351954"/>
    <n v="12960.163838"/>
    <x v="0"/>
  </r>
  <r>
    <n v="16414.020816"/>
    <n v="16246.603332000001"/>
    <x v="0"/>
    <x v="47"/>
    <x v="40"/>
    <x v="40"/>
    <s v="MD Resident"/>
    <x v="5"/>
    <s v="MD"/>
    <n v="1"/>
    <n v="0.58304598299999999"/>
    <n v="1"/>
    <n v="9253.2900000000009"/>
    <n v="2.509844926"/>
    <n v="3"/>
    <n v="38436.29"/>
    <n v="2"/>
    <n v="1.9267989430000001"/>
    <n v="29183"/>
    <x v="38"/>
    <s v="21769,Middletown"/>
    <x v="0"/>
    <x v="0"/>
    <n v="15.85309453"/>
    <n v="0"/>
    <n v="0"/>
    <n v="0"/>
    <n v="0"/>
    <n v="0"/>
    <n v="0"/>
    <n v="0"/>
    <n v="1.9267989430000001"/>
    <n v="16180.126587000001"/>
    <x v="0"/>
  </r>
  <r>
    <n v="16414.020816"/>
    <n v="16246.603332000001"/>
    <x v="0"/>
    <x v="84"/>
    <x v="40"/>
    <x v="40"/>
    <s v="MD Resident"/>
    <x v="1"/>
    <s v="MD"/>
    <n v="1"/>
    <n v="4.9670948519999998"/>
    <n v="6"/>
    <n v="97875.44"/>
    <n v="7.6519667719999998"/>
    <n v="6"/>
    <n v="165425.23000000001"/>
    <n v="0"/>
    <n v="2.68487192"/>
    <n v="67549.789999999994"/>
    <x v="4"/>
    <s v="20784,Hyattsville"/>
    <x v="0"/>
    <x v="0"/>
    <n v="56.639419320000002"/>
    <n v="-8.2590517559999999"/>
    <n v="8.2590517559999999"/>
    <n v="-8.2590517559999999"/>
    <n v="0.39150288640000003"/>
    <n v="0.39150288640000003"/>
    <n v="0"/>
    <n v="3287.6114468000001"/>
    <n v="2.2933690335999999"/>
    <n v="19258.367050000001"/>
    <x v="0"/>
  </r>
  <r>
    <n v="16414.020816"/>
    <n v="16246.603332000001"/>
    <x v="0"/>
    <x v="151"/>
    <x v="40"/>
    <x v="40"/>
    <s v="MD Resident"/>
    <x v="5"/>
    <s v="MD"/>
    <n v="2"/>
    <n v="4.9602668530000003"/>
    <n v="7"/>
    <n v="93590.99"/>
    <n v="6.3469078120000004"/>
    <n v="6"/>
    <n v="99612.18"/>
    <n v="-1"/>
    <n v="1.386640959"/>
    <n v="6021.19"/>
    <x v="104"/>
    <s v="21754,Ijamsville"/>
    <x v="0"/>
    <x v="0"/>
    <n v="6.7717767999999996"/>
    <n v="0"/>
    <n v="0"/>
    <n v="0"/>
    <n v="0"/>
    <n v="0"/>
    <n v="0"/>
    <n v="0"/>
    <n v="1.386640959"/>
    <n v="11644.196884000001"/>
    <x v="0"/>
  </r>
  <r>
    <n v="16414.020816"/>
    <n v="16246.603332000001"/>
    <x v="0"/>
    <x v="45"/>
    <x v="40"/>
    <x v="40"/>
    <s v="MD Resident"/>
    <x v="7"/>
    <s v="MD"/>
    <n v="2"/>
    <n v="0"/>
    <n v="0"/>
    <n v="0"/>
    <n v="4.662863862"/>
    <n v="4"/>
    <n v="108233.7"/>
    <n v="4"/>
    <n v="4.662863862"/>
    <n v="108233.7"/>
    <x v="36"/>
    <s v="20724,Laurel"/>
    <x v="0"/>
    <x v="0"/>
    <n v="65.307156057"/>
    <n v="-51.13715148"/>
    <n v="51.137151484"/>
    <n v="-51.13715148"/>
    <n v="3.6511400903000002"/>
    <n v="3.6511400903000002"/>
    <n v="0"/>
    <n v="30660.131439000001"/>
    <n v="1.0117237717000001"/>
    <n v="8495.8624032000007"/>
    <x v="0"/>
  </r>
  <r>
    <n v="16414.020816"/>
    <n v="16246.603332000001"/>
    <x v="0"/>
    <x v="184"/>
    <x v="40"/>
    <x v="40"/>
    <s v="MD Resident"/>
    <x v="8"/>
    <s v="MD"/>
    <n v="1"/>
    <n v="0"/>
    <n v="0"/>
    <n v="0"/>
    <n v="0.64408198100000003"/>
    <n v="1"/>
    <n v="3140.06"/>
    <n v="1"/>
    <n v="0.64408198100000003"/>
    <n v="3140.06"/>
    <x v="123"/>
    <s v="21042,Ellicott City"/>
    <x v="0"/>
    <x v="0"/>
    <n v="41.943236755999997"/>
    <n v="-2.192951935"/>
    <n v="2.192951935"/>
    <n v="-2.192951935"/>
    <n v="3.3675055500000002E-2"/>
    <n v="3.3675055500000002E-2"/>
    <n v="0"/>
    <n v="282.78335068000001"/>
    <n v="0.61040692549999997"/>
    <n v="5125.8390814000004"/>
    <x v="0"/>
  </r>
  <r>
    <n v="16414.020816"/>
    <n v="16246.603332000001"/>
    <x v="0"/>
    <x v="9"/>
    <x v="40"/>
    <x v="40"/>
    <s v="MD Resident"/>
    <x v="5"/>
    <s v="MD"/>
    <n v="2"/>
    <n v="0"/>
    <n v="0"/>
    <n v="0"/>
    <n v="1.4398309570000001"/>
    <n v="2"/>
    <n v="15332.65"/>
    <n v="2"/>
    <n v="1.4398309570000001"/>
    <n v="15332.65"/>
    <x v="8"/>
    <s v="21710,Adamstown"/>
    <x v="0"/>
    <x v="0"/>
    <n v="4.1955198759999996"/>
    <n v="0"/>
    <n v="0"/>
    <n v="0"/>
    <n v="0"/>
    <n v="0"/>
    <n v="0"/>
    <n v="0"/>
    <n v="1.4398309570000001"/>
    <n v="12090.855267000001"/>
    <x v="0"/>
  </r>
  <r>
    <n v="16414.020816"/>
    <n v="16246.603332000001"/>
    <x v="0"/>
    <x v="159"/>
    <x v="40"/>
    <x v="40"/>
    <s v="MD Resident"/>
    <x v="5"/>
    <s v="MD"/>
    <n v="2"/>
    <n v="6.1326648180000003"/>
    <n v="7"/>
    <n v="108247.52"/>
    <n v="13.639970593999999"/>
    <n v="10"/>
    <n v="186298.41"/>
    <n v="3"/>
    <n v="7.5073057759999999"/>
    <n v="78050.89"/>
    <x v="14"/>
    <s v="21704,Frederick"/>
    <x v="0"/>
    <x v="0"/>
    <n v="21.652685352999999"/>
    <n v="0"/>
    <n v="0"/>
    <n v="0"/>
    <n v="0"/>
    <n v="0"/>
    <n v="0"/>
    <n v="0"/>
    <n v="7.5073057759999999"/>
    <n v="63041.947488999998"/>
    <x v="0"/>
  </r>
  <r>
    <n v="16414.020816"/>
    <n v="16246.603332000001"/>
    <x v="0"/>
    <x v="65"/>
    <x v="40"/>
    <x v="40"/>
    <s v="MD Resident"/>
    <x v="5"/>
    <s v="MD"/>
    <n v="2"/>
    <n v="11.432470662"/>
    <n v="16"/>
    <n v="177928.5"/>
    <n v="15.027546554000001"/>
    <n v="19"/>
    <n v="185022.54"/>
    <n v="3"/>
    <n v="3.5950758920000001"/>
    <n v="7094.04"/>
    <x v="14"/>
    <s v="21703,Frederick"/>
    <x v="0"/>
    <x v="0"/>
    <n v="20.142659399999999"/>
    <n v="-0.52161998499999995"/>
    <n v="0.52161998499999995"/>
    <n v="-0.52161998499999995"/>
    <n v="9.3099098599999999E-2"/>
    <n v="9.3099098599999999E-2"/>
    <n v="0"/>
    <n v="781.79158517999997"/>
    <n v="3.5019767933999999"/>
    <n v="29407.545623999998"/>
    <x v="0"/>
  </r>
  <r>
    <n v="0"/>
    <n v="13523.080324"/>
    <x v="0"/>
    <x v="12"/>
    <x v="41"/>
    <x v="41"/>
    <s v="MD Resident"/>
    <x v="0"/>
    <s v="MD"/>
    <n v="1"/>
    <n v="0"/>
    <n v="0"/>
    <n v="0"/>
    <n v="1.8280179459999999"/>
    <n v="1"/>
    <n v="4015.77"/>
    <n v="1"/>
    <n v="1.8280179459999999"/>
    <n v="4015.77"/>
    <x v="10"/>
    <s v="21133,Randallstown"/>
    <x v="0"/>
    <x v="0"/>
    <n v="1.8280179459999999"/>
    <n v="0"/>
    <n v="0"/>
    <n v="0"/>
    <n v="0"/>
    <n v="0"/>
    <n v="0"/>
    <n v="0"/>
    <n v="1.8280179459999999"/>
    <n v="0"/>
    <x v="1"/>
  </r>
  <r>
    <n v="0"/>
    <n v="13523.080324"/>
    <x v="0"/>
    <x v="67"/>
    <x v="41"/>
    <x v="41"/>
    <s v="MD Resident"/>
    <x v="7"/>
    <s v="MD"/>
    <n v="1"/>
    <n v="0"/>
    <n v="0"/>
    <n v="0"/>
    <n v="1.8280179459999999"/>
    <n v="1"/>
    <n v="27704.57"/>
    <n v="1"/>
    <n v="1.8280179459999999"/>
    <n v="27704.57"/>
    <x v="53"/>
    <s v="21090,Linthicum Heights"/>
    <x v="0"/>
    <x v="0"/>
    <n v="3.190058906"/>
    <n v="0"/>
    <n v="0"/>
    <n v="0"/>
    <n v="0"/>
    <n v="0"/>
    <n v="0"/>
    <n v="0"/>
    <n v="1.8280179459999999"/>
    <n v="0"/>
    <x v="1"/>
  </r>
  <r>
    <n v="0"/>
    <n v="13523.080324"/>
    <x v="0"/>
    <x v="183"/>
    <x v="41"/>
    <x v="41"/>
    <s v="MD Resident"/>
    <x v="9"/>
    <s v="MD"/>
    <n v="1"/>
    <n v="0"/>
    <n v="0"/>
    <n v="0"/>
    <n v="2.4119089279999999"/>
    <n v="1"/>
    <n v="19340.169999999998"/>
    <n v="1"/>
    <n v="2.4119089279999999"/>
    <n v="19340.169999999998"/>
    <x v="19"/>
    <s v="21217,Baltimore"/>
    <x v="0"/>
    <x v="0"/>
    <n v="2.4119089279999999"/>
    <n v="0"/>
    <n v="0"/>
    <n v="0"/>
    <n v="0"/>
    <n v="0"/>
    <n v="0"/>
    <n v="0"/>
    <n v="2.4119089279999999"/>
    <n v="0"/>
    <x v="1"/>
  </r>
  <r>
    <n v="0"/>
    <n v="13523.080324"/>
    <x v="0"/>
    <x v="110"/>
    <x v="41"/>
    <x v="41"/>
    <s v="MD Resident"/>
    <x v="8"/>
    <s v="MD"/>
    <n v="1"/>
    <n v="0"/>
    <n v="0"/>
    <n v="0"/>
    <n v="2.081713938"/>
    <n v="1"/>
    <n v="59147.98"/>
    <n v="1"/>
    <n v="2.081713938"/>
    <n v="59147.98"/>
    <x v="16"/>
    <s v="21045,Columbia"/>
    <x v="0"/>
    <x v="0"/>
    <n v="2.081713938"/>
    <n v="0"/>
    <n v="0"/>
    <n v="0"/>
    <n v="0"/>
    <n v="0"/>
    <n v="0"/>
    <n v="0"/>
    <n v="2.081713938"/>
    <n v="0"/>
    <x v="1"/>
  </r>
  <r>
    <n v="12508.586144000001"/>
    <n v="15018.492467"/>
    <x v="0"/>
    <x v="58"/>
    <x v="42"/>
    <x v="42"/>
    <s v="MD Resident"/>
    <x v="0"/>
    <s v="MD"/>
    <n v="1"/>
    <n v="0"/>
    <n v="0"/>
    <n v="0"/>
    <n v="0.58365498299999996"/>
    <n v="1"/>
    <n v="9244.2000000000007"/>
    <n v="1"/>
    <n v="0.58365498299999996"/>
    <n v="9244.2000000000007"/>
    <x v="46"/>
    <s v="21244,Windsor Mill"/>
    <x v="0"/>
    <x v="0"/>
    <n v="128.80505017999999"/>
    <n v="-0.77333497699999998"/>
    <n v="0.77333497699999998"/>
    <n v="-0.77333497699999998"/>
    <n v="3.5042166999999999E-3"/>
    <n v="3.5042166999999999E-3"/>
    <n v="0"/>
    <n v="22.424858917000002"/>
    <n v="0.58015076629999995"/>
    <n v="3712.6125619999998"/>
    <x v="0"/>
  </r>
  <r>
    <n v="12508.586144000001"/>
    <n v="15018.492467"/>
    <x v="0"/>
    <x v="175"/>
    <x v="42"/>
    <x v="42"/>
    <s v="MD Resident"/>
    <x v="1"/>
    <s v="MD"/>
    <n v="2"/>
    <n v="27.413711187000001"/>
    <n v="42"/>
    <n v="352196.45"/>
    <n v="32.398774039999999"/>
    <n v="58"/>
    <n v="522710.75"/>
    <n v="16"/>
    <n v="4.9850628529999996"/>
    <n v="170514.3"/>
    <x v="118"/>
    <s v="20607,Accokeek"/>
    <x v="0"/>
    <x v="0"/>
    <n v="32.126005048000003"/>
    <n v="0"/>
    <n v="0"/>
    <n v="0"/>
    <n v="0"/>
    <n v="0"/>
    <n v="0"/>
    <n v="0"/>
    <n v="4.9850628529999996"/>
    <n v="31901.374688"/>
    <x v="0"/>
  </r>
  <r>
    <n v="12508.586144000001"/>
    <n v="15018.492467"/>
    <x v="0"/>
    <x v="86"/>
    <x v="42"/>
    <x v="42"/>
    <s v="MD Resident"/>
    <x v="1"/>
    <s v="MD"/>
    <n v="2"/>
    <n v="3.7095688899999999"/>
    <n v="6"/>
    <n v="61262.2"/>
    <n v="4.5734418659999996"/>
    <n v="8"/>
    <n v="72443.72"/>
    <n v="2"/>
    <n v="0.86387297600000001"/>
    <n v="11181.52"/>
    <x v="50"/>
    <s v="20774,Upper Marlboro"/>
    <x v="0"/>
    <x v="0"/>
    <n v="108.96683977000001"/>
    <n v="-10.96837268"/>
    <n v="10.968372676"/>
    <n v="-10.96837268"/>
    <n v="8.6955635000000003E-2"/>
    <n v="8.6955635000000003E-2"/>
    <n v="0"/>
    <n v="556.46325331000003"/>
    <n v="0.77691734099999998"/>
    <n v="4971.7991383999997"/>
    <x v="0"/>
  </r>
  <r>
    <n v="12508.586144000001"/>
    <n v="15018.492467"/>
    <x v="0"/>
    <x v="63"/>
    <x v="42"/>
    <x v="42"/>
    <s v="MD Resident"/>
    <x v="1"/>
    <s v="MD"/>
    <n v="2"/>
    <n v="4.1075558770000002"/>
    <n v="7"/>
    <n v="66246.55"/>
    <n v="4.348483871"/>
    <n v="9"/>
    <n v="75934.289999999994"/>
    <n v="2"/>
    <n v="0.24092799400000001"/>
    <n v="9687.74"/>
    <x v="50"/>
    <s v="20772,Upper Marlboro"/>
    <x v="0"/>
    <x v="0"/>
    <n v="53.818906400000003"/>
    <n v="-4.8192558569999999"/>
    <n v="4.8192558569999999"/>
    <n v="-4.8192558569999999"/>
    <n v="2.1574084699999999E-2"/>
    <n v="2.1574084699999999E-2"/>
    <n v="0"/>
    <n v="138.06103965"/>
    <n v="0.21935390930000001"/>
    <n v="1403.7317995000001"/>
    <x v="0"/>
  </r>
  <r>
    <n v="12508.586144000001"/>
    <n v="15018.492467"/>
    <x v="0"/>
    <x v="171"/>
    <x v="42"/>
    <x v="42"/>
    <s v="MD Resident"/>
    <x v="1"/>
    <s v="MD"/>
    <n v="1"/>
    <n v="0.39626098799999998"/>
    <n v="1"/>
    <n v="5144.0600000000004"/>
    <n v="0.802908976"/>
    <n v="1"/>
    <n v="7264.82"/>
    <n v="0"/>
    <n v="0.40664798800000002"/>
    <n v="2120.7600000000002"/>
    <x v="115"/>
    <s v="20706,Lanham"/>
    <x v="0"/>
    <x v="0"/>
    <n v="47.235311596999999"/>
    <n v="-13.427207599999999"/>
    <n v="13.427207599999999"/>
    <n v="-13.427207599999999"/>
    <n v="0.1155946001"/>
    <n v="0.1155946001"/>
    <n v="0"/>
    <n v="739.73523679000004"/>
    <n v="0.29105338790000002"/>
    <n v="1862.5649175000001"/>
    <x v="0"/>
  </r>
  <r>
    <n v="12508.586144000001"/>
    <n v="15018.492467"/>
    <x v="0"/>
    <x v="41"/>
    <x v="42"/>
    <x v="42"/>
    <s v="MD Resident"/>
    <x v="3"/>
    <s v="MD"/>
    <n v="1"/>
    <n v="0.424166987"/>
    <n v="1"/>
    <n v="7246.73"/>
    <n v="0.52161998499999995"/>
    <n v="1"/>
    <n v="2765.98"/>
    <n v="0"/>
    <n v="9.7452997999999999E-2"/>
    <n v="-4480.75"/>
    <x v="3"/>
    <s v="20882,Gaithersburg"/>
    <x v="0"/>
    <x v="0"/>
    <n v="33.022101024999998"/>
    <n v="-0.57127498300000001"/>
    <n v="0.57127498300000001"/>
    <n v="-0.57127498300000001"/>
    <n v="1.6859151000000001E-3"/>
    <n v="1.6859151000000001E-3"/>
    <n v="0"/>
    <n v="10.788832934"/>
    <n v="9.5767082899999995E-2"/>
    <n v="612.85116828000002"/>
    <x v="0"/>
  </r>
  <r>
    <n v="12508.586144000001"/>
    <n v="15018.492467"/>
    <x v="0"/>
    <x v="155"/>
    <x v="42"/>
    <x v="42"/>
    <s v="MD Resident"/>
    <x v="1"/>
    <s v="MD"/>
    <n v="2"/>
    <n v="38.819837853000003"/>
    <n v="62"/>
    <n v="449556.27"/>
    <n v="48.455311567999999"/>
    <n v="86"/>
    <n v="721253.5"/>
    <n v="24"/>
    <n v="9.6354737149999998"/>
    <n v="271697.23"/>
    <x v="106"/>
    <s v="20748,Temple Hills"/>
    <x v="0"/>
    <x v="0"/>
    <n v="58.72886227"/>
    <n v="-3.3167708999999999"/>
    <n v="3.3167708999999999"/>
    <n v="-3.3167708999999999"/>
    <n v="0.54417296010000005"/>
    <n v="0.54417296010000005"/>
    <n v="0"/>
    <n v="3482.3764529999999"/>
    <n v="9.0913007549000007"/>
    <n v="58178.803424999998"/>
    <x v="0"/>
  </r>
  <r>
    <n v="12508.586144000001"/>
    <n v="15018.492467"/>
    <x v="0"/>
    <x v="143"/>
    <x v="42"/>
    <x v="42"/>
    <s v="MD Resident"/>
    <x v="1"/>
    <s v="MD"/>
    <n v="1"/>
    <n v="0"/>
    <n v="0"/>
    <n v="0"/>
    <n v="0.80401997599999997"/>
    <n v="1"/>
    <n v="18982.2"/>
    <n v="1"/>
    <n v="0.80401997599999997"/>
    <n v="18982.2"/>
    <x v="99"/>
    <s v="20705,Beltsville"/>
    <x v="0"/>
    <x v="0"/>
    <n v="75.462409758000007"/>
    <n v="-55.213048360000002"/>
    <n v="55.213048364000002"/>
    <n v="-55.213048360000002"/>
    <n v="0.58827161709999998"/>
    <n v="0.58827161709999998"/>
    <n v="0"/>
    <n v="3764.5810755000002"/>
    <n v="0.21574835889999999"/>
    <n v="1380.6584667"/>
    <x v="0"/>
  </r>
  <r>
    <n v="12508.586144000001"/>
    <n v="15018.492467"/>
    <x v="0"/>
    <x v="51"/>
    <x v="42"/>
    <x v="42"/>
    <s v="MD Resident"/>
    <x v="1"/>
    <s v="MD"/>
    <n v="1"/>
    <n v="0"/>
    <n v="0"/>
    <n v="0"/>
    <n v="0.37665798900000003"/>
    <n v="1"/>
    <n v="3321.23"/>
    <n v="1"/>
    <n v="0.37665798900000003"/>
    <n v="3321.23"/>
    <x v="41"/>
    <s v="20715,Bowie"/>
    <x v="0"/>
    <x v="0"/>
    <n v="14.181413575000001"/>
    <n v="-7.2284367859999996"/>
    <n v="7.2284367859999996"/>
    <n v="-7.2284367859999996"/>
    <n v="0.19198709980000001"/>
    <n v="0.19198709980000001"/>
    <n v="0"/>
    <n v="1228.6008394999999"/>
    <n v="0.18467088919999999"/>
    <n v="1181.7815349"/>
    <x v="0"/>
  </r>
  <r>
    <n v="12508.586144000001"/>
    <n v="15018.492467"/>
    <x v="0"/>
    <x v="46"/>
    <x v="42"/>
    <x v="42"/>
    <s v="MD Resident"/>
    <x v="7"/>
    <s v="MD"/>
    <n v="1"/>
    <n v="0"/>
    <n v="0"/>
    <n v="0"/>
    <n v="0.52161998499999995"/>
    <n v="1"/>
    <n v="5900.96"/>
    <n v="1"/>
    <n v="0.52161998499999995"/>
    <n v="5900.96"/>
    <x v="37"/>
    <s v="20711,Lothian"/>
    <x v="0"/>
    <x v="0"/>
    <n v="37.829274878"/>
    <n v="0"/>
    <n v="0"/>
    <n v="0"/>
    <n v="0"/>
    <n v="0"/>
    <n v="0"/>
    <n v="0"/>
    <n v="0.52161998499999995"/>
    <n v="3338.0511093"/>
    <x v="0"/>
  </r>
  <r>
    <n v="12508.586144000001"/>
    <n v="15018.492467"/>
    <x v="0"/>
    <x v="124"/>
    <x v="42"/>
    <x v="42"/>
    <s v="MD Resident"/>
    <x v="1"/>
    <s v="MD"/>
    <n v="2"/>
    <n v="6.486998807"/>
    <n v="10"/>
    <n v="83567.59"/>
    <n v="7.0099587919999999"/>
    <n v="10"/>
    <n v="109781.87"/>
    <n v="0"/>
    <n v="0.52295998499999996"/>
    <n v="26214.28"/>
    <x v="88"/>
    <s v="20743,Capitol Heights"/>
    <x v="0"/>
    <x v="0"/>
    <n v="117.22862953000001"/>
    <n v="-10.39679769"/>
    <n v="10.396797691"/>
    <n v="-10.39679769"/>
    <n v="4.6380386699999998E-2"/>
    <n v="4.6380386699999998E-2"/>
    <n v="0"/>
    <n v="296.80630645999997"/>
    <n v="0.47657959830000002"/>
    <n v="3049.8199890000001"/>
    <x v="0"/>
  </r>
  <r>
    <n v="12508.586144000001"/>
    <n v="15018.492467"/>
    <x v="0"/>
    <x v="77"/>
    <x v="42"/>
    <x v="42"/>
    <s v="MD Resident"/>
    <x v="1"/>
    <s v="MD"/>
    <n v="2"/>
    <n v="3.9610198840000002"/>
    <n v="8"/>
    <n v="45033.62"/>
    <n v="6.4094008100000002"/>
    <n v="10"/>
    <n v="109705.35"/>
    <n v="2"/>
    <n v="2.448380926"/>
    <n v="64671.73"/>
    <x v="60"/>
    <s v="20613,Brandywine"/>
    <x v="0"/>
    <x v="0"/>
    <n v="58.378697269"/>
    <n v="0"/>
    <n v="0"/>
    <n v="0"/>
    <n v="0"/>
    <n v="0"/>
    <n v="0"/>
    <n v="0"/>
    <n v="2.448380926"/>
    <n v="15668.150954999999"/>
    <x v="0"/>
  </r>
  <r>
    <n v="12508.586144000001"/>
    <n v="15018.492467"/>
    <x v="0"/>
    <x v="6"/>
    <x v="42"/>
    <x v="42"/>
    <s v="MD Resident"/>
    <x v="4"/>
    <s v="MD"/>
    <n v="2"/>
    <n v="1.3940419580000001"/>
    <n v="3"/>
    <n v="13305.27"/>
    <n v="1.836150945"/>
    <n v="2"/>
    <n v="18128.84"/>
    <n v="-1"/>
    <n v="0.44210898700000001"/>
    <n v="4823.57"/>
    <x v="2"/>
    <s v="Saint Marys,"/>
    <x v="0"/>
    <x v="0"/>
    <n v="136.66112992000001"/>
    <n v="0"/>
    <n v="0"/>
    <n v="0"/>
    <n v="0"/>
    <n v="0"/>
    <n v="0"/>
    <n v="0"/>
    <n v="0.44210898700000001"/>
    <n v="2829.2290114000002"/>
    <x v="0"/>
  </r>
  <r>
    <n v="12508.586144000001"/>
    <n v="15018.492467"/>
    <x v="0"/>
    <x v="36"/>
    <x v="42"/>
    <x v="42"/>
    <s v="MD Resident"/>
    <x v="1"/>
    <s v="MD"/>
    <n v="2"/>
    <n v="0.51374798499999996"/>
    <n v="1"/>
    <n v="5725.9"/>
    <n v="1.175806965"/>
    <n v="2"/>
    <n v="10171.26"/>
    <n v="1"/>
    <n v="0.66205897999999996"/>
    <n v="4445.3599999999997"/>
    <x v="2"/>
    <s v="Prince Georges,"/>
    <x v="0"/>
    <x v="0"/>
    <n v="35.717816939999999"/>
    <n v="-2.0343319399999999"/>
    <n v="2.0343319399999999"/>
    <n v="-2.0343319399999999"/>
    <n v="3.7708008100000003E-2"/>
    <n v="3.7708008100000003E-2"/>
    <n v="0"/>
    <n v="241.30835046000001"/>
    <n v="0.6243509719"/>
    <n v="3995.4670341999999"/>
    <x v="0"/>
  </r>
  <r>
    <n v="12508.586144000001"/>
    <n v="15018.492467"/>
    <x v="0"/>
    <x v="56"/>
    <x v="42"/>
    <x v="42"/>
    <s v="MD Resident"/>
    <x v="1"/>
    <s v="MD"/>
    <n v="2"/>
    <n v="0.40787798800000002"/>
    <n v="1"/>
    <n v="6902.66"/>
    <n v="4.1357638779999997"/>
    <n v="5"/>
    <n v="35092"/>
    <n v="4"/>
    <n v="3.72788589"/>
    <n v="28189.34"/>
    <x v="4"/>
    <s v="20785,Hyattsville"/>
    <x v="0"/>
    <x v="0"/>
    <n v="200.05824806000001"/>
    <n v="-3.5376048949999999"/>
    <n v="3.5376048949999999"/>
    <n v="-3.5376048949999999"/>
    <n v="6.5919738399999997E-2"/>
    <n v="6.5919738399999997E-2"/>
    <n v="0"/>
    <n v="421.84629067999998"/>
    <n v="3.6619661516000002"/>
    <n v="23434.359354"/>
    <x v="0"/>
  </r>
  <r>
    <n v="12508.586144000001"/>
    <n v="15018.492467"/>
    <x v="0"/>
    <x v="253"/>
    <x v="42"/>
    <x v="42"/>
    <s v="MD Resident"/>
    <x v="1"/>
    <s v="MD"/>
    <n v="1"/>
    <n v="0"/>
    <n v="0"/>
    <n v="0"/>
    <n v="0.867460974"/>
    <n v="1"/>
    <n v="6871.94"/>
    <n v="1"/>
    <n v="0.867460974"/>
    <n v="6871.94"/>
    <x v="171"/>
    <s v="20608,Aquasco"/>
    <x v="0"/>
    <x v="0"/>
    <n v="13.008224609999999"/>
    <n v="0"/>
    <n v="0"/>
    <n v="0"/>
    <n v="0"/>
    <n v="0"/>
    <n v="0"/>
    <n v="0"/>
    <n v="0.867460974"/>
    <n v="5551.2233998000002"/>
    <x v="0"/>
  </r>
  <r>
    <n v="12508.586144000001"/>
    <n v="15018.492467"/>
    <x v="0"/>
    <x v="84"/>
    <x v="42"/>
    <x v="42"/>
    <s v="MD Resident"/>
    <x v="1"/>
    <s v="MD"/>
    <n v="1"/>
    <n v="0"/>
    <n v="0"/>
    <n v="0"/>
    <n v="0.58304598299999999"/>
    <n v="1"/>
    <n v="3622.42"/>
    <n v="1"/>
    <n v="0.58304598299999999"/>
    <n v="3622.42"/>
    <x v="4"/>
    <s v="20784,Hyattsville"/>
    <x v="0"/>
    <x v="0"/>
    <n v="56.639419320000002"/>
    <n v="-8.2590517559999999"/>
    <n v="8.2590517559999999"/>
    <n v="-8.2590517559999999"/>
    <n v="8.5018649700000004E-2"/>
    <n v="8.5018649700000004E-2"/>
    <n v="0"/>
    <n v="544.06772376000004"/>
    <n v="0.49802733329999999"/>
    <n v="3187.072467"/>
    <x v="0"/>
  </r>
  <r>
    <n v="11928.360943"/>
    <n v="12776.701709000001"/>
    <x v="0"/>
    <x v="17"/>
    <x v="43"/>
    <x v="43"/>
    <s v="MD Resident"/>
    <x v="5"/>
    <s v="MD"/>
    <n v="2"/>
    <n v="0"/>
    <n v="0"/>
    <n v="0"/>
    <n v="2.1787099360000002"/>
    <n v="2"/>
    <n v="29947.29"/>
    <n v="2"/>
    <n v="2.1787099360000002"/>
    <n v="29947.29"/>
    <x v="14"/>
    <s v="21701,Frederick"/>
    <x v="0"/>
    <x v="0"/>
    <n v="32.620666036000003"/>
    <n v="0"/>
    <n v="0"/>
    <n v="0"/>
    <n v="0"/>
    <n v="0"/>
    <n v="0"/>
    <n v="0"/>
    <n v="2.1787099360000002"/>
    <n v="13295.68514"/>
    <x v="0"/>
  </r>
  <r>
    <n v="11928.360943"/>
    <n v="12776.701709000001"/>
    <x v="0"/>
    <x v="160"/>
    <x v="43"/>
    <x v="43"/>
    <s v="MD Resident"/>
    <x v="7"/>
    <s v="MD"/>
    <n v="1"/>
    <n v="0"/>
    <n v="0"/>
    <n v="0"/>
    <n v="0.41563398800000001"/>
    <n v="1"/>
    <n v="4980.1400000000003"/>
    <n v="1"/>
    <n v="0.41563398800000001"/>
    <n v="4980.1400000000003"/>
    <x v="27"/>
    <s v="21401,Annapolis"/>
    <x v="0"/>
    <x v="0"/>
    <n v="81.173615592999994"/>
    <n v="-1.1152699669999999"/>
    <n v="1.1152699669999999"/>
    <n v="-1.1152699669999999"/>
    <n v="5.7105267999999999E-3"/>
    <n v="5.7105267999999999E-3"/>
    <n v="0"/>
    <n v="34.848771988999999"/>
    <n v="0.40992346120000001"/>
    <n v="2501.5781963999998"/>
    <x v="0"/>
  </r>
  <r>
    <n v="11928.360943"/>
    <n v="12776.701709000001"/>
    <x v="0"/>
    <x v="50"/>
    <x v="43"/>
    <x v="43"/>
    <s v="MD Resident"/>
    <x v="1"/>
    <s v="MD"/>
    <n v="1"/>
    <n v="0.79348897600000001"/>
    <n v="1"/>
    <n v="8534.1"/>
    <n v="1.0422079689999999"/>
    <n v="1"/>
    <n v="5597.79"/>
    <n v="0"/>
    <n v="0.248718993"/>
    <n v="-2936.31"/>
    <x v="4"/>
    <s v="20782,Hyattsville"/>
    <x v="0"/>
    <x v="0"/>
    <n v="56.446641329000002"/>
    <n v="-1.706743949"/>
    <n v="1.706743949"/>
    <n v="-1.706743949"/>
    <n v="7.5203700999999998E-3"/>
    <n v="7.5203700999999998E-3"/>
    <n v="0"/>
    <n v="45.893430762999998"/>
    <n v="0.24119862289999999"/>
    <n v="1471.9265253000001"/>
    <x v="0"/>
  </r>
  <r>
    <n v="11928.360943"/>
    <n v="12776.701709000001"/>
    <x v="0"/>
    <x v="175"/>
    <x v="43"/>
    <x v="43"/>
    <s v="MD Resident"/>
    <x v="1"/>
    <s v="MD"/>
    <n v="1"/>
    <n v="0"/>
    <n v="0"/>
    <n v="0"/>
    <n v="0.52952198399999995"/>
    <n v="1"/>
    <n v="6933.5"/>
    <n v="1"/>
    <n v="0.52952198399999995"/>
    <n v="6933.5"/>
    <x v="118"/>
    <s v="20607,Accokeek"/>
    <x v="0"/>
    <x v="0"/>
    <n v="32.126005048000003"/>
    <n v="0"/>
    <n v="0"/>
    <n v="0"/>
    <n v="0"/>
    <n v="0"/>
    <n v="0"/>
    <n v="0"/>
    <n v="0.52952198399999995"/>
    <n v="3231.4340966999998"/>
    <x v="0"/>
  </r>
  <r>
    <n v="11928.360943"/>
    <n v="12776.701709000001"/>
    <x v="0"/>
    <x v="185"/>
    <x v="43"/>
    <x v="43"/>
    <s v="MD Resident"/>
    <x v="0"/>
    <s v="MD"/>
    <n v="1"/>
    <n v="0.58304598299999999"/>
    <n v="1"/>
    <n v="8047.33"/>
    <n v="0.92701997199999997"/>
    <n v="1"/>
    <n v="3676.87"/>
    <n v="0"/>
    <n v="0.34397398899999998"/>
    <n v="-4370.46"/>
    <x v="124"/>
    <s v="21236,Nottingham"/>
    <x v="0"/>
    <x v="0"/>
    <n v="54.704096397999997"/>
    <n v="0"/>
    <n v="0"/>
    <n v="0"/>
    <n v="0"/>
    <n v="0"/>
    <n v="0"/>
    <n v="0"/>
    <n v="0.34397398899999998"/>
    <n v="2099.1182803000002"/>
    <x v="0"/>
  </r>
  <r>
    <n v="11928.360943"/>
    <n v="12776.701709000001"/>
    <x v="0"/>
    <x v="113"/>
    <x v="43"/>
    <x v="43"/>
    <s v="MD Resident"/>
    <x v="11"/>
    <s v="MD"/>
    <n v="1"/>
    <n v="0"/>
    <n v="0"/>
    <n v="0"/>
    <n v="0.43226198700000001"/>
    <n v="1"/>
    <n v="5780.52"/>
    <n v="1"/>
    <n v="0.43226198700000001"/>
    <n v="5780.52"/>
    <x v="83"/>
    <s v="21014,Bel Air"/>
    <x v="0"/>
    <x v="0"/>
    <n v="67.507471998"/>
    <n v="0"/>
    <n v="0"/>
    <n v="0"/>
    <n v="0"/>
    <n v="0"/>
    <n v="0"/>
    <n v="0"/>
    <n v="0.43226198700000001"/>
    <n v="2637.9001546999998"/>
    <x v="0"/>
  </r>
  <r>
    <n v="11928.360943"/>
    <n v="12776.701709000001"/>
    <x v="0"/>
    <x v="85"/>
    <x v="43"/>
    <x v="43"/>
    <s v="MD Resident"/>
    <x v="9"/>
    <s v="MD"/>
    <n v="1"/>
    <n v="0"/>
    <n v="0"/>
    <n v="0"/>
    <n v="0.49757698500000003"/>
    <n v="1"/>
    <n v="5045.54"/>
    <n v="1"/>
    <n v="0.49757698500000003"/>
    <n v="5045.54"/>
    <x v="19"/>
    <s v="21230,Baltimore"/>
    <x v="0"/>
    <x v="0"/>
    <n v="91.026667282999995"/>
    <n v="0"/>
    <n v="0"/>
    <n v="0"/>
    <n v="0"/>
    <n v="0"/>
    <n v="0"/>
    <n v="0"/>
    <n v="0.49757698500000003"/>
    <n v="3036.4881604000002"/>
    <x v="0"/>
  </r>
  <r>
    <n v="11928.360943"/>
    <n v="12776.701709000001"/>
    <x v="0"/>
    <x v="170"/>
    <x v="43"/>
    <x v="43"/>
    <s v="MD Resident"/>
    <x v="7"/>
    <s v="MD"/>
    <n v="1"/>
    <n v="0"/>
    <n v="0"/>
    <n v="0"/>
    <n v="0.59684498200000002"/>
    <n v="1"/>
    <n v="3226.24"/>
    <n v="1"/>
    <n v="0.59684498200000002"/>
    <n v="3226.24"/>
    <x v="114"/>
    <s v="21012,Arnold"/>
    <x v="0"/>
    <x v="0"/>
    <n v="80.251827634999998"/>
    <n v="0"/>
    <n v="0"/>
    <n v="0"/>
    <n v="0"/>
    <n v="0"/>
    <n v="0"/>
    <n v="0"/>
    <n v="0.59684498200000002"/>
    <n v="3642.2760217"/>
    <x v="0"/>
  </r>
  <r>
    <n v="11928.360943"/>
    <n v="12776.701709000001"/>
    <x v="0"/>
    <x v="108"/>
    <x v="43"/>
    <x v="43"/>
    <s v="MD Resident"/>
    <x v="0"/>
    <s v="MD"/>
    <n v="1"/>
    <n v="0"/>
    <n v="0"/>
    <n v="0"/>
    <n v="1.2257509630000001"/>
    <n v="2"/>
    <n v="7127.11"/>
    <n v="2"/>
    <n v="1.2257509630000001"/>
    <n v="7127.11"/>
    <x v="80"/>
    <s v="21220,Middle River"/>
    <x v="0"/>
    <x v="0"/>
    <n v="75.358833779999998"/>
    <n v="0"/>
    <n v="0"/>
    <n v="0"/>
    <n v="0"/>
    <n v="0"/>
    <n v="0"/>
    <n v="0"/>
    <n v="1.2257509630000001"/>
    <n v="7480.2058754999998"/>
    <x v="0"/>
  </r>
  <r>
    <n v="11928.360943"/>
    <n v="12776.701709000001"/>
    <x v="0"/>
    <x v="98"/>
    <x v="43"/>
    <x v="43"/>
    <s v="MD Resident"/>
    <x v="0"/>
    <s v="MD"/>
    <n v="1"/>
    <n v="0"/>
    <n v="0"/>
    <n v="0"/>
    <n v="0.802908976"/>
    <n v="1"/>
    <n v="4855.0200000000004"/>
    <n v="1"/>
    <n v="0.802908976"/>
    <n v="4855.0200000000004"/>
    <x v="73"/>
    <s v="21219,Sparrows Point"/>
    <x v="0"/>
    <x v="0"/>
    <n v="25.849107242999999"/>
    <n v="0"/>
    <n v="0"/>
    <n v="0"/>
    <n v="0"/>
    <n v="0"/>
    <n v="0"/>
    <n v="0"/>
    <n v="0.802908976"/>
    <n v="4899.7917367"/>
    <x v="0"/>
  </r>
  <r>
    <n v="11928.360943"/>
    <n v="12776.701709000001"/>
    <x v="0"/>
    <x v="168"/>
    <x v="43"/>
    <x v="43"/>
    <s v="MD Resident"/>
    <x v="9"/>
    <s v="MD"/>
    <n v="1"/>
    <n v="0"/>
    <n v="0"/>
    <n v="0"/>
    <n v="0.77830497700000001"/>
    <n v="1"/>
    <n v="8179.27"/>
    <n v="1"/>
    <n v="0.77830497700000001"/>
    <n v="8179.27"/>
    <x v="19"/>
    <s v="21213,Baltimore"/>
    <x v="0"/>
    <x v="0"/>
    <n v="44.363528690000003"/>
    <n v="-0.73492597800000004"/>
    <n v="0.73492597800000004"/>
    <n v="-0.73492597800000004"/>
    <n v="1.2893396099999999E-2"/>
    <n v="1.2893396099999999E-2"/>
    <n v="0"/>
    <n v="78.682587197000004"/>
    <n v="0.76541158090000005"/>
    <n v="4670.9620286999998"/>
    <x v="0"/>
  </r>
  <r>
    <n v="11928.360943"/>
    <n v="12776.701709000001"/>
    <x v="0"/>
    <x v="42"/>
    <x v="43"/>
    <x v="43"/>
    <s v="MD Resident"/>
    <x v="8"/>
    <s v="MD"/>
    <n v="1"/>
    <n v="0"/>
    <n v="0"/>
    <n v="0"/>
    <n v="0.52952198399999995"/>
    <n v="1"/>
    <n v="7357.33"/>
    <n v="1"/>
    <n v="0.52952198399999995"/>
    <n v="7357.33"/>
    <x v="33"/>
    <s v="21163,Woodstock"/>
    <x v="0"/>
    <x v="0"/>
    <n v="24.653901267999998"/>
    <n v="0"/>
    <n v="0"/>
    <n v="0"/>
    <n v="0"/>
    <n v="0"/>
    <n v="0"/>
    <n v="0"/>
    <n v="0.52952198399999995"/>
    <n v="3231.4340966999998"/>
    <x v="0"/>
  </r>
  <r>
    <n v="11928.360943"/>
    <n v="12776.701709000001"/>
    <x v="0"/>
    <x v="16"/>
    <x v="43"/>
    <x v="43"/>
    <s v="MD Resident"/>
    <x v="3"/>
    <s v="MD"/>
    <n v="1"/>
    <n v="0"/>
    <n v="0"/>
    <n v="0"/>
    <n v="0.75430897799999996"/>
    <n v="1"/>
    <n v="3966.92"/>
    <n v="1"/>
    <n v="0.75430897799999996"/>
    <n v="3966.92"/>
    <x v="13"/>
    <s v="20876,Germantown"/>
    <x v="0"/>
    <x v="0"/>
    <n v="56.860298307000001"/>
    <n v="0"/>
    <n v="0"/>
    <n v="0"/>
    <n v="0"/>
    <n v="0"/>
    <n v="0"/>
    <n v="0"/>
    <n v="0.75430897799999996"/>
    <n v="4603.2078451999996"/>
    <x v="0"/>
  </r>
  <r>
    <n v="11928.360943"/>
    <n v="12776.701709000001"/>
    <x v="0"/>
    <x v="51"/>
    <x v="43"/>
    <x v="43"/>
    <s v="MD Resident"/>
    <x v="1"/>
    <s v="MD"/>
    <n v="1"/>
    <n v="0"/>
    <n v="0"/>
    <n v="0"/>
    <n v="0.43226198700000001"/>
    <n v="1"/>
    <n v="4636.43"/>
    <n v="1"/>
    <n v="0.43226198700000001"/>
    <n v="4636.43"/>
    <x v="41"/>
    <s v="20715,Bowie"/>
    <x v="0"/>
    <x v="0"/>
    <n v="14.181413575000001"/>
    <n v="-7.2284367859999996"/>
    <n v="7.2284367859999996"/>
    <n v="-7.2284367859999996"/>
    <n v="0.22032912530000001"/>
    <n v="0.22032912530000001"/>
    <n v="0"/>
    <n v="1344.5693841"/>
    <n v="0.2119328617"/>
    <n v="1293.3307706000001"/>
    <x v="0"/>
  </r>
  <r>
    <n v="11928.360943"/>
    <n v="12776.701709000001"/>
    <x v="0"/>
    <x v="52"/>
    <x v="43"/>
    <x v="43"/>
    <s v="MD Resident"/>
    <x v="0"/>
    <s v="MD"/>
    <n v="1"/>
    <n v="0"/>
    <n v="0"/>
    <n v="0"/>
    <n v="0.58304598299999999"/>
    <n v="1"/>
    <n v="5793.71"/>
    <n v="1"/>
    <n v="0.58304598299999999"/>
    <n v="5793.71"/>
    <x v="42"/>
    <s v="21155,Upperco"/>
    <x v="0"/>
    <x v="0"/>
    <n v="16.53367751"/>
    <n v="-0.51374798499999996"/>
    <n v="0.51374798499999996"/>
    <n v="-0.51374798499999996"/>
    <n v="1.8116882899999999E-2"/>
    <n v="1.8116882899999999E-2"/>
    <n v="0"/>
    <n v="110.55917377"/>
    <n v="0.56492910009999997"/>
    <n v="3447.5077740000002"/>
    <x v="0"/>
  </r>
  <r>
    <n v="11928.360943"/>
    <n v="12776.701709000001"/>
    <x v="0"/>
    <x v="251"/>
    <x v="43"/>
    <x v="43"/>
    <s v="MD Resident"/>
    <x v="7"/>
    <s v="MD"/>
    <n v="1"/>
    <n v="0"/>
    <n v="0"/>
    <n v="0"/>
    <n v="0.75430897799999996"/>
    <n v="1"/>
    <n v="12219.32"/>
    <n v="1"/>
    <n v="0.75430897799999996"/>
    <n v="12219.32"/>
    <x v="169"/>
    <s v="21140,Riva"/>
    <x v="0"/>
    <x v="0"/>
    <n v="4.232503876"/>
    <n v="0"/>
    <n v="0"/>
    <n v="0"/>
    <n v="0"/>
    <n v="0"/>
    <n v="0"/>
    <n v="0"/>
    <n v="0.75430897799999996"/>
    <n v="4603.2078451999996"/>
    <x v="0"/>
  </r>
  <r>
    <n v="11928.360943"/>
    <n v="12776.701709000001"/>
    <x v="0"/>
    <x v="57"/>
    <x v="43"/>
    <x v="43"/>
    <s v="MD Resident"/>
    <x v="0"/>
    <s v="MD"/>
    <n v="1"/>
    <n v="0"/>
    <n v="0"/>
    <n v="0"/>
    <n v="0.79348897600000001"/>
    <n v="1"/>
    <n v="7453.54"/>
    <n v="1"/>
    <n v="0.79348897600000001"/>
    <n v="7453.54"/>
    <x v="45"/>
    <s v="21128,Perry Hall"/>
    <x v="0"/>
    <x v="0"/>
    <n v="20.047959393999999"/>
    <n v="0"/>
    <n v="0"/>
    <n v="0"/>
    <n v="0"/>
    <n v="0"/>
    <n v="0"/>
    <n v="0"/>
    <n v="0.79348897600000001"/>
    <n v="4842.3057208"/>
    <x v="0"/>
  </r>
  <r>
    <n v="11928.360943"/>
    <n v="12776.701709000001"/>
    <x v="0"/>
    <x v="135"/>
    <x v="43"/>
    <x v="43"/>
    <s v="MD Resident"/>
    <x v="7"/>
    <s v="MD"/>
    <n v="1"/>
    <n v="0"/>
    <n v="0"/>
    <n v="0"/>
    <n v="0.58304598299999999"/>
    <n v="1"/>
    <n v="3391.12"/>
    <n v="1"/>
    <n v="0.58304598299999999"/>
    <n v="3391.12"/>
    <x v="94"/>
    <s v="21114,Crofton"/>
    <x v="0"/>
    <x v="0"/>
    <n v="52.929094431999999"/>
    <n v="-0.92701997199999997"/>
    <n v="0.92701997199999997"/>
    <n v="-0.92701997199999997"/>
    <n v="1.0211685599999999E-2"/>
    <n v="1.0211685599999999E-2"/>
    <n v="0"/>
    <n v="62.317316359000003"/>
    <n v="0.57283429740000003"/>
    <n v="3495.7496314999999"/>
    <x v="0"/>
  </r>
  <r>
    <n v="11928.360943"/>
    <n v="12776.701709000001"/>
    <x v="0"/>
    <x v="152"/>
    <x v="43"/>
    <x v="43"/>
    <s v="MD Resident"/>
    <x v="3"/>
    <s v="MD"/>
    <n v="1"/>
    <n v="0"/>
    <n v="0"/>
    <n v="0"/>
    <n v="0.79348897600000001"/>
    <n v="1"/>
    <n v="19269.14"/>
    <n v="1"/>
    <n v="0.79348897600000001"/>
    <n v="19269.14"/>
    <x v="103"/>
    <s v="20852,Rockville"/>
    <x v="0"/>
    <x v="0"/>
    <n v="45.448545643000003"/>
    <n v="-0.73492597800000004"/>
    <n v="0.73492597800000004"/>
    <n v="-0.73492597800000004"/>
    <n v="1.28311182E-2"/>
    <n v="1.28311182E-2"/>
    <n v="0"/>
    <n v="78.302533498000003"/>
    <n v="0.78065785779999997"/>
    <n v="4764.0031872999998"/>
    <x v="0"/>
  </r>
  <r>
    <n v="11928.360943"/>
    <n v="12776.701709000001"/>
    <x v="0"/>
    <x v="54"/>
    <x v="43"/>
    <x v="43"/>
    <s v="MD Resident"/>
    <x v="0"/>
    <s v="MD"/>
    <n v="1"/>
    <n v="0.41563398800000001"/>
    <n v="1"/>
    <n v="4940.6400000000003"/>
    <n v="0.92701997199999997"/>
    <n v="1"/>
    <n v="15520.84"/>
    <n v="0"/>
    <n v="0.51138598400000002"/>
    <n v="10580.2"/>
    <x v="44"/>
    <s v="21093,Lutherville Timonium"/>
    <x v="0"/>
    <x v="0"/>
    <n v="54.131504380000003"/>
    <n v="0"/>
    <n v="0"/>
    <n v="0"/>
    <n v="0"/>
    <n v="0"/>
    <n v="0"/>
    <n v="0"/>
    <n v="0.51138598400000002"/>
    <n v="3120.7582597000001"/>
    <x v="0"/>
  </r>
  <r>
    <n v="11928.360943"/>
    <n v="12776.701709000001"/>
    <x v="0"/>
    <x v="186"/>
    <x v="43"/>
    <x v="43"/>
    <s v="MD Resident"/>
    <x v="0"/>
    <s v="MD"/>
    <n v="1"/>
    <n v="0"/>
    <n v="0"/>
    <n v="0"/>
    <n v="0.75430897799999996"/>
    <n v="1"/>
    <n v="24194.17"/>
    <n v="1"/>
    <n v="0.75430897799999996"/>
    <n v="24194.17"/>
    <x v="125"/>
    <s v="21087,Kingsville"/>
    <x v="0"/>
    <x v="0"/>
    <n v="15.546877539"/>
    <n v="0"/>
    <n v="0"/>
    <n v="0"/>
    <n v="0"/>
    <n v="0"/>
    <n v="0"/>
    <n v="0"/>
    <n v="0.75430897799999996"/>
    <n v="4603.2078451999996"/>
    <x v="0"/>
  </r>
  <r>
    <n v="11928.360943"/>
    <n v="12776.701709000001"/>
    <x v="0"/>
    <x v="188"/>
    <x v="43"/>
    <x v="43"/>
    <s v="MD Resident"/>
    <x v="19"/>
    <s v="MD"/>
    <n v="13"/>
    <n v="38.971340847"/>
    <n v="47"/>
    <n v="453345.87"/>
    <n v="48.485513562999998"/>
    <n v="58"/>
    <n v="613112.09"/>
    <n v="11"/>
    <n v="9.5141727159999991"/>
    <n v="159766.22"/>
    <x v="2"/>
    <s v="Wicomico,"/>
    <x v="0"/>
    <x v="0"/>
    <n v="18.061258459000001"/>
    <n v="-1.486203956"/>
    <n v="1.486203956"/>
    <n v="-1.486203956"/>
    <n v="0.78289124539999999"/>
    <n v="0.78289124539999999"/>
    <n v="0"/>
    <n v="4777.6325457000003"/>
    <n v="8.7312814706000008"/>
    <n v="53283.077010000001"/>
    <x v="0"/>
  </r>
  <r>
    <n v="11928.360943"/>
    <n v="12776.701709000001"/>
    <x v="0"/>
    <x v="55"/>
    <x v="43"/>
    <x v="43"/>
    <s v="MD Resident"/>
    <x v="12"/>
    <s v="MD"/>
    <n v="1"/>
    <n v="0"/>
    <n v="0"/>
    <n v="0"/>
    <n v="0.75430897799999996"/>
    <n v="1"/>
    <n v="9910.0400000000009"/>
    <n v="1"/>
    <n v="0.75430897799999996"/>
    <n v="9910.0400000000009"/>
    <x v="2"/>
    <s v="Washington,"/>
    <x v="0"/>
    <x v="0"/>
    <n v="44.885576671999999"/>
    <n v="0"/>
    <n v="0"/>
    <n v="0"/>
    <n v="0"/>
    <n v="0"/>
    <n v="0"/>
    <n v="0"/>
    <n v="0.75430897799999996"/>
    <n v="4603.2078451999996"/>
    <x v="0"/>
  </r>
  <r>
    <n v="11928.360943"/>
    <n v="12776.701709000001"/>
    <x v="0"/>
    <x v="88"/>
    <x v="43"/>
    <x v="43"/>
    <s v="MD Resident"/>
    <x v="7"/>
    <s v="MD"/>
    <n v="1"/>
    <n v="0"/>
    <n v="0"/>
    <n v="0"/>
    <n v="0.64739998099999996"/>
    <n v="1"/>
    <n v="8216.1200000000008"/>
    <n v="1"/>
    <n v="0.64739998099999996"/>
    <n v="8216.1200000000008"/>
    <x v="67"/>
    <s v="21076,Hanover"/>
    <x v="0"/>
    <x v="0"/>
    <n v="57.705128287000001"/>
    <n v="-0.52161998499999995"/>
    <n v="0.52161998499999995"/>
    <n v="-0.52161998499999995"/>
    <n v="5.8521101999999998E-3"/>
    <n v="5.8521101999999998E-3"/>
    <n v="0"/>
    <n v="35.712791777"/>
    <n v="0.64154787079999998"/>
    <n v="3915.0776117"/>
    <x v="0"/>
  </r>
  <r>
    <n v="11928.360943"/>
    <n v="12776.701709000001"/>
    <x v="0"/>
    <x v="89"/>
    <x v="43"/>
    <x v="43"/>
    <s v="MD Resident"/>
    <x v="13"/>
    <s v="MD"/>
    <n v="3"/>
    <n v="2.813644917"/>
    <n v="5"/>
    <n v="36443.24"/>
    <n v="7.8429027690000002"/>
    <n v="7"/>
    <n v="81482.89"/>
    <n v="2"/>
    <n v="5.0292578519999998"/>
    <n v="45039.65"/>
    <x v="2"/>
    <s v="Somerset,"/>
    <x v="0"/>
    <x v="0"/>
    <n v="23.983850288999999"/>
    <n v="0"/>
    <n v="0"/>
    <n v="0"/>
    <n v="0"/>
    <n v="0"/>
    <n v="0"/>
    <n v="0"/>
    <n v="5.0292578519999998"/>
    <n v="30691.294781000001"/>
    <x v="0"/>
  </r>
  <r>
    <n v="11928.360943"/>
    <n v="12776.701709000001"/>
    <x v="0"/>
    <x v="221"/>
    <x v="43"/>
    <x v="43"/>
    <s v="MD Resident"/>
    <x v="1"/>
    <s v="MD"/>
    <n v="1"/>
    <n v="0"/>
    <n v="0"/>
    <n v="0"/>
    <n v="0.51374798499999996"/>
    <n v="1"/>
    <n v="3537.04"/>
    <n v="1"/>
    <n v="0.51374798499999996"/>
    <n v="3537.04"/>
    <x v="147"/>
    <s v="20740,College Park"/>
    <x v="0"/>
    <x v="0"/>
    <n v="41.513387764999997"/>
    <n v="-22.245150339999999"/>
    <n v="22.245150343999999"/>
    <n v="-22.245150339999999"/>
    <n v="0.27529435149999998"/>
    <n v="0.27529435149999998"/>
    <n v="0"/>
    <n v="1679.9973958999999"/>
    <n v="0.23845363350000001"/>
    <n v="1455.1750916999999"/>
    <x v="0"/>
  </r>
  <r>
    <n v="11928.360943"/>
    <n v="12776.701709000001"/>
    <x v="0"/>
    <x v="215"/>
    <x v="43"/>
    <x v="43"/>
    <s v="MD Resident"/>
    <x v="3"/>
    <s v="MD"/>
    <n v="1"/>
    <n v="0"/>
    <n v="0"/>
    <n v="0"/>
    <n v="0.92701997199999997"/>
    <n v="1"/>
    <n v="8892.35"/>
    <n v="1"/>
    <n v="0.92701997199999997"/>
    <n v="8892.35"/>
    <x v="144"/>
    <s v="20833,Brookeville"/>
    <x v="0"/>
    <x v="0"/>
    <n v="11.573457657000001"/>
    <n v="0"/>
    <n v="0"/>
    <n v="0"/>
    <n v="0"/>
    <n v="0"/>
    <n v="0"/>
    <n v="0"/>
    <n v="0.92701997199999997"/>
    <n v="5657.1852281000001"/>
    <x v="0"/>
  </r>
  <r>
    <n v="11928.360943"/>
    <n v="12776.701709000001"/>
    <x v="0"/>
    <x v="213"/>
    <x v="43"/>
    <x v="43"/>
    <s v="MD Resident"/>
    <x v="7"/>
    <s v="MD"/>
    <n v="1"/>
    <n v="0"/>
    <n v="0"/>
    <n v="0"/>
    <n v="1.0422079689999999"/>
    <n v="1"/>
    <n v="17871.54"/>
    <n v="1"/>
    <n v="1.0422079689999999"/>
    <n v="17871.54"/>
    <x v="51"/>
    <s v="21061,Glen Burnie"/>
    <x v="0"/>
    <x v="0"/>
    <n v="121.47440439"/>
    <n v="-2.2170409339999999"/>
    <n v="2.2170409339999999"/>
    <n v="-2.2170409339999999"/>
    <n v="1.9021436999999999E-2"/>
    <n v="1.9021436999999999E-2"/>
    <n v="0"/>
    <n v="116.07926"/>
    <n v="1.023186532"/>
    <n v="6244.0464167999999"/>
    <x v="0"/>
  </r>
  <r>
    <n v="11928.360943"/>
    <n v="12776.701709000001"/>
    <x v="0"/>
    <x v="114"/>
    <x v="43"/>
    <x v="43"/>
    <s v="MD Resident"/>
    <x v="15"/>
    <s v="MD"/>
    <n v="1"/>
    <n v="0"/>
    <n v="0"/>
    <n v="0"/>
    <n v="0.48609198599999998"/>
    <n v="1"/>
    <n v="4623.34"/>
    <n v="1"/>
    <n v="0.48609198599999998"/>
    <n v="4623.34"/>
    <x v="2"/>
    <s v="Dorchester,"/>
    <x v="0"/>
    <x v="0"/>
    <n v="25.409762245"/>
    <n v="0"/>
    <n v="0"/>
    <n v="0"/>
    <n v="0"/>
    <n v="0"/>
    <n v="0"/>
    <n v="0"/>
    <n v="0.48609198599999998"/>
    <n v="2966.4003858999999"/>
    <x v="0"/>
  </r>
  <r>
    <n v="11928.360943"/>
    <n v="12776.701709000001"/>
    <x v="0"/>
    <x v="196"/>
    <x v="43"/>
    <x v="43"/>
    <s v="MD Resident"/>
    <x v="21"/>
    <s v="MD"/>
    <n v="1"/>
    <n v="0.379347989"/>
    <n v="1"/>
    <n v="13017.85"/>
    <n v="1.3708219589999999"/>
    <n v="1"/>
    <n v="43807.12"/>
    <n v="0"/>
    <n v="0.99147397000000004"/>
    <n v="30789.27"/>
    <x v="2"/>
    <s v="Caroline,"/>
    <x v="0"/>
    <x v="0"/>
    <n v="11.846682640999999"/>
    <n v="0"/>
    <n v="0"/>
    <n v="0"/>
    <n v="0"/>
    <n v="0"/>
    <n v="0"/>
    <n v="0"/>
    <n v="0.99147397000000004"/>
    <n v="6050.5189387"/>
    <x v="0"/>
  </r>
  <r>
    <n v="11928.360943"/>
    <n v="12776.701709000001"/>
    <x v="0"/>
    <x v="70"/>
    <x v="43"/>
    <x v="43"/>
    <s v="MD Resident"/>
    <x v="7"/>
    <s v="MD"/>
    <n v="1"/>
    <n v="0"/>
    <n v="0"/>
    <n v="0"/>
    <n v="0.41563398800000001"/>
    <n v="1"/>
    <n v="8242.01"/>
    <n v="1"/>
    <n v="0.41563398800000001"/>
    <n v="8242.01"/>
    <x v="55"/>
    <s v="21054,Gambrills"/>
    <x v="0"/>
    <x v="0"/>
    <n v="48.305624565000002"/>
    <n v="0"/>
    <n v="0"/>
    <n v="0"/>
    <n v="0"/>
    <n v="0"/>
    <n v="0"/>
    <n v="0"/>
    <n v="0.41563398800000001"/>
    <n v="2536.4269684000001"/>
    <x v="0"/>
  </r>
  <r>
    <n v="11928.360943"/>
    <n v="12776.701709000001"/>
    <x v="0"/>
    <x v="56"/>
    <x v="43"/>
    <x v="43"/>
    <s v="MD Resident"/>
    <x v="1"/>
    <s v="MD"/>
    <n v="1"/>
    <n v="0"/>
    <n v="0"/>
    <n v="0"/>
    <n v="1.6343289510000001"/>
    <n v="1"/>
    <n v="44475.03"/>
    <n v="1"/>
    <n v="1.6343289510000001"/>
    <n v="44475.03"/>
    <x v="4"/>
    <s v="20785,Hyattsville"/>
    <x v="0"/>
    <x v="0"/>
    <n v="200.05824806000001"/>
    <n v="-3.5376048949999999"/>
    <n v="3.5376048949999999"/>
    <n v="-3.5376048949999999"/>
    <n v="2.88996337E-2"/>
    <n v="2.88996337E-2"/>
    <n v="0"/>
    <n v="176.36144426999999"/>
    <n v="1.6054293173"/>
    <n v="9797.2118105999998"/>
    <x v="0"/>
  </r>
  <r>
    <n v="11928.360943"/>
    <n v="12776.701709000001"/>
    <x v="0"/>
    <x v="65"/>
    <x v="43"/>
    <x v="43"/>
    <s v="MD Resident"/>
    <x v="5"/>
    <s v="MD"/>
    <n v="1"/>
    <n v="0"/>
    <n v="0"/>
    <n v="0"/>
    <n v="1.2224419639999999"/>
    <n v="2"/>
    <n v="10202.49"/>
    <n v="2"/>
    <n v="1.2224419639999999"/>
    <n v="10202.49"/>
    <x v="14"/>
    <s v="21703,Frederick"/>
    <x v="0"/>
    <x v="0"/>
    <n v="20.142659399999999"/>
    <n v="-0.52161998499999995"/>
    <n v="0.52161998499999995"/>
    <n v="-0.52161998499999995"/>
    <n v="3.1656701600000003E-2"/>
    <n v="3.1656701600000003E-2"/>
    <n v="0"/>
    <n v="193.18658747000001"/>
    <n v="1.1907852623999999"/>
    <n v="7266.8259578999996"/>
    <x v="0"/>
  </r>
  <r>
    <n v="16761.172907"/>
    <n v="16678.224718000001"/>
    <x v="0"/>
    <x v="17"/>
    <x v="44"/>
    <x v="44"/>
    <s v="MD Resident"/>
    <x v="5"/>
    <s v="MD"/>
    <n v="1"/>
    <n v="0.75515097799999997"/>
    <n v="1"/>
    <n v="12673.47"/>
    <n v="1.2280489640000001"/>
    <n v="2"/>
    <n v="12848.09"/>
    <n v="1"/>
    <n v="0.47289798599999999"/>
    <n v="174.62"/>
    <x v="14"/>
    <s v="21701,Frederick"/>
    <x v="0"/>
    <x v="0"/>
    <n v="32.620666036000003"/>
    <n v="0"/>
    <n v="0"/>
    <n v="0"/>
    <n v="0"/>
    <n v="0"/>
    <n v="0"/>
    <n v="0"/>
    <n v="0.47289798599999999"/>
    <n v="4055.1078243000002"/>
    <x v="0"/>
  </r>
  <r>
    <n v="16761.172907"/>
    <n v="16678.224718000001"/>
    <x v="0"/>
    <x v="50"/>
    <x v="44"/>
    <x v="44"/>
    <s v="MD Resident"/>
    <x v="1"/>
    <s v="MD"/>
    <n v="2"/>
    <n v="0"/>
    <n v="0"/>
    <n v="0"/>
    <n v="4.6405608620000001"/>
    <n v="4"/>
    <n v="80771.08"/>
    <n v="4"/>
    <n v="4.6405608620000001"/>
    <n v="80771.08"/>
    <x v="4"/>
    <s v="20782,Hyattsville"/>
    <x v="0"/>
    <x v="0"/>
    <n v="56.446641329000002"/>
    <n v="-1.706743949"/>
    <n v="1.706743949"/>
    <n v="-1.706743949"/>
    <n v="0.1403139139"/>
    <n v="0.1403139139"/>
    <n v="0"/>
    <n v="1203.1940649999999"/>
    <n v="4.5002469481"/>
    <n v="38589.689850000002"/>
    <x v="0"/>
  </r>
  <r>
    <n v="16761.172907"/>
    <n v="16678.224718000001"/>
    <x v="0"/>
    <x v="160"/>
    <x v="44"/>
    <x v="44"/>
    <s v="MD Resident"/>
    <x v="7"/>
    <s v="MD"/>
    <n v="1"/>
    <n v="0.47289798599999999"/>
    <n v="1"/>
    <n v="8448.32"/>
    <n v="8.7472207399999995"/>
    <n v="2"/>
    <n v="90892.66"/>
    <n v="1"/>
    <n v="8.2743227539999999"/>
    <n v="82444.34"/>
    <x v="27"/>
    <s v="21401,Annapolis"/>
    <x v="0"/>
    <x v="0"/>
    <n v="81.173615592999994"/>
    <n v="-1.1152699669999999"/>
    <n v="1.1152699669999999"/>
    <n v="-1.1152699669999999"/>
    <n v="0.1136835362"/>
    <n v="0.1136835362"/>
    <n v="0"/>
    <n v="974.83814837"/>
    <n v="8.1606392178"/>
    <n v="69977.612345999994"/>
    <x v="0"/>
  </r>
  <r>
    <n v="16761.172907"/>
    <n v="16678.224718000001"/>
    <x v="0"/>
    <x v="175"/>
    <x v="44"/>
    <x v="44"/>
    <s v="MD Resident"/>
    <x v="1"/>
    <s v="MD"/>
    <n v="2"/>
    <n v="18.729190447000001"/>
    <n v="28"/>
    <n v="282071.53999999998"/>
    <n v="27.021897198000001"/>
    <n v="30"/>
    <n v="426401.06"/>
    <n v="2"/>
    <n v="8.2927067510000008"/>
    <n v="144329.51999999999"/>
    <x v="118"/>
    <s v="20607,Accokeek"/>
    <x v="0"/>
    <x v="0"/>
    <n v="32.126005048000003"/>
    <n v="0"/>
    <n v="0"/>
    <n v="0"/>
    <n v="0"/>
    <n v="0"/>
    <n v="0"/>
    <n v="0"/>
    <n v="8.2927067510000008"/>
    <n v="71110.093563999995"/>
    <x v="0"/>
  </r>
  <r>
    <n v="16761.172907"/>
    <n v="16678.224718000001"/>
    <x v="0"/>
    <x v="141"/>
    <x v="44"/>
    <x v="44"/>
    <s v="MD Resident"/>
    <x v="0"/>
    <s v="MD"/>
    <n v="1"/>
    <n v="0"/>
    <n v="0"/>
    <n v="0"/>
    <n v="0.75515097799999997"/>
    <n v="1"/>
    <n v="17394.23"/>
    <n v="1"/>
    <n v="0.75515097799999997"/>
    <n v="17394.23"/>
    <x v="97"/>
    <s v="21237,Rosedale"/>
    <x v="0"/>
    <x v="0"/>
    <n v="67.447334992999998"/>
    <n v="0"/>
    <n v="0"/>
    <n v="0"/>
    <n v="0"/>
    <n v="0"/>
    <n v="0"/>
    <n v="0"/>
    <n v="0.75515097799999997"/>
    <n v="6475.4317634999998"/>
    <x v="0"/>
  </r>
  <r>
    <n v="16761.172907"/>
    <n v="16678.224718000001"/>
    <x v="0"/>
    <x v="107"/>
    <x v="44"/>
    <x v="44"/>
    <s v="MD Resident"/>
    <x v="0"/>
    <s v="MD"/>
    <n v="1"/>
    <n v="0.598206982"/>
    <n v="1"/>
    <n v="9512.1299999999992"/>
    <n v="4.0828578789999996"/>
    <n v="1"/>
    <n v="37363.21"/>
    <n v="0"/>
    <n v="3.4846508969999999"/>
    <n v="27851.08"/>
    <x v="79"/>
    <s v="21234,Parkville"/>
    <x v="0"/>
    <x v="0"/>
    <n v="124.48361029"/>
    <n v="0"/>
    <n v="0"/>
    <n v="0"/>
    <n v="0"/>
    <n v="0"/>
    <n v="0"/>
    <n v="0"/>
    <n v="3.4846508969999999"/>
    <n v="29880.937402"/>
    <x v="0"/>
  </r>
  <r>
    <n v="16761.172907"/>
    <n v="16678.224718000001"/>
    <x v="0"/>
    <x v="86"/>
    <x v="44"/>
    <x v="44"/>
    <s v="MD Resident"/>
    <x v="1"/>
    <s v="MD"/>
    <n v="2"/>
    <n v="20.056806404"/>
    <n v="32"/>
    <n v="312876.59999999998"/>
    <n v="30.692070092000002"/>
    <n v="45"/>
    <n v="449825.44"/>
    <n v="13"/>
    <n v="10.635263688"/>
    <n v="136948.84"/>
    <x v="50"/>
    <s v="20774,Upper Marlboro"/>
    <x v="0"/>
    <x v="0"/>
    <n v="108.96683977000001"/>
    <n v="-10.96837268"/>
    <n v="10.968372676"/>
    <n v="-10.96837268"/>
    <n v="1.0705232517000001"/>
    <n v="1.0705232517000001"/>
    <n v="0"/>
    <n v="9179.7540747000003"/>
    <n v="9.5647404362999993"/>
    <n v="82017.802844000005"/>
    <x v="0"/>
  </r>
  <r>
    <n v="16761.172907"/>
    <n v="16678.224718000001"/>
    <x v="0"/>
    <x v="22"/>
    <x v="44"/>
    <x v="44"/>
    <s v="MD Resident"/>
    <x v="9"/>
    <s v="MD"/>
    <n v="1"/>
    <n v="0"/>
    <n v="0"/>
    <n v="0"/>
    <n v="1.486203956"/>
    <n v="1"/>
    <n v="4940.75"/>
    <n v="1"/>
    <n v="1.486203956"/>
    <n v="4940.75"/>
    <x v="19"/>
    <s v="21229,Baltimore"/>
    <x v="0"/>
    <x v="0"/>
    <n v="142.46583278"/>
    <n v="-0.598206982"/>
    <n v="0.598206982"/>
    <n v="-0.598206982"/>
    <n v="6.2404968999999998E-3"/>
    <n v="6.2404968999999998E-3"/>
    <n v="0"/>
    <n v="53.512360854999997"/>
    <n v="1.4799634590999999"/>
    <n v="12690.710429000001"/>
    <x v="0"/>
  </r>
  <r>
    <n v="16761.172907"/>
    <n v="16678.224718000001"/>
    <x v="0"/>
    <x v="236"/>
    <x v="44"/>
    <x v="44"/>
    <s v="MD Resident"/>
    <x v="0"/>
    <s v="MD"/>
    <n v="1"/>
    <n v="0"/>
    <n v="0"/>
    <n v="0"/>
    <n v="4.0063698810000004"/>
    <n v="2"/>
    <n v="49598.47"/>
    <n v="2"/>
    <n v="4.0063698810000004"/>
    <n v="49598.47"/>
    <x v="157"/>
    <s v="21228,Catonsville"/>
    <x v="0"/>
    <x v="0"/>
    <n v="33.186515018000001"/>
    <n v="0"/>
    <n v="0"/>
    <n v="0"/>
    <n v="0"/>
    <n v="0"/>
    <n v="0"/>
    <n v="0"/>
    <n v="4.0063698810000004"/>
    <n v="34354.686069000003"/>
    <x v="0"/>
  </r>
  <r>
    <n v="16761.172907"/>
    <n v="16678.224718000001"/>
    <x v="0"/>
    <x v="63"/>
    <x v="44"/>
    <x v="44"/>
    <s v="MD Resident"/>
    <x v="1"/>
    <s v="MD"/>
    <n v="2"/>
    <n v="180.24255565999999"/>
    <n v="235"/>
    <n v="2969086.06"/>
    <n v="181.20136062"/>
    <n v="232"/>
    <n v="3298615.68"/>
    <n v="-3"/>
    <n v="0.95880496299999995"/>
    <n v="329529.62"/>
    <x v="50"/>
    <s v="20772,Upper Marlboro"/>
    <x v="0"/>
    <x v="0"/>
    <n v="53.818906400000003"/>
    <n v="-4.8192558569999999"/>
    <n v="4.8192558569999999"/>
    <n v="-4.8192558569999999"/>
    <n v="8.5856936600000003E-2"/>
    <n v="8.5856936600000003E-2"/>
    <n v="0"/>
    <n v="736.22460997999997"/>
    <n v="0.87294802640000002"/>
    <n v="7485.5433454000004"/>
    <x v="0"/>
  </r>
  <r>
    <n v="16761.172907"/>
    <n v="16678.224718000001"/>
    <x v="0"/>
    <x v="103"/>
    <x v="44"/>
    <x v="44"/>
    <s v="MD Resident"/>
    <x v="3"/>
    <s v="MD"/>
    <n v="1"/>
    <n v="0"/>
    <n v="0"/>
    <n v="0"/>
    <n v="2.269324933"/>
    <n v="3"/>
    <n v="26748.95"/>
    <n v="3"/>
    <n v="2.269324933"/>
    <n v="26748.95"/>
    <x v="24"/>
    <s v="20910,Silver Spring"/>
    <x v="0"/>
    <x v="0"/>
    <n v="79.478649641000004"/>
    <n v="-2.182473935"/>
    <n v="2.182473935"/>
    <n v="-2.182473935"/>
    <n v="6.2315383299999999E-2"/>
    <n v="6.2315383299999999E-2"/>
    <n v="0"/>
    <n v="534.35541250999995"/>
    <n v="2.2070095497"/>
    <n v="18925.142330999999"/>
    <x v="0"/>
  </r>
  <r>
    <n v="16761.172907"/>
    <n v="16678.224718000001"/>
    <x v="0"/>
    <x v="108"/>
    <x v="44"/>
    <x v="44"/>
    <s v="MD Resident"/>
    <x v="0"/>
    <s v="MD"/>
    <n v="1"/>
    <n v="0.732951978"/>
    <n v="1"/>
    <n v="13563.38"/>
    <n v="0.94474897199999996"/>
    <n v="1"/>
    <n v="7220.82"/>
    <n v="0"/>
    <n v="0.21179699399999999"/>
    <n v="-6342.56"/>
    <x v="80"/>
    <s v="21220,Middle River"/>
    <x v="0"/>
    <x v="0"/>
    <n v="75.358833779999998"/>
    <n v="0"/>
    <n v="0"/>
    <n v="0"/>
    <n v="0"/>
    <n v="0"/>
    <n v="0"/>
    <n v="0"/>
    <n v="0.21179699399999999"/>
    <n v="1816.1626248"/>
    <x v="0"/>
  </r>
  <r>
    <n v="16761.172907"/>
    <n v="16678.224718000001"/>
    <x v="0"/>
    <x v="28"/>
    <x v="44"/>
    <x v="44"/>
    <s v="MD Resident"/>
    <x v="3"/>
    <s v="MD"/>
    <n v="1"/>
    <n v="1.67770095"/>
    <n v="2"/>
    <n v="12949.13"/>
    <n v="3.5893978940000002"/>
    <n v="4"/>
    <n v="53588.68"/>
    <n v="2"/>
    <n v="1.911696944"/>
    <n v="40639.550000000003"/>
    <x v="24"/>
    <s v="20906,Silver Spring"/>
    <x v="0"/>
    <x v="0"/>
    <n v="117.35899250999999"/>
    <n v="-1.7898299470000001"/>
    <n v="1.7898299470000001"/>
    <n v="-1.7898299470000001"/>
    <n v="2.91550938E-2"/>
    <n v="2.91550938E-2"/>
    <n v="0"/>
    <n v="250.00539792000001"/>
    <n v="1.8825418502"/>
    <n v="16142.826596999999"/>
    <x v="0"/>
  </r>
  <r>
    <n v="16761.172907"/>
    <n v="16678.224718000001"/>
    <x v="0"/>
    <x v="171"/>
    <x v="44"/>
    <x v="44"/>
    <s v="MD Resident"/>
    <x v="1"/>
    <s v="MD"/>
    <n v="2"/>
    <n v="4.5043328660000004"/>
    <n v="7"/>
    <n v="145836.35999999999"/>
    <n v="5.0858678509999997"/>
    <n v="8"/>
    <n v="80948.11"/>
    <n v="1"/>
    <n v="0.581534985"/>
    <n v="-64888.25"/>
    <x v="115"/>
    <s v="20706,Lanham"/>
    <x v="0"/>
    <x v="0"/>
    <n v="47.235311596999999"/>
    <n v="-13.427207599999999"/>
    <n v="13.427207599999999"/>
    <n v="-13.427207599999999"/>
    <n v="0.1653083404"/>
    <n v="0.1653083404"/>
    <n v="0"/>
    <n v="1417.5216740000001"/>
    <n v="0.41622664459999997"/>
    <n v="3569.1501613999999"/>
    <x v="0"/>
  </r>
  <r>
    <n v="16761.172907"/>
    <n v="16678.224718000001"/>
    <x v="0"/>
    <x v="130"/>
    <x v="44"/>
    <x v="44"/>
    <s v="MD Resident"/>
    <x v="9"/>
    <s v="MD"/>
    <n v="1"/>
    <n v="0.49757698500000003"/>
    <n v="1"/>
    <n v="2125.11"/>
    <n v="1.70023795"/>
    <n v="2"/>
    <n v="10625.44"/>
    <n v="1"/>
    <n v="1.202660965"/>
    <n v="8500.33"/>
    <x v="19"/>
    <s v="21215,Baltimore"/>
    <x v="0"/>
    <x v="0"/>
    <n v="67.616079995000007"/>
    <n v="-0.64820198100000004"/>
    <n v="0.64820198100000004"/>
    <n v="-0.64820198100000004"/>
    <n v="1.1529317000000001E-2"/>
    <n v="1.1529317000000001E-2"/>
    <n v="0"/>
    <n v="98.864078354"/>
    <n v="1.191131648"/>
    <n v="10213.97301"/>
    <x v="0"/>
  </r>
  <r>
    <n v="16761.172907"/>
    <n v="16678.224718000001"/>
    <x v="0"/>
    <x v="148"/>
    <x v="44"/>
    <x v="44"/>
    <s v="MD Resident"/>
    <x v="0"/>
    <s v="MD"/>
    <n v="1"/>
    <n v="0"/>
    <n v="0"/>
    <n v="0"/>
    <n v="0.94474897199999996"/>
    <n v="1"/>
    <n v="14475.07"/>
    <n v="1"/>
    <n v="0.94474897199999996"/>
    <n v="14475.07"/>
    <x v="102"/>
    <s v="21207,Gwynn Oak"/>
    <x v="0"/>
    <x v="0"/>
    <n v="25.919264238"/>
    <n v="0"/>
    <n v="0"/>
    <n v="0"/>
    <n v="0"/>
    <n v="0"/>
    <n v="0"/>
    <n v="0"/>
    <n v="0.94474897199999996"/>
    <n v="8101.2376068000003"/>
    <x v="0"/>
  </r>
  <r>
    <n v="16761.172907"/>
    <n v="16678.224718000001"/>
    <x v="0"/>
    <x v="33"/>
    <x v="44"/>
    <x v="44"/>
    <s v="MD Resident"/>
    <x v="9"/>
    <s v="MD"/>
    <n v="1"/>
    <n v="0.49835098500000002"/>
    <n v="1"/>
    <n v="3565.86"/>
    <n v="0.79348897600000001"/>
    <n v="1"/>
    <n v="8431.09"/>
    <n v="0"/>
    <n v="0.29513799099999999"/>
    <n v="4865.2299999999996"/>
    <x v="19"/>
    <s v="21206,Baltimore"/>
    <x v="0"/>
    <x v="0"/>
    <n v="198.44760808000001"/>
    <n v="0"/>
    <n v="0"/>
    <n v="0"/>
    <n v="0"/>
    <n v="0"/>
    <n v="0"/>
    <n v="0"/>
    <n v="0.29513799099999999"/>
    <n v="2530.8130124999998"/>
    <x v="0"/>
  </r>
  <r>
    <n v="16761.172907"/>
    <n v="16678.224718000001"/>
    <x v="0"/>
    <x v="219"/>
    <x v="44"/>
    <x v="44"/>
    <s v="MD Resident"/>
    <x v="3"/>
    <s v="MD"/>
    <n v="1"/>
    <n v="0"/>
    <n v="0"/>
    <n v="0"/>
    <n v="0.94474897199999996"/>
    <n v="1"/>
    <n v="20866.54"/>
    <n v="1"/>
    <n v="0.94474897199999996"/>
    <n v="20866.54"/>
    <x v="3"/>
    <s v="20879,Gaithersburg"/>
    <x v="0"/>
    <x v="0"/>
    <n v="23.840834283"/>
    <n v="-0.77830497700000001"/>
    <n v="0.77830497700000001"/>
    <n v="-0.77830497700000001"/>
    <n v="3.0842160099999998E-2"/>
    <n v="3.0842160099999998E-2"/>
    <n v="0"/>
    <n v="264.47201782000002"/>
    <n v="0.9139068119"/>
    <n v="7836.7655889999996"/>
    <x v="0"/>
  </r>
  <r>
    <n v="16761.172907"/>
    <n v="16678.224718000001"/>
    <x v="0"/>
    <x v="104"/>
    <x v="44"/>
    <x v="44"/>
    <s v="MD Resident"/>
    <x v="9"/>
    <s v="MD"/>
    <n v="1"/>
    <n v="0.94474897199999996"/>
    <n v="1"/>
    <n v="11348.52"/>
    <n v="4.0903278780000001"/>
    <n v="5"/>
    <n v="50762.53"/>
    <n v="4"/>
    <n v="3.1455789059999999"/>
    <n v="39414.01"/>
    <x v="19"/>
    <s v="21201,Baltimore"/>
    <x v="0"/>
    <x v="0"/>
    <n v="58.911117240000003"/>
    <n v="-0.58304598299999999"/>
    <n v="0.58304598299999999"/>
    <n v="-0.58304598299999999"/>
    <n v="3.1131936200000002E-2"/>
    <n v="3.1131936200000002E-2"/>
    <n v="0"/>
    <n v="266.95685314999997"/>
    <n v="3.1144469697999999"/>
    <n v="26706.432781"/>
    <x v="0"/>
  </r>
  <r>
    <n v="16761.172907"/>
    <n v="16678.224718000001"/>
    <x v="0"/>
    <x v="180"/>
    <x v="44"/>
    <x v="44"/>
    <s v="MD Resident"/>
    <x v="3"/>
    <s v="MD"/>
    <n v="1"/>
    <n v="0.75515097799999997"/>
    <n v="1"/>
    <n v="7828.08"/>
    <n v="1.4881029560000001"/>
    <n v="2"/>
    <n v="24315.43"/>
    <n v="1"/>
    <n v="0.732951978"/>
    <n v="16487.349999999999"/>
    <x v="3"/>
    <s v="20877,Gaithersburg"/>
    <x v="0"/>
    <x v="0"/>
    <n v="76.876184717000001"/>
    <n v="0"/>
    <n v="0"/>
    <n v="0"/>
    <n v="0"/>
    <n v="0"/>
    <n v="0"/>
    <n v="0"/>
    <n v="0.732951978"/>
    <n v="6285.0749820000001"/>
    <x v="0"/>
  </r>
  <r>
    <n v="16761.172907"/>
    <n v="16678.224718000001"/>
    <x v="0"/>
    <x v="16"/>
    <x v="44"/>
    <x v="44"/>
    <s v="MD Resident"/>
    <x v="3"/>
    <s v="MD"/>
    <n v="2"/>
    <n v="0.46813298599999997"/>
    <n v="1"/>
    <n v="3301.05"/>
    <n v="1.6821709499999999"/>
    <n v="2"/>
    <n v="28873.02"/>
    <n v="1"/>
    <n v="1.2140379640000001"/>
    <n v="25571.97"/>
    <x v="13"/>
    <s v="20876,Germantown"/>
    <x v="0"/>
    <x v="0"/>
    <n v="56.860298307000001"/>
    <n v="0"/>
    <n v="0"/>
    <n v="0"/>
    <n v="0"/>
    <n v="0"/>
    <n v="0"/>
    <n v="0"/>
    <n v="1.2140379640000001"/>
    <n v="10410.395038000001"/>
    <x v="0"/>
  </r>
  <r>
    <n v="16761.172907"/>
    <n v="16678.224718000001"/>
    <x v="0"/>
    <x v="32"/>
    <x v="44"/>
    <x v="44"/>
    <s v="MD Resident"/>
    <x v="1"/>
    <s v="MD"/>
    <n v="2"/>
    <n v="199.14223009"/>
    <n v="258"/>
    <n v="3238070.58"/>
    <n v="244.22306977"/>
    <n v="301"/>
    <n v="4163704.98"/>
    <n v="43"/>
    <n v="45.080839672000003"/>
    <n v="925634.4"/>
    <x v="28"/>
    <s v="20747,District Heights"/>
    <x v="0"/>
    <x v="0"/>
    <n v="135.299723"/>
    <n v="-5.2008608450000002"/>
    <n v="5.2008608450000002"/>
    <n v="-5.2008608450000002"/>
    <n v="1.7328873165000001"/>
    <n v="1.7328873165000001"/>
    <n v="0"/>
    <n v="14859.536568"/>
    <n v="43.347952354999997"/>
    <n v="371709.38757999998"/>
    <x v="0"/>
  </r>
  <r>
    <n v="16761.172907"/>
    <n v="16678.224718000001"/>
    <x v="0"/>
    <x v="144"/>
    <x v="44"/>
    <x v="44"/>
    <s v="MD Resident"/>
    <x v="7"/>
    <s v="MD"/>
    <n v="1"/>
    <n v="0"/>
    <n v="0"/>
    <n v="0"/>
    <n v="0.49757698500000003"/>
    <n v="1"/>
    <n v="5494.36"/>
    <n v="1"/>
    <n v="0.49757698500000003"/>
    <n v="5494.36"/>
    <x v="100"/>
    <s v="21144,Severn"/>
    <x v="0"/>
    <x v="0"/>
    <n v="27.458624188999998"/>
    <n v="-5.6600000000000001E-3"/>
    <n v="5.6600000000000001E-3"/>
    <n v="-5.6600000000000001E-3"/>
    <n v="1.025647E-4"/>
    <n v="1.025647E-4"/>
    <n v="0"/>
    <n v="0.8794940067"/>
    <n v="0.4974744203"/>
    <n v="4265.8511430999997"/>
    <x v="0"/>
  </r>
  <r>
    <n v="16761.172907"/>
    <n v="16678.224718000001"/>
    <x v="0"/>
    <x v="139"/>
    <x v="44"/>
    <x v="44"/>
    <s v="MD Resident"/>
    <x v="3"/>
    <s v="MD"/>
    <n v="2"/>
    <n v="0"/>
    <n v="0"/>
    <n v="0"/>
    <n v="2.4806099260000001"/>
    <n v="3"/>
    <n v="38756.14"/>
    <n v="3"/>
    <n v="2.4806099260000001"/>
    <n v="38756.14"/>
    <x v="95"/>
    <s v="20871,Clarksburg"/>
    <x v="0"/>
    <x v="0"/>
    <n v="26.110134223999999"/>
    <n v="0"/>
    <n v="0"/>
    <n v="0"/>
    <n v="0"/>
    <n v="0"/>
    <n v="0"/>
    <n v="0"/>
    <n v="2.4806099260000001"/>
    <n v="21271.269951999999"/>
    <x v="0"/>
  </r>
  <r>
    <n v="16761.172907"/>
    <n v="16678.224718000001"/>
    <x v="0"/>
    <x v="115"/>
    <x v="44"/>
    <x v="44"/>
    <s v="MD Resident"/>
    <x v="3"/>
    <s v="MD"/>
    <n v="1"/>
    <n v="0.732951978"/>
    <n v="1"/>
    <n v="17158.78"/>
    <n v="0.75515097799999997"/>
    <n v="1"/>
    <n v="10025.01"/>
    <n v="0"/>
    <n v="2.2199E-2"/>
    <n v="-7133.77"/>
    <x v="84"/>
    <s v="20866,Burtonsville"/>
    <x v="0"/>
    <x v="0"/>
    <n v="53.171304423999999"/>
    <n v="-9.5049347189999995"/>
    <n v="9.5049347189999995"/>
    <n v="-9.5049347189999995"/>
    <n v="3.9683067000000002E-3"/>
    <n v="3.9683067000000002E-3"/>
    <n v="0"/>
    <n v="34.028294041000002"/>
    <n v="1.82306933E-2"/>
    <n v="156.32848745999999"/>
    <x v="0"/>
  </r>
  <r>
    <n v="16761.172907"/>
    <n v="16678.224718000001"/>
    <x v="0"/>
    <x v="94"/>
    <x v="44"/>
    <x v="44"/>
    <s v="MD Resident"/>
    <x v="1"/>
    <s v="MD"/>
    <n v="2"/>
    <n v="84.141890501000006"/>
    <n v="93"/>
    <n v="1576205"/>
    <n v="104.16522791"/>
    <n v="110"/>
    <n v="1503833.45"/>
    <n v="17"/>
    <n v="20.023337404999999"/>
    <n v="-72371.55"/>
    <x v="70"/>
    <s v="20745,Oxon Hill"/>
    <x v="0"/>
    <x v="0"/>
    <n v="67.456354997999995"/>
    <n v="-2.797984918"/>
    <n v="2.797984918"/>
    <n v="-2.797984918"/>
    <n v="0.83053696079999995"/>
    <n v="0.83053696079999995"/>
    <n v="0"/>
    <n v="7121.8677766999999"/>
    <n v="19.192800444"/>
    <n v="164578.57203000001"/>
    <x v="0"/>
  </r>
  <r>
    <n v="16761.172907"/>
    <n v="16678.224718000001"/>
    <x v="0"/>
    <x v="111"/>
    <x v="44"/>
    <x v="44"/>
    <s v="MD Resident"/>
    <x v="3"/>
    <s v="MD"/>
    <n v="1"/>
    <n v="0"/>
    <n v="0"/>
    <n v="0"/>
    <n v="0.598206982"/>
    <n v="1"/>
    <n v="8756.4"/>
    <n v="1"/>
    <n v="0.598206982"/>
    <n v="8756.4"/>
    <x v="82"/>
    <s v="20854,Potomac"/>
    <x v="0"/>
    <x v="0"/>
    <n v="52.224355439"/>
    <n v="0"/>
    <n v="0"/>
    <n v="0"/>
    <n v="0"/>
    <n v="0"/>
    <n v="0"/>
    <n v="0"/>
    <n v="0.598206982"/>
    <n v="5129.6344773999999"/>
    <x v="0"/>
  </r>
  <r>
    <n v="16761.172907"/>
    <n v="16678.224718000001"/>
    <x v="0"/>
    <x v="1"/>
    <x v="44"/>
    <x v="44"/>
    <s v="MD Resident"/>
    <x v="1"/>
    <s v="MD"/>
    <n v="2"/>
    <n v="175.4271808"/>
    <n v="226"/>
    <n v="2963209.85"/>
    <n v="189.28245838999999"/>
    <n v="223"/>
    <n v="3275651.61"/>
    <n v="-3"/>
    <n v="13.85527759"/>
    <n v="312441.76"/>
    <x v="1"/>
    <s v="20744,Fort Washington"/>
    <x v="0"/>
    <x v="0"/>
    <n v="69.501414928000003"/>
    <n v="-9.1640427280000001"/>
    <n v="9.1640427280000001"/>
    <n v="-9.1640427280000001"/>
    <n v="1.8268744021000001"/>
    <n v="1.8268744021000001"/>
    <n v="0"/>
    <n v="15665.477336"/>
    <n v="12.028403188"/>
    <n v="103143.75049999999"/>
    <x v="0"/>
  </r>
  <r>
    <n v="16761.172907"/>
    <n v="16678.224718000001"/>
    <x v="0"/>
    <x v="169"/>
    <x v="44"/>
    <x v="44"/>
    <s v="MD Resident"/>
    <x v="3"/>
    <s v="MD"/>
    <n v="1"/>
    <n v="0"/>
    <n v="0"/>
    <n v="0"/>
    <n v="2.4550509279999999"/>
    <n v="3"/>
    <n v="18403.900000000001"/>
    <n v="3"/>
    <n v="2.4550509279999999"/>
    <n v="18403.900000000001"/>
    <x v="103"/>
    <s v="20853,Rockville"/>
    <x v="0"/>
    <x v="0"/>
    <n v="24.47210226"/>
    <n v="0"/>
    <n v="0"/>
    <n v="0"/>
    <n v="0"/>
    <n v="0"/>
    <n v="0"/>
    <n v="0"/>
    <n v="2.4550509279999999"/>
    <n v="21052.101134"/>
    <x v="0"/>
  </r>
  <r>
    <n v="16761.172907"/>
    <n v="16678.224718000001"/>
    <x v="0"/>
    <x v="121"/>
    <x v="44"/>
    <x v="44"/>
    <s v="MD Resident"/>
    <x v="1"/>
    <s v="MD"/>
    <n v="2"/>
    <n v="8.6358597439999993"/>
    <n v="15"/>
    <n v="134071.91"/>
    <n v="17.336848484000001"/>
    <n v="23"/>
    <n v="331623.84000000003"/>
    <n v="8"/>
    <n v="8.7009887399999997"/>
    <n v="197551.93"/>
    <x v="87"/>
    <s v="20623,Cheltenham"/>
    <x v="0"/>
    <x v="0"/>
    <n v="10.72313368"/>
    <n v="0"/>
    <n v="0"/>
    <n v="0"/>
    <n v="0"/>
    <n v="0"/>
    <n v="0"/>
    <n v="0"/>
    <n v="8.7009887399999997"/>
    <n v="74611.118176000004"/>
    <x v="0"/>
  </r>
  <r>
    <n v="16761.172907"/>
    <n v="16678.224718000001"/>
    <x v="0"/>
    <x v="150"/>
    <x v="44"/>
    <x v="44"/>
    <s v="MD Resident"/>
    <x v="3"/>
    <s v="MD"/>
    <n v="1"/>
    <n v="0.73492597800000004"/>
    <n v="1"/>
    <n v="1975.43"/>
    <n v="1.67770095"/>
    <n v="2"/>
    <n v="12062.42"/>
    <n v="1"/>
    <n v="0.94277497200000004"/>
    <n v="10086.99"/>
    <x v="103"/>
    <s v="20851,Rockville"/>
    <x v="0"/>
    <x v="0"/>
    <n v="59.30342924"/>
    <n v="0"/>
    <n v="0"/>
    <n v="0"/>
    <n v="0"/>
    <n v="0"/>
    <n v="0"/>
    <n v="0"/>
    <n v="0.94277497200000004"/>
    <n v="8084.3105250999997"/>
    <x v="0"/>
  </r>
  <r>
    <n v="16761.172907"/>
    <n v="16678.224718000001"/>
    <x v="0"/>
    <x v="211"/>
    <x v="44"/>
    <x v="44"/>
    <s v="MD Resident"/>
    <x v="11"/>
    <s v="MD"/>
    <n v="1"/>
    <n v="0"/>
    <n v="0"/>
    <n v="0"/>
    <n v="0.732951978"/>
    <n v="1"/>
    <n v="18630.88"/>
    <n v="1"/>
    <n v="0.732951978"/>
    <n v="18630.88"/>
    <x v="143"/>
    <s v="21085,Joppa"/>
    <x v="0"/>
    <x v="0"/>
    <n v="25.745593227000001"/>
    <n v="0"/>
    <n v="0"/>
    <n v="0"/>
    <n v="0"/>
    <n v="0"/>
    <n v="0"/>
    <n v="0"/>
    <n v="0.732951978"/>
    <n v="6285.0749820000001"/>
    <x v="0"/>
  </r>
  <r>
    <n v="16761.172907"/>
    <n v="16678.224718000001"/>
    <x v="0"/>
    <x v="37"/>
    <x v="44"/>
    <x v="44"/>
    <s v="MD Resident"/>
    <x v="1"/>
    <s v="MD"/>
    <n v="1"/>
    <n v="0"/>
    <n v="0"/>
    <n v="0"/>
    <n v="3.2615589030000001"/>
    <n v="3"/>
    <n v="145894.82999999999"/>
    <n v="3"/>
    <n v="3.2615589030000001"/>
    <n v="145894.82999999999"/>
    <x v="29"/>
    <s v="20710,Bladensburg"/>
    <x v="0"/>
    <x v="0"/>
    <n v="39.012683846000002"/>
    <n v="-5.7856688280000004"/>
    <n v="5.7856688280000004"/>
    <n v="-5.7856688280000004"/>
    <n v="0.48369652680000003"/>
    <n v="0.48369652680000003"/>
    <n v="0"/>
    <n v="4147.7054846999999"/>
    <n v="2.7778623761999999"/>
    <n v="23820.214487000001"/>
    <x v="0"/>
  </r>
  <r>
    <n v="16761.172907"/>
    <n v="16678.224718000001"/>
    <x v="0"/>
    <x v="55"/>
    <x v="44"/>
    <x v="44"/>
    <s v="MD Resident"/>
    <x v="12"/>
    <s v="MD"/>
    <n v="2"/>
    <n v="0.47289798599999999"/>
    <n v="1"/>
    <n v="8613.64"/>
    <n v="1.133309967"/>
    <n v="2"/>
    <n v="7915.61"/>
    <n v="1"/>
    <n v="0.66041198099999998"/>
    <n v="-698.03"/>
    <x v="2"/>
    <s v="Washington,"/>
    <x v="0"/>
    <x v="0"/>
    <n v="44.885576671999999"/>
    <n v="0"/>
    <n v="0"/>
    <n v="0"/>
    <n v="0"/>
    <n v="0"/>
    <n v="0"/>
    <n v="0"/>
    <n v="0.66041198099999998"/>
    <n v="5663.0433427999997"/>
    <x v="0"/>
  </r>
  <r>
    <n v="16761.172907"/>
    <n v="16678.224718000001"/>
    <x v="0"/>
    <x v="88"/>
    <x v="44"/>
    <x v="44"/>
    <s v="MD Resident"/>
    <x v="7"/>
    <s v="MD"/>
    <n v="1"/>
    <n v="0"/>
    <n v="0"/>
    <n v="0"/>
    <n v="0.94474897199999996"/>
    <n v="1"/>
    <n v="15284.3"/>
    <n v="1"/>
    <n v="0.94474897199999996"/>
    <n v="15284.3"/>
    <x v="67"/>
    <s v="21076,Hanover"/>
    <x v="0"/>
    <x v="0"/>
    <n v="57.705128287000001"/>
    <n v="-0.52161998499999995"/>
    <n v="0.52161998499999995"/>
    <n v="-0.52161998499999995"/>
    <n v="8.5399679000000006E-3"/>
    <n v="8.5399679000000006E-3"/>
    <n v="0"/>
    <n v="73.230362091000003"/>
    <n v="0.93620900409999996"/>
    <n v="8028.0072447000002"/>
    <x v="0"/>
  </r>
  <r>
    <n v="16761.172907"/>
    <n v="16678.224718000001"/>
    <x v="0"/>
    <x v="77"/>
    <x v="44"/>
    <x v="44"/>
    <s v="MD Resident"/>
    <x v="1"/>
    <s v="MD"/>
    <n v="2"/>
    <n v="72.945941833999996"/>
    <n v="96"/>
    <n v="1180643.3500000001"/>
    <n v="97.139470117000002"/>
    <n v="110"/>
    <n v="1526276.46"/>
    <n v="14"/>
    <n v="24.193528282999999"/>
    <n v="345633.11"/>
    <x v="60"/>
    <s v="20613,Brandywine"/>
    <x v="0"/>
    <x v="0"/>
    <n v="58.378697269"/>
    <n v="0"/>
    <n v="0"/>
    <n v="0"/>
    <n v="0"/>
    <n v="0"/>
    <n v="0"/>
    <n v="0"/>
    <n v="24.193528282999999"/>
    <n v="207459.89356"/>
    <x v="0"/>
  </r>
  <r>
    <n v="16761.172907"/>
    <n v="16678.224718000001"/>
    <x v="0"/>
    <x v="221"/>
    <x v="44"/>
    <x v="44"/>
    <s v="MD Resident"/>
    <x v="1"/>
    <s v="MD"/>
    <n v="1"/>
    <n v="1.466368957"/>
    <n v="2"/>
    <n v="10490.42"/>
    <n v="2.9806929119999999"/>
    <n v="2"/>
    <n v="37334.879999999997"/>
    <n v="0"/>
    <n v="1.5143239550000001"/>
    <n v="26844.46"/>
    <x v="147"/>
    <s v="20740,College Park"/>
    <x v="0"/>
    <x v="0"/>
    <n v="41.513387764999997"/>
    <n v="-22.245150339999999"/>
    <n v="22.245150343999999"/>
    <n v="-22.245150339999999"/>
    <n v="0.81145784200000004"/>
    <n v="0.81145784200000004"/>
    <n v="0"/>
    <n v="6958.2640262000004"/>
    <n v="0.70286611300000001"/>
    <n v="6027.0882067000002"/>
    <x v="0"/>
  </r>
  <r>
    <n v="16761.172907"/>
    <n v="16678.224718000001"/>
    <x v="0"/>
    <x v="36"/>
    <x v="44"/>
    <x v="44"/>
    <s v="MD Resident"/>
    <x v="1"/>
    <s v="MD"/>
    <n v="7"/>
    <n v="4.1747508760000001"/>
    <n v="7"/>
    <n v="86567.4"/>
    <n v="7.4919617780000003"/>
    <n v="11"/>
    <n v="110113.53"/>
    <n v="4"/>
    <n v="3.3172109019999998"/>
    <n v="23546.13"/>
    <x v="2"/>
    <s v="Prince Georges,"/>
    <x v="0"/>
    <x v="0"/>
    <n v="35.717816939999999"/>
    <n v="-2.0343319399999999"/>
    <n v="2.0343319399999999"/>
    <n v="-2.0343319399999999"/>
    <n v="0.1889339458"/>
    <n v="0.1889339458"/>
    <n v="0"/>
    <n v="1620.1116193"/>
    <n v="3.1282769562000001"/>
    <n v="26825.025137000001"/>
    <x v="0"/>
  </r>
  <r>
    <n v="16761.172907"/>
    <n v="16678.224718000001"/>
    <x v="0"/>
    <x v="147"/>
    <x v="44"/>
    <x v="44"/>
    <s v="MD Resident"/>
    <x v="3"/>
    <s v="MD"/>
    <n v="2"/>
    <n v="0"/>
    <n v="0"/>
    <n v="0"/>
    <n v="1.69989995"/>
    <n v="2"/>
    <n v="63652.44"/>
    <n v="2"/>
    <n v="1.69989995"/>
    <n v="63652.44"/>
    <x v="2"/>
    <s v="Montgomery,"/>
    <x v="0"/>
    <x v="0"/>
    <n v="16.002010524999999"/>
    <n v="-1.601359953"/>
    <n v="1.601359953"/>
    <n v="-1.601359953"/>
    <n v="0.1701131055"/>
    <n v="0.1701131055"/>
    <n v="0"/>
    <n v="1458.7226112000001"/>
    <n v="1.5297868445"/>
    <n v="13117.946759"/>
    <x v="0"/>
  </r>
  <r>
    <n v="16761.172907"/>
    <n v="16678.224718000001"/>
    <x v="0"/>
    <x v="62"/>
    <x v="44"/>
    <x v="44"/>
    <s v="MD Resident"/>
    <x v="3"/>
    <s v="MD"/>
    <n v="1"/>
    <n v="0"/>
    <n v="0"/>
    <n v="0"/>
    <n v="0.94474897199999996"/>
    <n v="1"/>
    <n v="8465.08"/>
    <n v="1"/>
    <n v="0.94474897199999996"/>
    <n v="8465.08"/>
    <x v="49"/>
    <s v="20817,Bethesda"/>
    <x v="0"/>
    <x v="0"/>
    <n v="20.978973379999999"/>
    <n v="0"/>
    <n v="0"/>
    <n v="0"/>
    <n v="0"/>
    <n v="0"/>
    <n v="0"/>
    <n v="0"/>
    <n v="0.94474897199999996"/>
    <n v="8101.2376068000003"/>
    <x v="0"/>
  </r>
  <r>
    <n v="16761.172907"/>
    <n v="16678.224718000001"/>
    <x v="0"/>
    <x v="64"/>
    <x v="44"/>
    <x v="44"/>
    <s v="MD Resident"/>
    <x v="7"/>
    <s v="MD"/>
    <n v="1"/>
    <n v="0.598206982"/>
    <n v="1"/>
    <n v="7333.13"/>
    <n v="0.732951978"/>
    <n v="1"/>
    <n v="4751.01"/>
    <n v="0"/>
    <n v="0.13474499600000001"/>
    <n v="-2582.12"/>
    <x v="51"/>
    <s v="21060,Glen Burnie"/>
    <x v="0"/>
    <x v="0"/>
    <n v="34.865030947000001"/>
    <n v="-0.45127198699999999"/>
    <n v="0.45127198699999999"/>
    <n v="-0.45127198699999999"/>
    <n v="1.7440582E-3"/>
    <n v="1.7440582E-3"/>
    <n v="0"/>
    <n v="14.955326819"/>
    <n v="0.1330009378"/>
    <n v="1140.4851778"/>
    <x v="0"/>
  </r>
  <r>
    <n v="16761.172907"/>
    <n v="16678.224718000001"/>
    <x v="0"/>
    <x v="240"/>
    <x v="44"/>
    <x v="44"/>
    <s v="MD Resident"/>
    <x v="3"/>
    <s v="MD"/>
    <n v="1"/>
    <n v="0"/>
    <n v="0"/>
    <n v="0"/>
    <n v="0.94474897199999996"/>
    <n v="1"/>
    <n v="5891.67"/>
    <n v="1"/>
    <n v="0.94474897199999996"/>
    <n v="5891.67"/>
    <x v="49"/>
    <s v="20816,Bethesda"/>
    <x v="0"/>
    <x v="0"/>
    <n v="7.3784247839999999"/>
    <n v="0"/>
    <n v="0"/>
    <n v="0"/>
    <n v="0"/>
    <n v="0"/>
    <n v="0"/>
    <n v="0"/>
    <n v="0.94474897199999996"/>
    <n v="8101.2376068000003"/>
    <x v="0"/>
  </r>
  <r>
    <n v="16761.172907"/>
    <n v="16678.224718000001"/>
    <x v="0"/>
    <x v="10"/>
    <x v="44"/>
    <x v="44"/>
    <s v="MD Resident"/>
    <x v="6"/>
    <s v="MD"/>
    <n v="29"/>
    <n v="201.55318602"/>
    <n v="277"/>
    <n v="3345875.54"/>
    <n v="251.01305056000001"/>
    <n v="311"/>
    <n v="4124597.98"/>
    <n v="34"/>
    <n v="49.459864533999998"/>
    <n v="778722.44"/>
    <x v="2"/>
    <s v="Charles,"/>
    <x v="0"/>
    <x v="0"/>
    <n v="145.88484364999999"/>
    <n v="-9.3912267220000007"/>
    <n v="9.3912267220000007"/>
    <n v="-9.3912267220000007"/>
    <n v="3.1839414558999999"/>
    <n v="3.1839414558999999"/>
    <n v="0"/>
    <n v="27302.349115000001"/>
    <n v="46.275923077999998"/>
    <n v="396816.78354999999"/>
    <x v="0"/>
  </r>
  <r>
    <n v="16761.172907"/>
    <n v="16678.224718000001"/>
    <x v="0"/>
    <x v="132"/>
    <x v="44"/>
    <x v="44"/>
    <s v="MD Resident"/>
    <x v="1"/>
    <s v="MD"/>
    <n v="2"/>
    <n v="0"/>
    <n v="0"/>
    <n v="0"/>
    <n v="2.8185979149999998"/>
    <n v="5"/>
    <n v="46405.599999999999"/>
    <n v="5"/>
    <n v="2.8185979149999998"/>
    <n v="46405.599999999999"/>
    <x v="36"/>
    <s v="20708,Laurel"/>
    <x v="0"/>
    <x v="0"/>
    <n v="171.31853193000001"/>
    <n v="-106.8178618"/>
    <n v="106.81786183"/>
    <n v="-106.8178618"/>
    <n v="1.7574082573000001"/>
    <n v="1.7574082573000001"/>
    <n v="0"/>
    <n v="15069.804029000001"/>
    <n v="1.0611896577"/>
    <n v="9099.7183566999993"/>
    <x v="0"/>
  </r>
  <r>
    <n v="16761.172907"/>
    <n v="16678.224718000001"/>
    <x v="0"/>
    <x v="229"/>
    <x v="44"/>
    <x v="44"/>
    <s v="MD Resident"/>
    <x v="7"/>
    <s v="MD"/>
    <n v="1"/>
    <n v="0"/>
    <n v="0"/>
    <n v="0"/>
    <n v="0.35034799"/>
    <n v="1"/>
    <n v="4234.8599999999997"/>
    <n v="1"/>
    <n v="0.35034799"/>
    <n v="4234.8599999999997"/>
    <x v="2"/>
    <s v="Anne Arundel,"/>
    <x v="0"/>
    <x v="0"/>
    <n v="12.965211614999999"/>
    <n v="0"/>
    <n v="0"/>
    <n v="0"/>
    <n v="0"/>
    <n v="0"/>
    <n v="0"/>
    <n v="0"/>
    <n v="0.35034799"/>
    <n v="3004.2396405999998"/>
    <x v="0"/>
  </r>
  <r>
    <n v="16761.172907"/>
    <n v="16678.224718000001"/>
    <x v="0"/>
    <x v="110"/>
    <x v="44"/>
    <x v="44"/>
    <s v="MD Resident"/>
    <x v="8"/>
    <s v="MD"/>
    <n v="1"/>
    <n v="0"/>
    <n v="0"/>
    <n v="0"/>
    <n v="1.385954959"/>
    <n v="2"/>
    <n v="21859.3"/>
    <n v="2"/>
    <n v="1.385954959"/>
    <n v="21859.3"/>
    <x v="16"/>
    <s v="21045,Columbia"/>
    <x v="0"/>
    <x v="0"/>
    <n v="78.241843665999994"/>
    <n v="-7.9040637660000002"/>
    <n v="7.9040637660000002"/>
    <n v="-7.9040637660000002"/>
    <n v="0.14001045810000001"/>
    <n v="0.14001045810000001"/>
    <n v="0"/>
    <n v="1200.5919265"/>
    <n v="1.2459445009000001"/>
    <n v="10683.994103999999"/>
    <x v="0"/>
  </r>
  <r>
    <n v="16761.172907"/>
    <n v="16678.224718000001"/>
    <x v="0"/>
    <x v="56"/>
    <x v="44"/>
    <x v="44"/>
    <s v="MD Resident"/>
    <x v="1"/>
    <s v="MD"/>
    <n v="2"/>
    <n v="13.036697613999999"/>
    <n v="17"/>
    <n v="295152.34000000003"/>
    <n v="16.735725504000001"/>
    <n v="19"/>
    <n v="384269.18"/>
    <n v="2"/>
    <n v="3.69902789"/>
    <n v="89116.84"/>
    <x v="4"/>
    <s v="20785,Hyattsville"/>
    <x v="0"/>
    <x v="0"/>
    <n v="200.05824806000001"/>
    <n v="-3.5376048949999999"/>
    <n v="3.5376048949999999"/>
    <n v="-3.5376048949999999"/>
    <n v="6.5409445999999996E-2"/>
    <n v="6.5409445999999996E-2"/>
    <n v="0"/>
    <n v="560.88704973999995"/>
    <n v="3.6336184440000001"/>
    <n v="31158.336510000001"/>
    <x v="0"/>
  </r>
  <r>
    <n v="16761.172907"/>
    <n v="16678.224718000001"/>
    <x v="0"/>
    <x v="18"/>
    <x v="44"/>
    <x v="44"/>
    <s v="MD Resident"/>
    <x v="5"/>
    <s v="MD"/>
    <n v="1"/>
    <n v="0"/>
    <n v="0"/>
    <n v="0"/>
    <n v="0.598206982"/>
    <n v="1"/>
    <n v="5268.12"/>
    <n v="1"/>
    <n v="0.598206982"/>
    <n v="5268.12"/>
    <x v="15"/>
    <s v="21771,Mount Airy"/>
    <x v="0"/>
    <x v="0"/>
    <n v="50.771912489999998"/>
    <n v="0"/>
    <n v="0"/>
    <n v="0"/>
    <n v="0"/>
    <n v="0"/>
    <n v="0"/>
    <n v="0"/>
    <n v="0.598206982"/>
    <n v="5129.6344773999999"/>
    <x v="0"/>
  </r>
  <r>
    <n v="16761.172907"/>
    <n v="16678.224718000001"/>
    <x v="0"/>
    <x v="47"/>
    <x v="44"/>
    <x v="44"/>
    <s v="MD Resident"/>
    <x v="5"/>
    <s v="MD"/>
    <n v="1"/>
    <n v="0"/>
    <n v="0"/>
    <n v="0"/>
    <n v="0.75515097799999997"/>
    <n v="1"/>
    <n v="7564.9"/>
    <n v="1"/>
    <n v="0.75515097799999997"/>
    <n v="7564.9"/>
    <x v="38"/>
    <s v="21769,Middletown"/>
    <x v="0"/>
    <x v="0"/>
    <n v="15.85309453"/>
    <n v="0"/>
    <n v="0"/>
    <n v="0"/>
    <n v="0"/>
    <n v="0"/>
    <n v="0"/>
    <n v="0"/>
    <n v="0.75515097799999997"/>
    <n v="6475.4317634999998"/>
    <x v="0"/>
  </r>
  <r>
    <n v="16761.172907"/>
    <n v="16678.224718000001"/>
    <x v="0"/>
    <x v="197"/>
    <x v="44"/>
    <x v="44"/>
    <s v="MD Resident"/>
    <x v="8"/>
    <s v="MD"/>
    <n v="1"/>
    <n v="0"/>
    <n v="0"/>
    <n v="0"/>
    <n v="0.732951978"/>
    <n v="1"/>
    <n v="10455.11"/>
    <n v="1"/>
    <n v="0.732951978"/>
    <n v="10455.11"/>
    <x v="123"/>
    <s v="21043,Ellicott City"/>
    <x v="0"/>
    <x v="0"/>
    <n v="59.304537232999998"/>
    <n v="0"/>
    <n v="0"/>
    <n v="0"/>
    <n v="0"/>
    <n v="0"/>
    <n v="0"/>
    <n v="0"/>
    <n v="0.732951978"/>
    <n v="6285.0749820000001"/>
    <x v="0"/>
  </r>
  <r>
    <n v="16761.172907"/>
    <n v="16678.224718000001"/>
    <x v="0"/>
    <x v="184"/>
    <x v="44"/>
    <x v="44"/>
    <s v="MD Resident"/>
    <x v="8"/>
    <s v="MD"/>
    <n v="1"/>
    <n v="0"/>
    <n v="0"/>
    <n v="0"/>
    <n v="2.3623959299999999"/>
    <n v="3"/>
    <n v="62150.080000000002"/>
    <n v="3"/>
    <n v="2.3623959299999999"/>
    <n v="62150.080000000002"/>
    <x v="123"/>
    <s v="21042,Ellicott City"/>
    <x v="0"/>
    <x v="0"/>
    <n v="41.943236755999997"/>
    <n v="-2.192951935"/>
    <n v="2.192951935"/>
    <n v="-2.192951935"/>
    <n v="0.1235150438"/>
    <n v="0.1235150438"/>
    <n v="0"/>
    <n v="1059.1434843"/>
    <n v="2.2388808862"/>
    <n v="19198.439554"/>
    <x v="0"/>
  </r>
  <r>
    <n v="14254.823547"/>
    <n v="15276.366843"/>
    <x v="0"/>
    <x v="17"/>
    <x v="45"/>
    <x v="45"/>
    <s v="MD Resident"/>
    <x v="5"/>
    <s v="MD"/>
    <n v="1"/>
    <n v="0"/>
    <n v="0"/>
    <n v="0"/>
    <n v="3.0127319109999999"/>
    <n v="3"/>
    <n v="66130.47"/>
    <n v="3"/>
    <n v="3.0127319109999999"/>
    <n v="66130.47"/>
    <x v="14"/>
    <s v="21701,Frederick"/>
    <x v="0"/>
    <x v="0"/>
    <n v="32.620666036000003"/>
    <n v="0"/>
    <n v="0"/>
    <n v="0"/>
    <n v="0"/>
    <n v="0"/>
    <n v="0"/>
    <n v="0"/>
    <n v="3.0127319109999999"/>
    <n v="21971.154049000001"/>
    <x v="0"/>
  </r>
  <r>
    <n v="14254.823547"/>
    <n v="15276.366843"/>
    <x v="0"/>
    <x v="117"/>
    <x v="45"/>
    <x v="45"/>
    <s v="MD Resident"/>
    <x v="8"/>
    <s v="MD"/>
    <n v="1"/>
    <n v="0.73492597800000004"/>
    <n v="1"/>
    <n v="2208.4499999999998"/>
    <n v="0.98163297100000002"/>
    <n v="1"/>
    <n v="8597.17"/>
    <n v="0"/>
    <n v="0.24670699300000001"/>
    <n v="6388.72"/>
    <x v="36"/>
    <s v="20723,Laurel"/>
    <x v="0"/>
    <x v="0"/>
    <n v="111.81412468000001"/>
    <n v="-21.82886835"/>
    <n v="21.828868353000001"/>
    <n v="-21.82886835"/>
    <n v="4.8163275300000002E-2"/>
    <n v="4.8163275300000002E-2"/>
    <n v="0"/>
    <n v="351.24357988000003"/>
    <n v="0.19854371770000001"/>
    <n v="1447.9332165999999"/>
    <x v="0"/>
  </r>
  <r>
    <n v="14254.823547"/>
    <n v="15276.366843"/>
    <x v="0"/>
    <x v="59"/>
    <x v="45"/>
    <x v="45"/>
    <s v="MD Resident"/>
    <x v="0"/>
    <s v="MD"/>
    <n v="2"/>
    <n v="112.95964365"/>
    <n v="130"/>
    <n v="1633505.07"/>
    <n v="118.38440448999999"/>
    <n v="143"/>
    <n v="1648962.73"/>
    <n v="13"/>
    <n v="5.4247608420000004"/>
    <n v="15457.66"/>
    <x v="47"/>
    <s v="21286,Towson"/>
    <x v="0"/>
    <x v="0"/>
    <n v="42.606785745000003"/>
    <n v="0"/>
    <n v="0"/>
    <n v="0"/>
    <n v="0"/>
    <n v="0"/>
    <n v="0"/>
    <n v="0"/>
    <n v="5.4247608420000004"/>
    <n v="39561.520792000003"/>
    <x v="0"/>
  </r>
  <r>
    <n v="14254.823547"/>
    <n v="15276.366843"/>
    <x v="0"/>
    <x v="58"/>
    <x v="45"/>
    <x v="45"/>
    <s v="MD Resident"/>
    <x v="0"/>
    <s v="MD"/>
    <n v="2"/>
    <n v="7.2540937860000003"/>
    <n v="8"/>
    <n v="220551.96"/>
    <n v="12.541129629"/>
    <n v="19"/>
    <n v="189470.31"/>
    <n v="11"/>
    <n v="5.287035843"/>
    <n v="-31081.65"/>
    <x v="46"/>
    <s v="21244,Windsor Mill"/>
    <x v="0"/>
    <x v="0"/>
    <n v="128.80505017999999"/>
    <n v="-0.77333497699999998"/>
    <n v="0.77333497699999998"/>
    <n v="-0.77333497699999998"/>
    <n v="3.1742930400000001E-2"/>
    <n v="3.1742930400000001E-2"/>
    <n v="0"/>
    <n v="231.49381832"/>
    <n v="5.2552929125999999"/>
    <n v="38325.630546"/>
    <x v="0"/>
  </r>
  <r>
    <n v="14254.823547"/>
    <n v="15276.366843"/>
    <x v="0"/>
    <x v="125"/>
    <x v="45"/>
    <x v="45"/>
    <s v="MD Resident"/>
    <x v="1"/>
    <s v="MD"/>
    <n v="1"/>
    <n v="0"/>
    <n v="0"/>
    <n v="0"/>
    <n v="0.94474897199999996"/>
    <n v="1"/>
    <n v="4124.25"/>
    <n v="1"/>
    <n v="0.94474897199999996"/>
    <n v="4124.25"/>
    <x v="36"/>
    <s v="20707,Laurel"/>
    <x v="0"/>
    <x v="0"/>
    <n v="135.32980598"/>
    <n v="-184.9022105"/>
    <n v="135.32980598"/>
    <n v="135.32980598"/>
    <n v="0.94474897199999996"/>
    <n v="0.94474897199999996"/>
    <n v="0"/>
    <n v="6889.8348126000001"/>
    <n v="0"/>
    <n v="0"/>
    <x v="0"/>
  </r>
  <r>
    <n v="14254.823547"/>
    <n v="15276.366843"/>
    <x v="0"/>
    <x v="34"/>
    <x v="45"/>
    <x v="45"/>
    <s v="MD Resident"/>
    <x v="9"/>
    <s v="MD"/>
    <n v="3"/>
    <n v="46.771966614"/>
    <n v="62"/>
    <n v="590554.67000000004"/>
    <n v="79.363192647999995"/>
    <n v="101"/>
    <n v="1064459.32"/>
    <n v="39"/>
    <n v="32.591226034000002"/>
    <n v="473904.65"/>
    <x v="19"/>
    <s v="21239,Baltimore"/>
    <x v="0"/>
    <x v="0"/>
    <n v="164.27218110999999"/>
    <n v="0"/>
    <n v="0"/>
    <n v="0"/>
    <n v="0"/>
    <n v="0"/>
    <n v="0"/>
    <n v="0"/>
    <n v="32.591226034000002"/>
    <n v="237680.24139000001"/>
    <x v="0"/>
  </r>
  <r>
    <n v="14254.823547"/>
    <n v="15276.366843"/>
    <x v="0"/>
    <x v="141"/>
    <x v="45"/>
    <x v="45"/>
    <s v="MD Resident"/>
    <x v="0"/>
    <s v="MD"/>
    <n v="2"/>
    <n v="32.311908043999999"/>
    <n v="36"/>
    <n v="408651.68"/>
    <n v="40.165897807999997"/>
    <n v="39"/>
    <n v="735246.7"/>
    <n v="3"/>
    <n v="7.8539897639999996"/>
    <n v="326595.02"/>
    <x v="97"/>
    <s v="21237,Rosedale"/>
    <x v="0"/>
    <x v="0"/>
    <n v="67.447334992999998"/>
    <n v="0"/>
    <n v="0"/>
    <n v="0"/>
    <n v="0"/>
    <n v="0"/>
    <n v="0"/>
    <n v="0"/>
    <n v="7.8539897639999996"/>
    <n v="57277.323075"/>
    <x v="0"/>
  </r>
  <r>
    <n v="14254.823547"/>
    <n v="15276.366843"/>
    <x v="0"/>
    <x v="185"/>
    <x v="45"/>
    <x v="45"/>
    <s v="MD Resident"/>
    <x v="0"/>
    <s v="MD"/>
    <n v="3"/>
    <n v="51.408864475000001"/>
    <n v="62"/>
    <n v="743621.3"/>
    <n v="77.893625696000001"/>
    <n v="93"/>
    <n v="1251138.72"/>
    <n v="31"/>
    <n v="26.484761220999999"/>
    <n v="507517.42"/>
    <x v="124"/>
    <s v="21236,Nottingham"/>
    <x v="0"/>
    <x v="0"/>
    <n v="54.704096397999997"/>
    <n v="0"/>
    <n v="0"/>
    <n v="0"/>
    <n v="0"/>
    <n v="0"/>
    <n v="0"/>
    <n v="0"/>
    <n v="26.484761220999999"/>
    <n v="193147.21187999999"/>
    <x v="0"/>
  </r>
  <r>
    <n v="14254.823547"/>
    <n v="15276.366843"/>
    <x v="0"/>
    <x v="74"/>
    <x v="45"/>
    <x v="45"/>
    <s v="MD Resident"/>
    <x v="11"/>
    <s v="MD"/>
    <n v="1"/>
    <n v="0"/>
    <n v="0"/>
    <n v="0"/>
    <n v="1.4024919579999999"/>
    <n v="1"/>
    <n v="8900.76"/>
    <n v="1"/>
    <n v="1.4024919579999999"/>
    <n v="8900.76"/>
    <x v="58"/>
    <s v="21028,Churchville"/>
    <x v="0"/>
    <x v="0"/>
    <n v="5.2026098440000004"/>
    <n v="0"/>
    <n v="0"/>
    <n v="0"/>
    <n v="0"/>
    <n v="0"/>
    <n v="0"/>
    <n v="0"/>
    <n v="1.4024919579999999"/>
    <n v="10228.048088"/>
    <x v="0"/>
  </r>
  <r>
    <n v="14254.823547"/>
    <n v="15276.366843"/>
    <x v="0"/>
    <x v="107"/>
    <x v="45"/>
    <x v="45"/>
    <s v="MD Resident"/>
    <x v="0"/>
    <s v="MD"/>
    <n v="3"/>
    <n v="248.20525064"/>
    <n v="303"/>
    <n v="3457131.73"/>
    <n v="282.85253360000002"/>
    <n v="310"/>
    <n v="4496780.33"/>
    <n v="7"/>
    <n v="34.647282963999999"/>
    <n v="1039648.6"/>
    <x v="79"/>
    <s v="21234,Parkville"/>
    <x v="0"/>
    <x v="0"/>
    <n v="124.48361029"/>
    <n v="0"/>
    <n v="0"/>
    <n v="0"/>
    <n v="0"/>
    <n v="0"/>
    <n v="0"/>
    <n v="0"/>
    <n v="34.647282963999999"/>
    <n v="252674.58700999999"/>
    <x v="0"/>
  </r>
  <r>
    <n v="14254.823547"/>
    <n v="15276.366843"/>
    <x v="0"/>
    <x v="166"/>
    <x v="45"/>
    <x v="45"/>
    <s v="MD Resident"/>
    <x v="11"/>
    <s v="MD"/>
    <n v="2"/>
    <n v="8.76902574"/>
    <n v="8"/>
    <n v="124037.89"/>
    <n v="9.3626537229999993"/>
    <n v="12"/>
    <n v="141449.79"/>
    <n v="4"/>
    <n v="0.59362798299999997"/>
    <n v="17411.900000000001"/>
    <x v="83"/>
    <s v="21015,Bel Air"/>
    <x v="0"/>
    <x v="0"/>
    <n v="16.030183524000002"/>
    <n v="0"/>
    <n v="0"/>
    <n v="0"/>
    <n v="0"/>
    <n v="0"/>
    <n v="0"/>
    <n v="0"/>
    <n v="0.59362798299999997"/>
    <n v="4329.1909959000004"/>
    <x v="0"/>
  </r>
  <r>
    <n v="14254.823547"/>
    <n v="15276.366843"/>
    <x v="0"/>
    <x v="93"/>
    <x v="45"/>
    <x v="45"/>
    <s v="MD Resident"/>
    <x v="9"/>
    <s v="MD"/>
    <n v="2"/>
    <n v="1.970442942"/>
    <n v="3"/>
    <n v="24572.15"/>
    <n v="3.2206389039999999"/>
    <n v="3"/>
    <n v="24025.33"/>
    <n v="0"/>
    <n v="1.250195962"/>
    <n v="-546.82000000000005"/>
    <x v="19"/>
    <s v="21231,Baltimore"/>
    <x v="0"/>
    <x v="0"/>
    <n v="80.842232605000007"/>
    <n v="0"/>
    <n v="0"/>
    <n v="0"/>
    <n v="0"/>
    <n v="0"/>
    <n v="0"/>
    <n v="0"/>
    <n v="1.250195962"/>
    <n v="9117.3887634000002"/>
    <x v="0"/>
  </r>
  <r>
    <n v="14254.823547"/>
    <n v="15276.366843"/>
    <x v="0"/>
    <x v="86"/>
    <x v="45"/>
    <x v="45"/>
    <s v="MD Resident"/>
    <x v="1"/>
    <s v="MD"/>
    <n v="1"/>
    <n v="0"/>
    <n v="0"/>
    <n v="0"/>
    <n v="1.3533579600000001"/>
    <n v="2"/>
    <n v="12721.79"/>
    <n v="2"/>
    <n v="1.3533579600000001"/>
    <n v="12721.79"/>
    <x v="50"/>
    <s v="20774,Upper Marlboro"/>
    <x v="0"/>
    <x v="0"/>
    <n v="108.96683977000001"/>
    <n v="-10.96837268"/>
    <n v="10.968372676"/>
    <n v="-10.96837268"/>
    <n v="0.1362261629"/>
    <n v="0.1362261629"/>
    <n v="0"/>
    <n v="993.46576453"/>
    <n v="1.2171317971"/>
    <n v="8876.2594884999999"/>
    <x v="0"/>
  </r>
  <r>
    <n v="14254.823547"/>
    <n v="15276.366843"/>
    <x v="0"/>
    <x v="75"/>
    <x v="45"/>
    <x v="45"/>
    <s v="MD Resident"/>
    <x v="0"/>
    <s v="MD"/>
    <n v="2"/>
    <n v="5.0640918480000003"/>
    <n v="9"/>
    <n v="70593.02"/>
    <n v="11.600162657"/>
    <n v="12"/>
    <n v="167050.76"/>
    <n v="3"/>
    <n v="6.5360708089999999"/>
    <n v="96457.74"/>
    <x v="59"/>
    <s v="21013,Baldwin"/>
    <x v="0"/>
    <x v="0"/>
    <n v="28.110223167000001"/>
    <n v="0"/>
    <n v="0"/>
    <n v="0"/>
    <n v="0"/>
    <n v="0"/>
    <n v="0"/>
    <n v="0"/>
    <n v="6.5360708089999999"/>
    <n v="47666.046254000001"/>
    <x v="0"/>
  </r>
  <r>
    <n v="14254.823547"/>
    <n v="15276.366843"/>
    <x v="0"/>
    <x v="140"/>
    <x v="45"/>
    <x v="45"/>
    <s v="MD Resident"/>
    <x v="9"/>
    <s v="MD"/>
    <n v="2"/>
    <n v="2.588883923"/>
    <n v="4"/>
    <n v="41893.040000000001"/>
    <n v="3.8646048849999999"/>
    <n v="5"/>
    <n v="66639.53"/>
    <n v="1"/>
    <n v="1.2757209620000001"/>
    <n v="24746.49"/>
    <x v="96"/>
    <s v="21225,Brooklyn"/>
    <x v="0"/>
    <x v="0"/>
    <n v="78.337591657999994"/>
    <n v="0"/>
    <n v="0"/>
    <n v="0"/>
    <n v="0"/>
    <n v="0"/>
    <n v="0"/>
    <n v="0"/>
    <n v="1.2757209620000001"/>
    <n v="9303.5366596000003"/>
    <x v="0"/>
  </r>
  <r>
    <n v="14254.823547"/>
    <n v="15276.366843"/>
    <x v="0"/>
    <x v="149"/>
    <x v="45"/>
    <x v="45"/>
    <s v="MD Resident"/>
    <x v="9"/>
    <s v="MD"/>
    <n v="2"/>
    <n v="1.69003795"/>
    <n v="2"/>
    <n v="14269.92"/>
    <n v="4.4521328679999996"/>
    <n v="4"/>
    <n v="78829.55"/>
    <n v="2"/>
    <n v="2.7620949179999998"/>
    <n v="64559.63"/>
    <x v="19"/>
    <s v="21223,Baltimore"/>
    <x v="0"/>
    <x v="0"/>
    <n v="32.501234044"/>
    <n v="0"/>
    <n v="0"/>
    <n v="0"/>
    <n v="0"/>
    <n v="0"/>
    <n v="0"/>
    <n v="0"/>
    <n v="2.7620949179999998"/>
    <n v="20143.316674999998"/>
    <x v="0"/>
  </r>
  <r>
    <n v="14254.823547"/>
    <n v="15276.366843"/>
    <x v="0"/>
    <x v="195"/>
    <x v="45"/>
    <x v="45"/>
    <s v="MD Resident"/>
    <x v="0"/>
    <s v="MD"/>
    <n v="2"/>
    <n v="38.439204861"/>
    <n v="39"/>
    <n v="631600.34"/>
    <n v="42.474335742000001"/>
    <n v="46"/>
    <n v="675780.06"/>
    <n v="7"/>
    <n v="4.0351308809999997"/>
    <n v="44179.72"/>
    <x v="132"/>
    <s v="21221,Essex"/>
    <x v="0"/>
    <x v="0"/>
    <n v="45.604401649000003"/>
    <n v="0"/>
    <n v="0"/>
    <n v="0"/>
    <n v="0"/>
    <n v="0"/>
    <n v="0"/>
    <n v="0"/>
    <n v="4.0351308809999997"/>
    <n v="29427.272260999998"/>
    <x v="0"/>
  </r>
  <r>
    <n v="14254.823547"/>
    <n v="15276.366843"/>
    <x v="0"/>
    <x v="119"/>
    <x v="45"/>
    <x v="45"/>
    <s v="MD Resident"/>
    <x v="9"/>
    <s v="MD"/>
    <n v="3"/>
    <n v="26.201802225000002"/>
    <n v="32"/>
    <n v="480933.47"/>
    <n v="37.346197893000003"/>
    <n v="44"/>
    <n v="535679.63"/>
    <n v="12"/>
    <n v="11.144395668"/>
    <n v="54746.16"/>
    <x v="19"/>
    <s v="21218,Baltimore"/>
    <x v="0"/>
    <x v="0"/>
    <n v="93.296299219000005"/>
    <n v="0"/>
    <n v="0"/>
    <n v="0"/>
    <n v="0"/>
    <n v="0"/>
    <n v="0"/>
    <n v="0"/>
    <n v="11.144395668"/>
    <n v="81273.489058000006"/>
    <x v="0"/>
  </r>
  <r>
    <n v="14254.823547"/>
    <n v="15276.366843"/>
    <x v="0"/>
    <x v="183"/>
    <x v="45"/>
    <x v="45"/>
    <s v="MD Resident"/>
    <x v="9"/>
    <s v="MD"/>
    <n v="2"/>
    <n v="9.9074107060000003"/>
    <n v="14"/>
    <n v="126862.94"/>
    <n v="11.017902673"/>
    <n v="10"/>
    <n v="123111.64"/>
    <n v="-4"/>
    <n v="1.110491967"/>
    <n v="-3751.3"/>
    <x v="19"/>
    <s v="21217,Baltimore"/>
    <x v="0"/>
    <x v="0"/>
    <n v="63.406089125999998"/>
    <n v="0"/>
    <n v="0"/>
    <n v="0"/>
    <n v="0"/>
    <n v="0"/>
    <n v="0"/>
    <n v="0"/>
    <n v="1.110491967"/>
    <n v="8098.5599774000002"/>
    <x v="0"/>
  </r>
  <r>
    <n v="14254.823547"/>
    <n v="15276.366843"/>
    <x v="0"/>
    <x v="130"/>
    <x v="45"/>
    <x v="45"/>
    <s v="MD Resident"/>
    <x v="9"/>
    <s v="MD"/>
    <n v="2"/>
    <n v="38.222186866000001"/>
    <n v="43"/>
    <n v="846439.45"/>
    <n v="46.142573630999998"/>
    <n v="48"/>
    <n v="681683.75"/>
    <n v="5"/>
    <n v="7.9203867649999999"/>
    <n v="-164755.70000000001"/>
    <x v="19"/>
    <s v="21215,Baltimore"/>
    <x v="0"/>
    <x v="0"/>
    <n v="67.616079995000007"/>
    <n v="-0.64820198100000004"/>
    <n v="0.64820198100000004"/>
    <n v="-0.64820198100000004"/>
    <n v="7.5928838100000007E-2"/>
    <n v="7.5928838100000007E-2"/>
    <n v="0"/>
    <n v="553.73138004999998"/>
    <n v="7.8444579268999997"/>
    <n v="57207.809601000001"/>
    <x v="0"/>
  </r>
  <r>
    <n v="14254.823547"/>
    <n v="15276.366843"/>
    <x v="0"/>
    <x v="168"/>
    <x v="45"/>
    <x v="45"/>
    <s v="MD Resident"/>
    <x v="9"/>
    <s v="MD"/>
    <n v="3"/>
    <n v="7.2824397860000003"/>
    <n v="9"/>
    <n v="93326.080000000002"/>
    <n v="10.112620700000001"/>
    <n v="15"/>
    <n v="159195.13"/>
    <n v="6"/>
    <n v="2.830180914"/>
    <n v="65869.05"/>
    <x v="19"/>
    <s v="21213,Baltimore"/>
    <x v="0"/>
    <x v="0"/>
    <n v="44.363528690000003"/>
    <n v="-0.73492597800000004"/>
    <n v="0.73492597800000004"/>
    <n v="-0.73492597800000004"/>
    <n v="4.6884761800000001E-2"/>
    <n v="4.6884761800000001E-2"/>
    <n v="0"/>
    <n v="341.91967786999999"/>
    <n v="2.7832961522000002"/>
    <n v="20297.932352"/>
    <x v="0"/>
  </r>
  <r>
    <n v="14254.823547"/>
    <n v="15276.366843"/>
    <x v="0"/>
    <x v="157"/>
    <x v="45"/>
    <x v="45"/>
    <s v="MD Resident"/>
    <x v="3"/>
    <s v="MD"/>
    <n v="1"/>
    <n v="0"/>
    <n v="0"/>
    <n v="0"/>
    <n v="0.79401597599999996"/>
    <n v="1"/>
    <n v="33524.959999999999"/>
    <n v="1"/>
    <n v="0.79401597599999996"/>
    <n v="33524.959999999999"/>
    <x v="24"/>
    <s v="20902,Silver Spring"/>
    <x v="0"/>
    <x v="0"/>
    <n v="117.92911949000001"/>
    <n v="-0.92701997199999997"/>
    <n v="0.92701997199999997"/>
    <n v="-0.92701997199999997"/>
    <n v="6.2416193E-3"/>
    <n v="6.2416193E-3"/>
    <n v="0"/>
    <n v="45.518679765999998"/>
    <n v="0.78777435669999996"/>
    <n v="5745.0554043000002"/>
    <x v="0"/>
  </r>
  <r>
    <n v="14254.823547"/>
    <n v="15276.366843"/>
    <x v="0"/>
    <x v="76"/>
    <x v="45"/>
    <x v="45"/>
    <s v="MD Resident"/>
    <x v="9"/>
    <s v="MD"/>
    <n v="3"/>
    <n v="90.851743307000007"/>
    <n v="105"/>
    <n v="1106601.06"/>
    <n v="95.058541177999999"/>
    <n v="124"/>
    <n v="1244321.77"/>
    <n v="19"/>
    <n v="4.206797871"/>
    <n v="137720.71"/>
    <x v="19"/>
    <s v="21212,Baltimore"/>
    <x v="0"/>
    <x v="0"/>
    <n v="53.002016415999996"/>
    <n v="0"/>
    <n v="0"/>
    <n v="0"/>
    <n v="0"/>
    <n v="0"/>
    <n v="0"/>
    <n v="0"/>
    <n v="4.206797871"/>
    <n v="30679.199745000002"/>
    <x v="0"/>
  </r>
  <r>
    <n v="14254.823547"/>
    <n v="15276.366843"/>
    <x v="0"/>
    <x v="91"/>
    <x v="45"/>
    <x v="45"/>
    <s v="MD Resident"/>
    <x v="9"/>
    <s v="MD"/>
    <n v="2"/>
    <n v="5.3577018409999999"/>
    <n v="8"/>
    <n v="71363.45"/>
    <n v="10.268945696999999"/>
    <n v="15"/>
    <n v="131613.18"/>
    <n v="7"/>
    <n v="4.9112438559999996"/>
    <n v="60249.73"/>
    <x v="19"/>
    <s v="21211,Baltimore"/>
    <x v="0"/>
    <x v="0"/>
    <n v="53.067125419"/>
    <n v="-0.598206982"/>
    <n v="0.598206982"/>
    <n v="-0.598206982"/>
    <n v="5.53627192E-2"/>
    <n v="5.53627192E-2"/>
    <n v="0"/>
    <n v="403.74745206"/>
    <n v="4.8558811367999999"/>
    <n v="35412.813238000002"/>
    <x v="0"/>
  </r>
  <r>
    <n v="14254.823547"/>
    <n v="15276.366843"/>
    <x v="0"/>
    <x v="206"/>
    <x v="45"/>
    <x v="45"/>
    <s v="MD Resident"/>
    <x v="9"/>
    <s v="MD"/>
    <n v="2"/>
    <n v="12.665306624999999"/>
    <n v="18"/>
    <n v="201578.34"/>
    <n v="18.033702466000001"/>
    <n v="20"/>
    <n v="255480.67"/>
    <n v="2"/>
    <n v="5.3683958409999999"/>
    <n v="53902.33"/>
    <x v="19"/>
    <s v="21210,Baltimore"/>
    <x v="0"/>
    <x v="0"/>
    <n v="21.737539356999999"/>
    <n v="0"/>
    <n v="0"/>
    <n v="0"/>
    <n v="0"/>
    <n v="0"/>
    <n v="0"/>
    <n v="0"/>
    <n v="5.3683958409999999"/>
    <n v="39150.463931999999"/>
    <x v="0"/>
  </r>
  <r>
    <n v="14254.823547"/>
    <n v="15276.366843"/>
    <x v="0"/>
    <x v="123"/>
    <x v="45"/>
    <x v="45"/>
    <s v="MD Resident"/>
    <x v="9"/>
    <s v="MD"/>
    <n v="2"/>
    <n v="16.809139501000001"/>
    <n v="25"/>
    <n v="210203.03"/>
    <n v="47.323392595999998"/>
    <n v="39"/>
    <n v="638409.82999999996"/>
    <n v="14"/>
    <n v="30.514253095000001"/>
    <n v="428206.8"/>
    <x v="19"/>
    <s v="21209,Baltimore"/>
    <x v="0"/>
    <x v="0"/>
    <n v="97.924219085000004"/>
    <n v="0"/>
    <n v="0"/>
    <n v="0"/>
    <n v="0"/>
    <n v="0"/>
    <n v="0"/>
    <n v="0"/>
    <n v="30.514253095000001"/>
    <n v="222533.36017"/>
    <x v="0"/>
  </r>
  <r>
    <n v="14254.823547"/>
    <n v="15276.366843"/>
    <x v="0"/>
    <x v="148"/>
    <x v="45"/>
    <x v="45"/>
    <s v="MD Resident"/>
    <x v="0"/>
    <s v="MD"/>
    <n v="2"/>
    <n v="27.919577173"/>
    <n v="27"/>
    <n v="431574.09"/>
    <n v="28.551150153999998"/>
    <n v="40"/>
    <n v="374535.11"/>
    <n v="13"/>
    <n v="0.63157298100000003"/>
    <n v="-57038.98"/>
    <x v="102"/>
    <s v="21207,Gwynn Oak"/>
    <x v="0"/>
    <x v="0"/>
    <n v="25.919264238"/>
    <n v="0"/>
    <n v="0"/>
    <n v="0"/>
    <n v="0"/>
    <n v="0"/>
    <n v="0"/>
    <n v="0"/>
    <n v="0.63157298100000003"/>
    <n v="4605.9150527000002"/>
    <x v="0"/>
  </r>
  <r>
    <n v="14254.823547"/>
    <n v="15276.366843"/>
    <x v="0"/>
    <x v="33"/>
    <x v="45"/>
    <x v="45"/>
    <s v="MD Resident"/>
    <x v="9"/>
    <s v="MD"/>
    <n v="3"/>
    <n v="43.544338707000001"/>
    <n v="52"/>
    <n v="557252.98"/>
    <n v="58.194863275000003"/>
    <n v="67"/>
    <n v="778693.97"/>
    <n v="15"/>
    <n v="14.650524568"/>
    <n v="221440.99"/>
    <x v="19"/>
    <s v="21206,Baltimore"/>
    <x v="0"/>
    <x v="0"/>
    <n v="198.44760808000001"/>
    <n v="0"/>
    <n v="0"/>
    <n v="0"/>
    <n v="0"/>
    <n v="0"/>
    <n v="0"/>
    <n v="0"/>
    <n v="14.650524568"/>
    <n v="106842.87274999999"/>
    <x v="0"/>
  </r>
  <r>
    <n v="14254.823547"/>
    <n v="15276.366843"/>
    <x v="0"/>
    <x v="212"/>
    <x v="45"/>
    <x v="45"/>
    <s v="MD Resident"/>
    <x v="9"/>
    <s v="MD"/>
    <n v="2"/>
    <n v="0.92742897199999996"/>
    <n v="2"/>
    <n v="21045.53"/>
    <n v="2.8782329139999998"/>
    <n v="5"/>
    <n v="35046.83"/>
    <n v="3"/>
    <n v="1.9508039420000001"/>
    <n v="14001.3"/>
    <x v="19"/>
    <s v="21205,Baltimore"/>
    <x v="0"/>
    <x v="0"/>
    <n v="48.148821564000002"/>
    <n v="0"/>
    <n v="0"/>
    <n v="0"/>
    <n v="0"/>
    <n v="0"/>
    <n v="0"/>
    <n v="0"/>
    <n v="1.9508039420000001"/>
    <n v="14226.760028999999"/>
    <x v="0"/>
  </r>
  <r>
    <n v="14254.823547"/>
    <n v="15276.366843"/>
    <x v="0"/>
    <x v="220"/>
    <x v="45"/>
    <x v="45"/>
    <s v="MD Resident"/>
    <x v="0"/>
    <s v="MD"/>
    <n v="3"/>
    <n v="105.41779287999999"/>
    <n v="119"/>
    <n v="1349722.85"/>
    <n v="150.62879753000001"/>
    <n v="149"/>
    <n v="2371416.56"/>
    <n v="30"/>
    <n v="45.211004656999997"/>
    <n v="1021693.71"/>
    <x v="47"/>
    <s v="21204,Towson"/>
    <x v="0"/>
    <x v="0"/>
    <n v="132.48252106000001"/>
    <n v="0"/>
    <n v="0"/>
    <n v="0"/>
    <n v="0"/>
    <n v="0"/>
    <n v="0"/>
    <n v="0"/>
    <n v="45.211004656999997"/>
    <n v="329713.35564000002"/>
    <x v="0"/>
  </r>
  <r>
    <n v="14254.823547"/>
    <n v="15276.366843"/>
    <x v="0"/>
    <x v="35"/>
    <x v="45"/>
    <x v="45"/>
    <s v="MD Resident"/>
    <x v="9"/>
    <s v="MD"/>
    <n v="2"/>
    <n v="7.183800787"/>
    <n v="7"/>
    <n v="80108.800000000003"/>
    <n v="12.216976638"/>
    <n v="12"/>
    <n v="140948.04999999999"/>
    <n v="5"/>
    <n v="5.0331758510000002"/>
    <n v="60839.25"/>
    <x v="19"/>
    <s v="21202,Baltimore"/>
    <x v="0"/>
    <x v="0"/>
    <n v="77.692372683000002"/>
    <n v="0"/>
    <n v="0"/>
    <n v="0"/>
    <n v="0"/>
    <n v="0"/>
    <n v="0"/>
    <n v="0"/>
    <n v="5.0331758510000002"/>
    <n v="36705.782407999999"/>
    <x v="0"/>
  </r>
  <r>
    <n v="14254.823547"/>
    <n v="15276.366843"/>
    <x v="0"/>
    <x v="155"/>
    <x v="45"/>
    <x v="45"/>
    <s v="MD Resident"/>
    <x v="1"/>
    <s v="MD"/>
    <n v="1"/>
    <n v="0"/>
    <n v="0"/>
    <n v="0"/>
    <n v="0.58304598299999999"/>
    <n v="1"/>
    <n v="8659.25"/>
    <n v="1"/>
    <n v="0.58304598299999999"/>
    <n v="8659.25"/>
    <x v="106"/>
    <s v="20748,Temple Hills"/>
    <x v="0"/>
    <x v="0"/>
    <n v="58.72886227"/>
    <n v="-3.3167708999999999"/>
    <n v="3.3167708999999999"/>
    <n v="-3.3167708999999999"/>
    <n v="3.2928101699999997E-2"/>
    <n v="3.2928101699999997E-2"/>
    <n v="0"/>
    <n v="240.13699740000001"/>
    <n v="0.55011788129999994"/>
    <n v="4011.8819305000002"/>
    <x v="0"/>
  </r>
  <r>
    <n v="14254.823547"/>
    <n v="15276.366843"/>
    <x v="0"/>
    <x v="104"/>
    <x v="45"/>
    <x v="45"/>
    <s v="MD Resident"/>
    <x v="9"/>
    <s v="MD"/>
    <n v="2"/>
    <n v="8.1381197590000003"/>
    <n v="8"/>
    <n v="105645.5"/>
    <n v="15.178779548"/>
    <n v="14"/>
    <n v="221656.39"/>
    <n v="6"/>
    <n v="7.0406597890000002"/>
    <n v="116010.89"/>
    <x v="19"/>
    <s v="21201,Baltimore"/>
    <x v="0"/>
    <x v="0"/>
    <n v="58.911117240000003"/>
    <n v="-0.58304598299999999"/>
    <n v="0.58304598299999999"/>
    <n v="-0.58304598299999999"/>
    <n v="6.9681727299999996E-2"/>
    <n v="6.9681727299999996E-2"/>
    <n v="0"/>
    <n v="508.17265212000001"/>
    <n v="6.9709780617000003"/>
    <n v="50837.723830000003"/>
    <x v="0"/>
  </r>
  <r>
    <n v="14254.823547"/>
    <n v="15276.366843"/>
    <x v="0"/>
    <x v="69"/>
    <x v="45"/>
    <x v="45"/>
    <s v="MD Resident"/>
    <x v="0"/>
    <s v="MD"/>
    <n v="3"/>
    <n v="3.2037329049999999"/>
    <n v="5"/>
    <n v="37305.910000000003"/>
    <n v="8.8059757390000009"/>
    <n v="11"/>
    <n v="114277.99"/>
    <n v="6"/>
    <n v="5.6022428340000001"/>
    <n v="76972.08"/>
    <x v="54"/>
    <s v="21162,White Marsh"/>
    <x v="0"/>
    <x v="0"/>
    <n v="44.98476866"/>
    <n v="0"/>
    <n v="0"/>
    <n v="0"/>
    <n v="0"/>
    <n v="0"/>
    <n v="0"/>
    <n v="0"/>
    <n v="5.6022428340000001"/>
    <n v="40855.855735999998"/>
    <x v="0"/>
  </r>
  <r>
    <n v="14254.823547"/>
    <n v="15276.366843"/>
    <x v="0"/>
    <x v="191"/>
    <x v="45"/>
    <x v="45"/>
    <s v="MD Resident"/>
    <x v="11"/>
    <s v="MD"/>
    <n v="1"/>
    <n v="1.0936349670000001"/>
    <n v="2"/>
    <n v="13045.64"/>
    <n v="1.280814962"/>
    <n v="2"/>
    <n v="17433.04"/>
    <n v="0"/>
    <n v="0.18717999499999999"/>
    <n v="4387.3999999999996"/>
    <x v="128"/>
    <s v="21160,Whiteford"/>
    <x v="0"/>
    <x v="0"/>
    <n v="1.450446957"/>
    <n v="0"/>
    <n v="0"/>
    <n v="0"/>
    <n v="0"/>
    <n v="0"/>
    <n v="0"/>
    <n v="0"/>
    <n v="0.18717999499999999"/>
    <n v="1365.0602266000001"/>
    <x v="0"/>
  </r>
  <r>
    <n v="14254.823547"/>
    <n v="15276.366843"/>
    <x v="0"/>
    <x v="177"/>
    <x v="45"/>
    <x v="45"/>
    <s v="MD Resident"/>
    <x v="10"/>
    <s v="MD"/>
    <n v="2"/>
    <n v="1.722832948"/>
    <n v="3"/>
    <n v="27814.94"/>
    <n v="5.9046728259999997"/>
    <n v="6"/>
    <n v="81785.08"/>
    <n v="3"/>
    <n v="4.1818398779999999"/>
    <n v="53970.14"/>
    <x v="43"/>
    <s v="21158,Westminster"/>
    <x v="0"/>
    <x v="0"/>
    <n v="13.168115612999999"/>
    <n v="0"/>
    <n v="0"/>
    <n v="0"/>
    <n v="0"/>
    <n v="0"/>
    <n v="0"/>
    <n v="0"/>
    <n v="4.1818398779999999"/>
    <n v="30497.186899"/>
    <x v="0"/>
  </r>
  <r>
    <n v="14254.823547"/>
    <n v="15276.366843"/>
    <x v="0"/>
    <x v="53"/>
    <x v="45"/>
    <x v="45"/>
    <s v="MD Resident"/>
    <x v="10"/>
    <s v="MD"/>
    <n v="2"/>
    <n v="22.479027330000001"/>
    <n v="16"/>
    <n v="401899.03"/>
    <n v="23.285890308999999"/>
    <n v="13"/>
    <n v="757455.9"/>
    <n v="-3"/>
    <n v="0.80686297900000004"/>
    <n v="355556.87"/>
    <x v="43"/>
    <s v="21157,Westminster"/>
    <x v="0"/>
    <x v="0"/>
    <n v="54.699697379"/>
    <n v="0"/>
    <n v="0"/>
    <n v="0"/>
    <n v="0"/>
    <n v="0"/>
    <n v="0"/>
    <n v="0"/>
    <n v="0.80686297900000004"/>
    <n v="5884.2642929000003"/>
    <x v="0"/>
  </r>
  <r>
    <n v="14254.823547"/>
    <n v="15276.366843"/>
    <x v="0"/>
    <x v="71"/>
    <x v="45"/>
    <x v="45"/>
    <s v="MD Resident"/>
    <x v="3"/>
    <s v="MD"/>
    <n v="1"/>
    <n v="0"/>
    <n v="0"/>
    <n v="0"/>
    <n v="0.47051298600000002"/>
    <n v="1"/>
    <n v="3251.36"/>
    <n v="1"/>
    <n v="0.47051298600000002"/>
    <n v="3251.36"/>
    <x v="13"/>
    <s v="20874,Germantown"/>
    <x v="0"/>
    <x v="0"/>
    <n v="67.317166005000004"/>
    <n v="-2.7837239170000001"/>
    <n v="2.7837239170000001"/>
    <n v="-2.7837239170000001"/>
    <n v="1.9456824000000001E-2"/>
    <n v="1.9456824000000001E-2"/>
    <n v="0"/>
    <n v="141.89409825999999"/>
    <n v="0.45105616199999998"/>
    <n v="3289.4478208999999"/>
    <x v="0"/>
  </r>
  <r>
    <n v="14254.823547"/>
    <n v="15276.366843"/>
    <x v="0"/>
    <x v="52"/>
    <x v="45"/>
    <x v="45"/>
    <s v="MD Resident"/>
    <x v="0"/>
    <s v="MD"/>
    <n v="2"/>
    <n v="4.3956518689999999"/>
    <n v="5"/>
    <n v="60551.35"/>
    <n v="4.7429008599999998"/>
    <n v="6"/>
    <n v="79809.16"/>
    <n v="1"/>
    <n v="0.34724899100000001"/>
    <n v="19257.810000000001"/>
    <x v="42"/>
    <s v="21155,Upperco"/>
    <x v="0"/>
    <x v="0"/>
    <n v="16.53367751"/>
    <n v="-0.51374798499999996"/>
    <n v="0.51374798499999996"/>
    <n v="-0.51374798499999996"/>
    <n v="1.07900054E-2"/>
    <n v="1.07900054E-2"/>
    <n v="0"/>
    <n v="78.689003063000001"/>
    <n v="0.33645898559999998"/>
    <n v="2453.7172314999998"/>
    <x v="0"/>
  </r>
  <r>
    <n v="14254.823547"/>
    <n v="15276.366843"/>
    <x v="0"/>
    <x v="200"/>
    <x v="45"/>
    <x v="45"/>
    <s v="MD Resident"/>
    <x v="0"/>
    <s v="MD"/>
    <n v="2"/>
    <n v="43.605526705000003"/>
    <n v="45"/>
    <n v="600961.68000000005"/>
    <n v="46.607686618999999"/>
    <n v="55"/>
    <n v="748631.94"/>
    <n v="10"/>
    <n v="3.0021599139999999"/>
    <n v="147670.26"/>
    <x v="135"/>
    <s v="21136,Reisterstown"/>
    <x v="0"/>
    <x v="0"/>
    <n v="56.052853335000002"/>
    <n v="-0.96866297199999996"/>
    <n v="0.96866297199999996"/>
    <n v="-0.96866297199999996"/>
    <n v="5.1881054599999997E-2"/>
    <n v="5.1881054599999997E-2"/>
    <n v="0"/>
    <n v="378.35648064999998"/>
    <n v="2.9502788594"/>
    <n v="21515.69845"/>
    <x v="0"/>
  </r>
  <r>
    <n v="14254.823547"/>
    <n v="15276.366843"/>
    <x v="0"/>
    <x v="12"/>
    <x v="45"/>
    <x v="45"/>
    <s v="MD Resident"/>
    <x v="0"/>
    <s v="MD"/>
    <n v="2"/>
    <n v="10.794845682"/>
    <n v="11"/>
    <n v="108902.62"/>
    <n v="12.317170637"/>
    <n v="17"/>
    <n v="233231.48"/>
    <n v="6"/>
    <n v="1.522324955"/>
    <n v="124328.86"/>
    <x v="10"/>
    <s v="21133,Randallstown"/>
    <x v="0"/>
    <x v="0"/>
    <n v="65.825927037"/>
    <n v="0"/>
    <n v="0"/>
    <n v="0"/>
    <n v="0"/>
    <n v="0"/>
    <n v="0"/>
    <n v="0"/>
    <n v="1.522324955"/>
    <n v="11101.962301"/>
    <x v="0"/>
  </r>
  <r>
    <n v="14254.823547"/>
    <n v="15276.366843"/>
    <x v="0"/>
    <x v="237"/>
    <x v="45"/>
    <x v="45"/>
    <s v="MD Resident"/>
    <x v="11"/>
    <s v="MD"/>
    <n v="2"/>
    <n v="1.5158569550000001"/>
    <n v="3"/>
    <n v="23817.09"/>
    <n v="9.0229377310000007"/>
    <n v="6"/>
    <n v="149197.01999999999"/>
    <n v="3"/>
    <n v="7.5070807759999996"/>
    <n v="125379.93"/>
    <x v="158"/>
    <s v="21132,Pylesville"/>
    <x v="0"/>
    <x v="0"/>
    <n v="33.826608997999998"/>
    <n v="0"/>
    <n v="0"/>
    <n v="0"/>
    <n v="0"/>
    <n v="0"/>
    <n v="0"/>
    <n v="0"/>
    <n v="7.5070807759999996"/>
    <n v="54747.396402999999"/>
    <x v="0"/>
  </r>
  <r>
    <n v="14254.823547"/>
    <n v="15276.366843"/>
    <x v="0"/>
    <x v="11"/>
    <x v="45"/>
    <x v="45"/>
    <s v="MD Resident"/>
    <x v="7"/>
    <s v="MD"/>
    <n v="2"/>
    <n v="0.41563398800000001"/>
    <n v="1"/>
    <n v="5891.34"/>
    <n v="3.2460389040000002"/>
    <n v="4"/>
    <n v="47897.85"/>
    <n v="3"/>
    <n v="2.830404916"/>
    <n v="42006.51"/>
    <x v="9"/>
    <s v="21122,Pasadena"/>
    <x v="0"/>
    <x v="0"/>
    <n v="126.90784524"/>
    <n v="0"/>
    <n v="0"/>
    <n v="0"/>
    <n v="0"/>
    <n v="0"/>
    <n v="0"/>
    <n v="0"/>
    <n v="2.830404916"/>
    <n v="20641.485624000001"/>
    <x v="0"/>
  </r>
  <r>
    <n v="14254.823547"/>
    <n v="15276.366843"/>
    <x v="0"/>
    <x v="38"/>
    <x v="45"/>
    <x v="45"/>
    <s v="MD Resident"/>
    <x v="0"/>
    <s v="MD"/>
    <n v="3"/>
    <n v="21.468890363"/>
    <n v="25"/>
    <n v="300618.52"/>
    <n v="24.261395279999999"/>
    <n v="31"/>
    <n v="350839.75"/>
    <n v="6"/>
    <n v="2.792504917"/>
    <n v="50221.23"/>
    <x v="30"/>
    <s v="21120,Parkton"/>
    <x v="0"/>
    <x v="0"/>
    <n v="7.6711377719999998"/>
    <n v="0"/>
    <n v="0"/>
    <n v="0"/>
    <n v="0"/>
    <n v="0"/>
    <n v="0"/>
    <n v="0"/>
    <n v="2.792504917"/>
    <n v="20365.089735000001"/>
    <x v="0"/>
  </r>
  <r>
    <n v="14254.823547"/>
    <n v="15276.366843"/>
    <x v="0"/>
    <x v="23"/>
    <x v="45"/>
    <x v="45"/>
    <s v="MD Resident"/>
    <x v="0"/>
    <s v="MD"/>
    <n v="2"/>
    <n v="52.740839436999998"/>
    <n v="59"/>
    <n v="820398.24"/>
    <n v="59.940653224999998"/>
    <n v="52"/>
    <n v="999162.38"/>
    <n v="-7"/>
    <n v="7.1998137880000002"/>
    <n v="178764.14"/>
    <x v="20"/>
    <s v="21117,Owings Mills"/>
    <x v="0"/>
    <x v="0"/>
    <n v="60.638130193999999"/>
    <n v="0"/>
    <n v="0"/>
    <n v="0"/>
    <n v="0"/>
    <n v="0"/>
    <n v="0"/>
    <n v="0"/>
    <n v="7.1998137880000002"/>
    <n v="52506.569629999998"/>
    <x v="0"/>
  </r>
  <r>
    <n v="14254.823547"/>
    <n v="15276.366843"/>
    <x v="0"/>
    <x v="252"/>
    <x v="45"/>
    <x v="45"/>
    <s v="MD Resident"/>
    <x v="10"/>
    <s v="MD"/>
    <n v="1"/>
    <n v="0"/>
    <n v="0"/>
    <n v="0"/>
    <n v="0.77333497699999998"/>
    <n v="1"/>
    <n v="8738.2000000000007"/>
    <n v="1"/>
    <n v="0.77333497699999998"/>
    <n v="8738.2000000000007"/>
    <x v="170"/>
    <s v="21104,Marriottsville"/>
    <x v="0"/>
    <x v="0"/>
    <n v="3.9827118819999998"/>
    <n v="0"/>
    <n v="0"/>
    <n v="0"/>
    <n v="0"/>
    <n v="0"/>
    <n v="0"/>
    <n v="0"/>
    <n v="0.77333497699999998"/>
    <n v="5639.7523620000002"/>
    <x v="0"/>
  </r>
  <r>
    <n v="14254.823547"/>
    <n v="15276.366843"/>
    <x v="0"/>
    <x v="226"/>
    <x v="45"/>
    <x v="45"/>
    <s v="MD Resident"/>
    <x v="10"/>
    <s v="MD"/>
    <n v="2"/>
    <n v="9.2740127260000005"/>
    <n v="10"/>
    <n v="104772.18"/>
    <n v="18.110949463000001"/>
    <n v="19"/>
    <n v="325736.82"/>
    <n v="9"/>
    <n v="8.8369367370000003"/>
    <n v="220964.64"/>
    <x v="151"/>
    <s v="21102,Manchester"/>
    <x v="0"/>
    <x v="0"/>
    <n v="18.728887444000001"/>
    <n v="0"/>
    <n v="0"/>
    <n v="0"/>
    <n v="0"/>
    <n v="0"/>
    <n v="0"/>
    <n v="0"/>
    <n v="8.8369367370000003"/>
    <n v="64445.727035999997"/>
    <x v="0"/>
  </r>
  <r>
    <n v="14254.823547"/>
    <n v="15276.366843"/>
    <x v="0"/>
    <x v="67"/>
    <x v="45"/>
    <x v="45"/>
    <s v="MD Resident"/>
    <x v="7"/>
    <s v="MD"/>
    <n v="1"/>
    <n v="0"/>
    <n v="0"/>
    <n v="0"/>
    <n v="0.49260398500000002"/>
    <n v="1"/>
    <n v="6182.62"/>
    <n v="1"/>
    <n v="0.49260398500000002"/>
    <n v="6182.62"/>
    <x v="53"/>
    <s v="21090,Linthicum Heights"/>
    <x v="0"/>
    <x v="0"/>
    <n v="21.190433375000001"/>
    <n v="0"/>
    <n v="0"/>
    <n v="0"/>
    <n v="0"/>
    <n v="0"/>
    <n v="0"/>
    <n v="0"/>
    <n v="0.49260398500000002"/>
    <n v="3592.4464437000001"/>
    <x v="0"/>
  </r>
  <r>
    <n v="14254.823547"/>
    <n v="15276.366843"/>
    <x v="0"/>
    <x v="186"/>
    <x v="45"/>
    <x v="45"/>
    <s v="MD Resident"/>
    <x v="0"/>
    <s v="MD"/>
    <n v="2"/>
    <n v="2.0357099399999998"/>
    <n v="3"/>
    <n v="47346.18"/>
    <n v="8.976386733"/>
    <n v="10"/>
    <n v="209949.41"/>
    <n v="7"/>
    <n v="6.9406767929999997"/>
    <n v="162603.23000000001"/>
    <x v="125"/>
    <s v="21087,Kingsville"/>
    <x v="0"/>
    <x v="0"/>
    <n v="15.546877539"/>
    <n v="0"/>
    <n v="0"/>
    <n v="0"/>
    <n v="0"/>
    <n v="0"/>
    <n v="0"/>
    <n v="0"/>
    <n v="6.9406767929999997"/>
    <n v="50616.743715999997"/>
    <x v="0"/>
  </r>
  <r>
    <n v="14254.823547"/>
    <n v="15276.366843"/>
    <x v="0"/>
    <x v="156"/>
    <x v="45"/>
    <x v="45"/>
    <s v="MD Resident"/>
    <x v="3"/>
    <s v="MD"/>
    <n v="1"/>
    <n v="0"/>
    <n v="0"/>
    <n v="0"/>
    <n v="0.49757698500000003"/>
    <n v="1"/>
    <n v="7697.2"/>
    <n v="1"/>
    <n v="0.49757698500000003"/>
    <n v="7697.2"/>
    <x v="103"/>
    <s v="20850,Rockville"/>
    <x v="0"/>
    <x v="0"/>
    <n v="149.16299556999999"/>
    <n v="0"/>
    <n v="0"/>
    <n v="0"/>
    <n v="0"/>
    <n v="0"/>
    <n v="0"/>
    <n v="0"/>
    <n v="0.49757698500000003"/>
    <n v="3628.7133776000001"/>
    <x v="0"/>
  </r>
  <r>
    <n v="14254.823547"/>
    <n v="15276.366843"/>
    <x v="0"/>
    <x v="188"/>
    <x v="45"/>
    <x v="45"/>
    <s v="MD Resident"/>
    <x v="19"/>
    <s v="MD"/>
    <n v="1"/>
    <n v="0"/>
    <n v="0"/>
    <n v="0"/>
    <n v="1.1105169669999999"/>
    <n v="2"/>
    <n v="16288.79"/>
    <n v="2"/>
    <n v="1.1105169669999999"/>
    <n v="16288.79"/>
    <x v="2"/>
    <s v="Wicomico,"/>
    <x v="0"/>
    <x v="0"/>
    <n v="18.061258459000001"/>
    <n v="-1.486203956"/>
    <n v="1.486203956"/>
    <n v="-1.486203956"/>
    <n v="9.1380936300000007E-2"/>
    <n v="9.1380936300000007E-2"/>
    <n v="0"/>
    <n v="666.41994338999996"/>
    <n v="1.0191360306999999"/>
    <n v="7432.3223532000002"/>
    <x v="0"/>
  </r>
  <r>
    <n v="14254.823547"/>
    <n v="15276.366843"/>
    <x v="0"/>
    <x v="194"/>
    <x v="45"/>
    <x v="45"/>
    <s v="MD Resident"/>
    <x v="11"/>
    <s v="MD"/>
    <n v="2"/>
    <n v="5.5069298360000003"/>
    <n v="5"/>
    <n v="75779.41"/>
    <n v="7.3757667810000003"/>
    <n v="5"/>
    <n v="74984.289999999994"/>
    <n v="0"/>
    <n v="1.868836945"/>
    <n v="-795.12"/>
    <x v="131"/>
    <s v="21078,Havre de Grace"/>
    <x v="0"/>
    <x v="0"/>
    <n v="24.987545236999999"/>
    <n v="0"/>
    <n v="0"/>
    <n v="0"/>
    <n v="0"/>
    <n v="0"/>
    <n v="0"/>
    <n v="0"/>
    <n v="1.868836945"/>
    <n v="13628.993758000001"/>
    <x v="0"/>
  </r>
  <r>
    <n v="14254.823547"/>
    <n v="15276.366843"/>
    <x v="0"/>
    <x v="153"/>
    <x v="45"/>
    <x v="45"/>
    <s v="MD Resident"/>
    <x v="3"/>
    <s v="MD"/>
    <n v="1"/>
    <n v="0"/>
    <n v="0"/>
    <n v="0"/>
    <n v="0.51374798499999996"/>
    <n v="1"/>
    <n v="5579.69"/>
    <n v="1"/>
    <n v="0.51374798499999996"/>
    <n v="5579.69"/>
    <x v="105"/>
    <s v="20842,Dickerson"/>
    <x v="0"/>
    <x v="0"/>
    <n v="4.532199866"/>
    <n v="0"/>
    <n v="0"/>
    <n v="0"/>
    <n v="0"/>
    <n v="0"/>
    <n v="0"/>
    <n v="0"/>
    <n v="0.51374798499999996"/>
    <n v="3746.6447244999999"/>
    <x v="0"/>
  </r>
  <r>
    <n v="14254.823547"/>
    <n v="15276.366843"/>
    <x v="0"/>
    <x v="55"/>
    <x v="45"/>
    <x v="45"/>
    <s v="MD Resident"/>
    <x v="12"/>
    <s v="MD"/>
    <n v="1"/>
    <n v="0.37920998900000003"/>
    <n v="1"/>
    <n v="4101.82"/>
    <n v="3.5439018940000002"/>
    <n v="3"/>
    <n v="67069.039999999994"/>
    <n v="2"/>
    <n v="3.1646919050000002"/>
    <n v="62967.22"/>
    <x v="2"/>
    <s v="Washington,"/>
    <x v="0"/>
    <x v="0"/>
    <n v="44.885576671999999"/>
    <n v="0"/>
    <n v="0"/>
    <n v="0"/>
    <n v="0"/>
    <n v="0"/>
    <n v="0"/>
    <n v="0"/>
    <n v="3.1646919050000002"/>
    <n v="23079.362989000001"/>
    <x v="0"/>
  </r>
  <r>
    <n v="14254.823547"/>
    <n v="15276.366843"/>
    <x v="0"/>
    <x v="88"/>
    <x v="45"/>
    <x v="45"/>
    <s v="MD Resident"/>
    <x v="7"/>
    <s v="MD"/>
    <n v="1"/>
    <n v="0"/>
    <n v="0"/>
    <n v="0"/>
    <n v="2.5182899249999999"/>
    <n v="4"/>
    <n v="15705.62"/>
    <n v="4"/>
    <n v="2.5182899249999999"/>
    <n v="15705.62"/>
    <x v="67"/>
    <s v="21076,Hanover"/>
    <x v="0"/>
    <x v="0"/>
    <n v="57.705128287000001"/>
    <n v="-0.52161998499999995"/>
    <n v="0.52161998499999995"/>
    <n v="-0.52161998499999995"/>
    <n v="2.2763840800000001E-2"/>
    <n v="2.2763840800000001E-2"/>
    <n v="0"/>
    <n v="166.01140341999999"/>
    <n v="2.4955260842000002"/>
    <n v="18199.292087000002"/>
    <x v="0"/>
  </r>
  <r>
    <n v="14254.823547"/>
    <n v="15276.366843"/>
    <x v="0"/>
    <x v="112"/>
    <x v="45"/>
    <x v="45"/>
    <s v="MD Resident"/>
    <x v="14"/>
    <s v="MD"/>
    <n v="2"/>
    <n v="0"/>
    <n v="0"/>
    <n v="0"/>
    <n v="7.3017657829999996"/>
    <n v="3"/>
    <n v="89261.27"/>
    <n v="3"/>
    <n v="7.3017657829999996"/>
    <n v="89261.27"/>
    <x v="2"/>
    <s v="Talbot,"/>
    <x v="0"/>
    <x v="0"/>
    <n v="60.533128191000003"/>
    <n v="0"/>
    <n v="0"/>
    <n v="0"/>
    <n v="0"/>
    <n v="0"/>
    <n v="0"/>
    <n v="0"/>
    <n v="7.3017657829999996"/>
    <n v="53250.081848000002"/>
    <x v="0"/>
  </r>
  <r>
    <n v="14254.823547"/>
    <n v="15276.366843"/>
    <x v="0"/>
    <x v="120"/>
    <x v="45"/>
    <x v="45"/>
    <s v="MD Resident"/>
    <x v="16"/>
    <s v="MD"/>
    <n v="1"/>
    <n v="0"/>
    <n v="0"/>
    <n v="0"/>
    <n v="0.98975597100000001"/>
    <n v="1"/>
    <n v="20823.32"/>
    <n v="1"/>
    <n v="0.98975597100000001"/>
    <n v="20823.32"/>
    <x v="2"/>
    <s v="Garrett,"/>
    <x v="0"/>
    <x v="0"/>
    <n v="7.0635457910000001"/>
    <n v="0"/>
    <n v="0"/>
    <n v="0"/>
    <n v="0"/>
    <n v="0"/>
    <n v="0"/>
    <n v="0"/>
    <n v="0.98975597100000001"/>
    <n v="7218.0604024000004"/>
    <x v="0"/>
  </r>
  <r>
    <n v="14254.823547"/>
    <n v="15276.366843"/>
    <x v="0"/>
    <x v="114"/>
    <x v="45"/>
    <x v="45"/>
    <s v="MD Resident"/>
    <x v="15"/>
    <s v="MD"/>
    <n v="2"/>
    <n v="0"/>
    <n v="0"/>
    <n v="0"/>
    <n v="2.2185839340000002"/>
    <n v="2"/>
    <n v="33863.660000000003"/>
    <n v="2"/>
    <n v="2.2185839340000002"/>
    <n v="33863.660000000003"/>
    <x v="2"/>
    <s v="Dorchester,"/>
    <x v="0"/>
    <x v="0"/>
    <n v="25.409762245"/>
    <n v="0"/>
    <n v="0"/>
    <n v="0"/>
    <n v="0"/>
    <n v="0"/>
    <n v="0"/>
    <n v="0"/>
    <n v="2.2185839340000002"/>
    <n v="16179.617312"/>
    <x v="0"/>
  </r>
  <r>
    <n v="14254.823547"/>
    <n v="15276.366843"/>
    <x v="0"/>
    <x v="231"/>
    <x v="45"/>
    <x v="45"/>
    <s v="MD Resident"/>
    <x v="0"/>
    <s v="MD"/>
    <n v="2"/>
    <n v="19.325649426999998"/>
    <n v="26"/>
    <n v="258871.83"/>
    <n v="33.217711012999999"/>
    <n v="41"/>
    <n v="456849.48"/>
    <n v="15"/>
    <n v="13.892061586000001"/>
    <n v="197977.65"/>
    <x v="153"/>
    <s v="21057,Glen Arm"/>
    <x v="0"/>
    <x v="0"/>
    <n v="17.389736481"/>
    <n v="0"/>
    <n v="0"/>
    <n v="0"/>
    <n v="0"/>
    <n v="0"/>
    <n v="0"/>
    <n v="0"/>
    <n v="13.892061586000001"/>
    <n v="101311.57839"/>
    <x v="0"/>
  </r>
  <r>
    <n v="14254.823547"/>
    <n v="15276.366843"/>
    <x v="0"/>
    <x v="136"/>
    <x v="45"/>
    <x v="45"/>
    <s v="MD Resident"/>
    <x v="17"/>
    <s v="MD"/>
    <n v="1"/>
    <n v="0.49757698500000003"/>
    <n v="1"/>
    <n v="8064.44"/>
    <n v="1.0163059699999999"/>
    <n v="1"/>
    <n v="4254.99"/>
    <n v="0"/>
    <n v="0.51872898499999998"/>
    <n v="-3809.45"/>
    <x v="2"/>
    <s v="Calvert,"/>
    <x v="0"/>
    <x v="0"/>
    <n v="198.49333811"/>
    <n v="0"/>
    <n v="0"/>
    <n v="0"/>
    <n v="0"/>
    <n v="0"/>
    <n v="0"/>
    <n v="0"/>
    <n v="0.51872898499999998"/>
    <n v="3782.9700005999998"/>
    <x v="0"/>
  </r>
  <r>
    <n v="14254.823547"/>
    <n v="15276.366843"/>
    <x v="0"/>
    <x v="132"/>
    <x v="45"/>
    <x v="45"/>
    <s v="MD Resident"/>
    <x v="1"/>
    <s v="MD"/>
    <n v="1"/>
    <n v="0"/>
    <n v="0"/>
    <n v="0"/>
    <n v="2.1458659369999999"/>
    <n v="2"/>
    <n v="27625.26"/>
    <n v="2"/>
    <n v="2.1458659369999999"/>
    <n v="27625.26"/>
    <x v="36"/>
    <s v="20708,Laurel"/>
    <x v="0"/>
    <x v="0"/>
    <n v="171.31853193000001"/>
    <n v="-106.8178618"/>
    <n v="106.81786183"/>
    <n v="-106.8178618"/>
    <n v="1.3379568958000001"/>
    <n v="1.3379568958000001"/>
    <n v="0"/>
    <n v="9757.4088687000003"/>
    <n v="0.80790904119999996"/>
    <n v="5891.8929819000004"/>
    <x v="0"/>
  </r>
  <r>
    <n v="14254.823547"/>
    <n v="15276.366843"/>
    <x v="0"/>
    <x v="205"/>
    <x v="45"/>
    <x v="45"/>
    <s v="MD Resident"/>
    <x v="0"/>
    <s v="MD"/>
    <n v="2"/>
    <n v="10.387556691"/>
    <n v="14"/>
    <n v="125080.08"/>
    <n v="11.084723672999999"/>
    <n v="12"/>
    <n v="207148.07"/>
    <n v="-2"/>
    <n v="0.69716698200000005"/>
    <n v="82067.990000000005"/>
    <x v="138"/>
    <s v="21053,Freeland"/>
    <x v="0"/>
    <x v="0"/>
    <n v="8.6298907459999992"/>
    <n v="0"/>
    <n v="0"/>
    <n v="0"/>
    <n v="0"/>
    <n v="0"/>
    <n v="0"/>
    <n v="0"/>
    <n v="0.69716698200000005"/>
    <n v="5084.2768662999997"/>
    <x v="0"/>
  </r>
  <r>
    <n v="14254.823547"/>
    <n v="15276.366843"/>
    <x v="0"/>
    <x v="178"/>
    <x v="45"/>
    <x v="45"/>
    <s v="MD Resident"/>
    <x v="10"/>
    <s v="MD"/>
    <n v="2"/>
    <n v="2.1721869370000002"/>
    <n v="4"/>
    <n v="32394.49"/>
    <n v="9.3388307229999992"/>
    <n v="7"/>
    <n v="93241.4"/>
    <n v="3"/>
    <n v="7.1666437859999998"/>
    <n v="60846.91"/>
    <x v="119"/>
    <s v="21048,Finksburg"/>
    <x v="0"/>
    <x v="0"/>
    <n v="9.4879587169999997"/>
    <n v="0"/>
    <n v="0"/>
    <n v="0"/>
    <n v="0"/>
    <n v="0"/>
    <n v="0"/>
    <n v="0"/>
    <n v="7.1666437859999998"/>
    <n v="52264.668510000003"/>
    <x v="0"/>
  </r>
  <r>
    <n v="14254.823547"/>
    <n v="15276.366843"/>
    <x v="0"/>
    <x v="30"/>
    <x v="45"/>
    <x v="45"/>
    <s v="MD Resident"/>
    <x v="5"/>
    <s v="MD"/>
    <n v="1"/>
    <n v="0"/>
    <n v="0"/>
    <n v="0"/>
    <n v="0.58198898300000002"/>
    <n v="1"/>
    <n v="5697.9"/>
    <n v="1"/>
    <n v="0.58198898300000002"/>
    <n v="5697.9"/>
    <x v="26"/>
    <s v="21793,Walkersville"/>
    <x v="0"/>
    <x v="0"/>
    <n v="50.084308516999997"/>
    <n v="0"/>
    <n v="0"/>
    <n v="0"/>
    <n v="0"/>
    <n v="0"/>
    <n v="0"/>
    <n v="0"/>
    <n v="0.58198898300000002"/>
    <n v="4244.3104724000004"/>
    <x v="0"/>
  </r>
  <r>
    <n v="14254.823547"/>
    <n v="15276.366843"/>
    <x v="0"/>
    <x v="110"/>
    <x v="45"/>
    <x v="45"/>
    <s v="MD Resident"/>
    <x v="8"/>
    <s v="MD"/>
    <n v="1"/>
    <n v="0"/>
    <n v="0"/>
    <n v="0"/>
    <n v="1.0163059699999999"/>
    <n v="1"/>
    <n v="12558.13"/>
    <n v="1"/>
    <n v="1.0163059699999999"/>
    <n v="12558.13"/>
    <x v="16"/>
    <s v="21045,Columbia"/>
    <x v="0"/>
    <x v="0"/>
    <n v="78.241843665999994"/>
    <n v="-7.9040637660000002"/>
    <n v="7.9040637660000002"/>
    <n v="-7.9040637660000002"/>
    <n v="0.1026681737"/>
    <n v="0.1026681737"/>
    <n v="0"/>
    <n v="748.73514336999995"/>
    <n v="0.91363779629999997"/>
    <n v="6662.9482348000001"/>
    <x v="0"/>
  </r>
  <r>
    <n v="14254.823547"/>
    <n v="15276.366843"/>
    <x v="0"/>
    <x v="73"/>
    <x v="45"/>
    <x v="45"/>
    <s v="MD Resident"/>
    <x v="10"/>
    <s v="MD"/>
    <n v="1"/>
    <n v="2.6425989209999998"/>
    <n v="1"/>
    <n v="37898.800000000003"/>
    <n v="3.536890895"/>
    <n v="1"/>
    <n v="39637.910000000003"/>
    <n v="0"/>
    <n v="0.89429197400000005"/>
    <n v="1739.11"/>
    <x v="57"/>
    <s v="21787,Taneytown"/>
    <x v="0"/>
    <x v="0"/>
    <n v="30.826973074000001"/>
    <n v="-0.73492597800000004"/>
    <n v="0.73492597800000004"/>
    <n v="-0.73492597800000004"/>
    <n v="2.1320237999999998E-2"/>
    <n v="2.1320237999999998E-2"/>
    <n v="0"/>
    <n v="155.48354380999999"/>
    <n v="0.872971736"/>
    <n v="6366.3801021999998"/>
    <x v="0"/>
  </r>
  <r>
    <n v="14254.823547"/>
    <n v="15276.366843"/>
    <x v="0"/>
    <x v="197"/>
    <x v="45"/>
    <x v="45"/>
    <s v="MD Resident"/>
    <x v="8"/>
    <s v="MD"/>
    <n v="2"/>
    <n v="1.838188945"/>
    <n v="3"/>
    <n v="23636.99"/>
    <n v="4.3550698710000004"/>
    <n v="4"/>
    <n v="126704.4"/>
    <n v="1"/>
    <n v="2.5168809259999998"/>
    <n v="103067.41"/>
    <x v="123"/>
    <s v="21043,Ellicott City"/>
    <x v="0"/>
    <x v="0"/>
    <n v="59.304537232999998"/>
    <n v="0"/>
    <n v="0"/>
    <n v="0"/>
    <n v="0"/>
    <n v="0"/>
    <n v="0"/>
    <n v="0"/>
    <n v="2.5168809259999998"/>
    <n v="18355.027988000002"/>
    <x v="0"/>
  </r>
  <r>
    <n v="36402.424631000002"/>
    <n v="35224.291892000001"/>
    <x v="0"/>
    <x v="168"/>
    <x v="46"/>
    <x v="46"/>
    <s v="MD Resident"/>
    <x v="9"/>
    <s v="MD"/>
    <n v="1"/>
    <n v="1.664345951"/>
    <n v="1"/>
    <n v="3509.56"/>
    <n v="1.823681946"/>
    <n v="2"/>
    <n v="77005.179999999993"/>
    <n v="1"/>
    <n v="0.15933599500000001"/>
    <n v="73495.62"/>
    <x v="19"/>
    <s v="21213,Baltimore"/>
    <x v="0"/>
    <x v="0"/>
    <n v="0.15933599500000001"/>
    <n v="0"/>
    <n v="0"/>
    <n v="0"/>
    <n v="0"/>
    <n v="0"/>
    <n v="0"/>
    <n v="0"/>
    <n v="0.15933599500000001"/>
    <n v="2967.3907865000001"/>
    <x v="1"/>
  </r>
  <r>
    <n v="36402.424631000002"/>
    <n v="35224.291892000001"/>
    <x v="0"/>
    <x v="19"/>
    <x v="46"/>
    <x v="46"/>
    <s v="MD Resident"/>
    <x v="8"/>
    <s v="MD"/>
    <n v="1"/>
    <n v="0"/>
    <n v="0"/>
    <n v="0"/>
    <n v="0.87893297400000003"/>
    <n v="1"/>
    <n v="30870.12"/>
    <n v="1"/>
    <n v="0.87893297400000003"/>
    <n v="30870.12"/>
    <x v="16"/>
    <s v="21044,Columbia"/>
    <x v="0"/>
    <x v="0"/>
    <n v="0.87893297400000003"/>
    <n v="0"/>
    <n v="0"/>
    <n v="0"/>
    <n v="0"/>
    <n v="0"/>
    <n v="0"/>
    <n v="0"/>
    <n v="0.87893297400000003"/>
    <n v="16368.79105"/>
    <x v="1"/>
  </r>
  <r>
    <n v="36402.424631000002"/>
    <n v="35224.291892000001"/>
    <x v="0"/>
    <x v="148"/>
    <x v="46"/>
    <x v="46"/>
    <s v="MD Resident"/>
    <x v="0"/>
    <s v="MD"/>
    <n v="1"/>
    <n v="6.4141038100000003"/>
    <n v="6"/>
    <n v="192109.45"/>
    <n v="10.048301702"/>
    <n v="6"/>
    <n v="269284.52"/>
    <n v="0"/>
    <n v="3.634197892"/>
    <n v="77175.070000000007"/>
    <x v="102"/>
    <s v="21207,Gwynn Oak"/>
    <x v="0"/>
    <x v="0"/>
    <n v="3.634197892"/>
    <n v="0"/>
    <n v="0"/>
    <n v="0"/>
    <n v="0"/>
    <n v="0"/>
    <n v="0"/>
    <n v="0"/>
    <n v="3.634197892"/>
    <n v="67681.413360999999"/>
    <x v="1"/>
  </r>
  <r>
    <n v="36402.424631000002"/>
    <n v="35224.291892000001"/>
    <x v="0"/>
    <x v="220"/>
    <x v="46"/>
    <x v="46"/>
    <s v="MD Resident"/>
    <x v="0"/>
    <s v="MD"/>
    <n v="1"/>
    <n v="0.61587198200000004"/>
    <n v="1"/>
    <n v="19541.55"/>
    <n v="0.87893297400000003"/>
    <n v="1"/>
    <n v="43680.21"/>
    <n v="0"/>
    <n v="0.26306099199999999"/>
    <n v="24138.66"/>
    <x v="47"/>
    <s v="21204,Towson"/>
    <x v="0"/>
    <x v="0"/>
    <n v="0.26306099199999999"/>
    <n v="0"/>
    <n v="0"/>
    <n v="0"/>
    <n v="0"/>
    <n v="0"/>
    <n v="0"/>
    <n v="0"/>
    <n v="0.26306099199999999"/>
    <n v="4899.1112394000002"/>
    <x v="1"/>
  </r>
  <r>
    <n v="36402.424631000002"/>
    <n v="35224.291892000001"/>
    <x v="0"/>
    <x v="184"/>
    <x v="46"/>
    <x v="46"/>
    <s v="MD Resident"/>
    <x v="8"/>
    <s v="MD"/>
    <n v="1"/>
    <n v="0"/>
    <n v="0"/>
    <n v="0"/>
    <n v="1.448357957"/>
    <n v="2"/>
    <n v="95366.05"/>
    <n v="2"/>
    <n v="1.448357957"/>
    <n v="95366.05"/>
    <x v="123"/>
    <s v="21042,Ellicott City"/>
    <x v="0"/>
    <x v="0"/>
    <n v="1.448357957"/>
    <n v="0"/>
    <n v="0"/>
    <n v="0"/>
    <n v="0"/>
    <n v="0"/>
    <n v="0"/>
    <n v="0"/>
    <n v="1.448357957"/>
    <n v="26973.466084"/>
    <x v="1"/>
  </r>
  <r>
    <n v="36402.424631000002"/>
    <n v="35224.291892000001"/>
    <x v="0"/>
    <x v="156"/>
    <x v="46"/>
    <x v="46"/>
    <s v="MD Resident"/>
    <x v="3"/>
    <s v="MD"/>
    <n v="1"/>
    <n v="0.87893297400000003"/>
    <n v="1"/>
    <n v="40653.599999999999"/>
    <n v="1.4340009570000001"/>
    <n v="1"/>
    <n v="32742.560000000001"/>
    <n v="0"/>
    <n v="0.55506798300000004"/>
    <n v="-7911.04"/>
    <x v="103"/>
    <s v="20850,Rockville"/>
    <x v="0"/>
    <x v="0"/>
    <n v="0.55506798300000004"/>
    <n v="0"/>
    <n v="0"/>
    <n v="0"/>
    <n v="0"/>
    <n v="0"/>
    <n v="0"/>
    <n v="0"/>
    <n v="0.55506798300000004"/>
    <n v="10337.297725"/>
    <x v="1"/>
  </r>
  <r>
    <n v="36402.424631000002"/>
    <n v="35224.291892000001"/>
    <x v="0"/>
    <x v="193"/>
    <x v="46"/>
    <x v="46"/>
    <s v="MD Resident"/>
    <x v="11"/>
    <s v="MD"/>
    <n v="1"/>
    <n v="0"/>
    <n v="0"/>
    <n v="0"/>
    <n v="0.87893297400000003"/>
    <n v="1"/>
    <n v="32907.03"/>
    <n v="1"/>
    <n v="0.87893297400000003"/>
    <n v="32907.03"/>
    <x v="130"/>
    <s v="21161,White Hall"/>
    <x v="0"/>
    <x v="0"/>
    <n v="0.87893297400000003"/>
    <n v="0"/>
    <n v="0"/>
    <n v="0"/>
    <n v="0"/>
    <n v="0"/>
    <n v="0"/>
    <n v="0"/>
    <n v="0.87893297400000003"/>
    <n v="16368.79105"/>
    <x v="1"/>
  </r>
  <r>
    <n v="36402.424631000002"/>
    <n v="35224.291892000001"/>
    <x v="0"/>
    <x v="53"/>
    <x v="46"/>
    <x v="46"/>
    <s v="MD Resident"/>
    <x v="10"/>
    <s v="MD"/>
    <n v="1"/>
    <n v="0"/>
    <n v="0"/>
    <n v="0"/>
    <n v="0.73492597800000004"/>
    <n v="1"/>
    <n v="28047.82"/>
    <n v="1"/>
    <n v="0.73492597800000004"/>
    <n v="28047.82"/>
    <x v="43"/>
    <s v="21157,Westminster"/>
    <x v="0"/>
    <x v="0"/>
    <n v="0.73492597800000004"/>
    <n v="0"/>
    <n v="0"/>
    <n v="0"/>
    <n v="0"/>
    <n v="0"/>
    <n v="0"/>
    <n v="0"/>
    <n v="0.73492597800000004"/>
    <n v="13686.879577"/>
    <x v="1"/>
  </r>
  <r>
    <n v="36402.424631000002"/>
    <n v="35224.291892000001"/>
    <x v="0"/>
    <x v="113"/>
    <x v="46"/>
    <x v="46"/>
    <s v="MD Resident"/>
    <x v="11"/>
    <s v="MD"/>
    <n v="1"/>
    <n v="0"/>
    <n v="0"/>
    <n v="0"/>
    <n v="0.87893297400000003"/>
    <n v="1"/>
    <n v="43116.85"/>
    <n v="1"/>
    <n v="0.87893297400000003"/>
    <n v="43116.85"/>
    <x v="83"/>
    <s v="21014,Bel Air"/>
    <x v="0"/>
    <x v="0"/>
    <n v="0.87893297400000003"/>
    <n v="0"/>
    <n v="0"/>
    <n v="0"/>
    <n v="0"/>
    <n v="0"/>
    <n v="0"/>
    <n v="0"/>
    <n v="0.87893297400000003"/>
    <n v="16368.79105"/>
    <x v="1"/>
  </r>
  <r>
    <n v="36402.424631000002"/>
    <n v="35224.291892000001"/>
    <x v="0"/>
    <x v="106"/>
    <x v="46"/>
    <x v="46"/>
    <s v="MD Resident"/>
    <x v="7"/>
    <s v="MD"/>
    <n v="1"/>
    <n v="0.60565198200000003"/>
    <n v="1"/>
    <n v="26643.43"/>
    <n v="0.87893297400000003"/>
    <n v="1"/>
    <n v="21150.59"/>
    <n v="0"/>
    <n v="0.273280992"/>
    <n v="-5492.84"/>
    <x v="78"/>
    <s v="21146,Severna Park"/>
    <x v="0"/>
    <x v="0"/>
    <n v="0.273280992"/>
    <n v="0"/>
    <n v="0"/>
    <n v="0"/>
    <n v="0"/>
    <n v="0"/>
    <n v="0"/>
    <n v="0"/>
    <n v="0.273280992"/>
    <n v="5089.4432095000002"/>
    <x v="1"/>
  </r>
  <r>
    <n v="36402.424631000002"/>
    <n v="35224.291892000001"/>
    <x v="0"/>
    <x v="251"/>
    <x v="46"/>
    <x v="46"/>
    <s v="MD Resident"/>
    <x v="7"/>
    <s v="MD"/>
    <n v="1"/>
    <n v="0"/>
    <n v="0"/>
    <n v="0"/>
    <n v="0.569424983"/>
    <n v="1"/>
    <n v="8999.27"/>
    <n v="1"/>
    <n v="0.569424983"/>
    <n v="8999.27"/>
    <x v="169"/>
    <s v="21140,Riva"/>
    <x v="0"/>
    <x v="0"/>
    <n v="0.569424983"/>
    <n v="0"/>
    <n v="0"/>
    <n v="0"/>
    <n v="0"/>
    <n v="0"/>
    <n v="0"/>
    <n v="0"/>
    <n v="0.569424983"/>
    <n v="10604.675034"/>
    <x v="1"/>
  </r>
  <r>
    <n v="36402.424631000002"/>
    <n v="35224.291892000001"/>
    <x v="0"/>
    <x v="129"/>
    <x v="46"/>
    <x v="46"/>
    <s v="MD Resident"/>
    <x v="1"/>
    <s v="MD"/>
    <n v="1"/>
    <n v="0"/>
    <n v="0"/>
    <n v="0"/>
    <n v="0.90254397399999997"/>
    <n v="2"/>
    <n v="69598.210000000006"/>
    <n v="2"/>
    <n v="0.90254397399999997"/>
    <n v="69598.210000000006"/>
    <x v="41"/>
    <s v="20716,Bowie"/>
    <x v="0"/>
    <x v="0"/>
    <n v="0.90254397399999997"/>
    <n v="0"/>
    <n v="0"/>
    <n v="0"/>
    <n v="0"/>
    <n v="0"/>
    <n v="0"/>
    <n v="0"/>
    <n v="0.90254397399999997"/>
    <n v="16808.510047"/>
    <x v="1"/>
  </r>
  <r>
    <n v="36402.424631000002"/>
    <n v="35224.291892000001"/>
    <x v="0"/>
    <x v="225"/>
    <x v="46"/>
    <x v="46"/>
    <s v="MD Resident"/>
    <x v="3"/>
    <s v="MD"/>
    <n v="1"/>
    <n v="0"/>
    <n v="0"/>
    <n v="0"/>
    <n v="0.87893297400000003"/>
    <n v="1"/>
    <n v="22544.62"/>
    <n v="1"/>
    <n v="0.87893297400000003"/>
    <n v="22544.62"/>
    <x v="150"/>
    <s v="20815,Chevy Chase"/>
    <x v="0"/>
    <x v="0"/>
    <n v="0.87893297400000003"/>
    <n v="0"/>
    <n v="0"/>
    <n v="0"/>
    <n v="0"/>
    <n v="0"/>
    <n v="0"/>
    <n v="0"/>
    <n v="0.87893297400000003"/>
    <n v="16368.79105"/>
    <x v="1"/>
  </r>
  <r>
    <n v="36402.424631000002"/>
    <n v="35224.291892000001"/>
    <x v="0"/>
    <x v="170"/>
    <x v="46"/>
    <x v="46"/>
    <s v="MD Resident"/>
    <x v="7"/>
    <s v="MD"/>
    <n v="1"/>
    <n v="1.36080296"/>
    <n v="2"/>
    <n v="79736.160000000003"/>
    <n v="1.3620409600000001"/>
    <n v="1"/>
    <n v="15019.63"/>
    <n v="-1"/>
    <n v="1.238E-3"/>
    <n v="-64716.53"/>
    <x v="114"/>
    <s v="21012,Arnold"/>
    <x v="0"/>
    <x v="0"/>
    <n v="1.238E-3"/>
    <n v="0"/>
    <n v="0"/>
    <n v="0"/>
    <n v="0"/>
    <n v="0"/>
    <n v="0"/>
    <n v="0"/>
    <n v="1.238E-3"/>
    <n v="23.055868786000001"/>
    <x v="1"/>
  </r>
  <r>
    <n v="36402.424631000002"/>
    <n v="35224.291892000001"/>
    <x v="0"/>
    <x v="200"/>
    <x v="46"/>
    <x v="46"/>
    <s v="MD Resident"/>
    <x v="0"/>
    <s v="MD"/>
    <n v="1"/>
    <n v="1.4340009570000001"/>
    <n v="1"/>
    <n v="44569.65"/>
    <n v="3.1844849059999998"/>
    <n v="4"/>
    <n v="116692.03"/>
    <n v="3"/>
    <n v="1.7504839489999999"/>
    <n v="72122.38"/>
    <x v="135"/>
    <s v="21136,Reisterstown"/>
    <x v="0"/>
    <x v="0"/>
    <n v="1.7504839489999999"/>
    <n v="0"/>
    <n v="0"/>
    <n v="0"/>
    <n v="0"/>
    <n v="0"/>
    <n v="0"/>
    <n v="0"/>
    <n v="1.7504839489999999"/>
    <n v="32600.103587000001"/>
    <x v="1"/>
  </r>
  <r>
    <n v="36402.424631000002"/>
    <n v="35224.291892000001"/>
    <x v="0"/>
    <x v="188"/>
    <x v="46"/>
    <x v="46"/>
    <s v="MD Resident"/>
    <x v="19"/>
    <s v="MD"/>
    <n v="1"/>
    <n v="0"/>
    <n v="0"/>
    <n v="0"/>
    <n v="0.73492597800000004"/>
    <n v="1"/>
    <n v="44061.279999999999"/>
    <n v="1"/>
    <n v="0.73492597800000004"/>
    <n v="44061.279999999999"/>
    <x v="2"/>
    <s v="Wicomico,"/>
    <x v="0"/>
    <x v="0"/>
    <n v="0.73492597800000004"/>
    <n v="0"/>
    <n v="0"/>
    <n v="0"/>
    <n v="0"/>
    <n v="0"/>
    <n v="0"/>
    <n v="0"/>
    <n v="0.73492597800000004"/>
    <n v="13686.879577"/>
    <x v="1"/>
  </r>
  <r>
    <n v="36402.424631000002"/>
    <n v="35224.291892000001"/>
    <x v="0"/>
    <x v="55"/>
    <x v="46"/>
    <x v="46"/>
    <s v="MD Resident"/>
    <x v="12"/>
    <s v="MD"/>
    <n v="1"/>
    <n v="0"/>
    <n v="0"/>
    <n v="0"/>
    <n v="0.75515097799999997"/>
    <n v="1"/>
    <n v="20164.64"/>
    <n v="1"/>
    <n v="0.75515097799999997"/>
    <n v="20164.64"/>
    <x v="2"/>
    <s v="Washington,"/>
    <x v="0"/>
    <x v="0"/>
    <n v="0.75515097799999997"/>
    <n v="0"/>
    <n v="0"/>
    <n v="0"/>
    <n v="0"/>
    <n v="0"/>
    <n v="0"/>
    <n v="0"/>
    <n v="0.75515097799999997"/>
    <n v="14063.539468999999"/>
    <x v="1"/>
  </r>
  <r>
    <n v="36402.424631000002"/>
    <n v="35224.291892000001"/>
    <x v="0"/>
    <x v="10"/>
    <x v="46"/>
    <x v="46"/>
    <s v="MD Resident"/>
    <x v="6"/>
    <s v="MD"/>
    <n v="1"/>
    <n v="0"/>
    <n v="0"/>
    <n v="0"/>
    <n v="0.87893297400000003"/>
    <n v="1"/>
    <n v="30605.46"/>
    <n v="1"/>
    <n v="0.87893297400000003"/>
    <n v="30605.46"/>
    <x v="2"/>
    <s v="Charles,"/>
    <x v="0"/>
    <x v="0"/>
    <n v="0.87893297400000003"/>
    <n v="0"/>
    <n v="0"/>
    <n v="0"/>
    <n v="0"/>
    <n v="0"/>
    <n v="0"/>
    <n v="0"/>
    <n v="0.87893297400000003"/>
    <n v="16368.79105"/>
    <x v="1"/>
  </r>
  <r>
    <n v="36402.424631000002"/>
    <n v="35224.291892000001"/>
    <x v="0"/>
    <x v="131"/>
    <x v="46"/>
    <x v="46"/>
    <s v="MD Resident"/>
    <x v="11"/>
    <s v="MD"/>
    <n v="1"/>
    <n v="0"/>
    <n v="0"/>
    <n v="0"/>
    <n v="3.3121779020000002"/>
    <n v="1"/>
    <n v="117707.04"/>
    <n v="1"/>
    <n v="3.3121779020000002"/>
    <n v="117707.04"/>
    <x v="92"/>
    <s v="21001,Aberdeen"/>
    <x v="0"/>
    <x v="0"/>
    <n v="3.3121779020000002"/>
    <n v="0"/>
    <n v="0"/>
    <n v="0"/>
    <n v="0"/>
    <n v="0"/>
    <n v="0"/>
    <n v="0"/>
    <n v="3.3121779020000002"/>
    <n v="61684.280376000002"/>
    <x v="1"/>
  </r>
  <r>
    <n v="36402.424631000002"/>
    <n v="35224.291892000001"/>
    <x v="0"/>
    <x v="161"/>
    <x v="46"/>
    <x v="46"/>
    <s v="MD Resident"/>
    <x v="8"/>
    <s v="MD"/>
    <n v="1"/>
    <n v="0"/>
    <n v="0"/>
    <n v="0"/>
    <n v="0.87893297400000003"/>
    <n v="1"/>
    <n v="26221.360000000001"/>
    <n v="1"/>
    <n v="0.87893297400000003"/>
    <n v="26221.360000000001"/>
    <x v="108"/>
    <s v="21797,Woodbine"/>
    <x v="0"/>
    <x v="0"/>
    <n v="0.87893297400000003"/>
    <n v="0"/>
    <n v="0"/>
    <n v="0"/>
    <n v="0"/>
    <n v="0"/>
    <n v="0"/>
    <n v="0"/>
    <n v="0.87893297400000003"/>
    <n v="16368.79105"/>
    <x v="1"/>
  </r>
  <r>
    <n v="36402.424631000002"/>
    <n v="35224.291892000001"/>
    <x v="0"/>
    <x v="7"/>
    <x v="46"/>
    <x v="46"/>
    <s v="MD Resident"/>
    <x v="5"/>
    <s v="MD"/>
    <n v="1"/>
    <n v="0"/>
    <n v="0"/>
    <n v="0"/>
    <n v="0.60565198200000003"/>
    <n v="1"/>
    <n v="29362.78"/>
    <n v="1"/>
    <n v="0.60565198200000003"/>
    <n v="29362.78"/>
    <x v="6"/>
    <s v="21727,Emmitsburg"/>
    <x v="0"/>
    <x v="0"/>
    <n v="0.60565198200000003"/>
    <n v="0"/>
    <n v="0"/>
    <n v="0"/>
    <n v="0"/>
    <n v="0"/>
    <n v="0"/>
    <n v="0"/>
    <n v="0.60565198200000003"/>
    <n v="11279.347841000001"/>
    <x v="1"/>
  </r>
  <r>
    <n v="36402.424631000002"/>
    <n v="35224.291892000001"/>
    <x v="0"/>
    <x v="23"/>
    <x v="46"/>
    <x v="46"/>
    <s v="MD Resident"/>
    <x v="0"/>
    <s v="MD"/>
    <n v="1"/>
    <n v="0.73492597800000004"/>
    <n v="1"/>
    <n v="64799.25"/>
    <n v="6.9438347939999998"/>
    <n v="1"/>
    <n v="9180.01"/>
    <n v="0"/>
    <n v="6.2089088160000001"/>
    <n v="-55619.24"/>
    <x v="20"/>
    <s v="21117,Owings Mills"/>
    <x v="0"/>
    <x v="0"/>
    <n v="6.2089088160000001"/>
    <n v="0"/>
    <n v="0"/>
    <n v="0"/>
    <n v="0"/>
    <n v="0"/>
    <n v="0"/>
    <n v="0"/>
    <n v="6.2089088160000001"/>
    <n v="115631.49189999999"/>
    <x v="1"/>
  </r>
  <r>
    <n v="36402.424631000002"/>
    <n v="35224.291892000001"/>
    <x v="0"/>
    <x v="28"/>
    <x v="46"/>
    <x v="46"/>
    <s v="MD Resident"/>
    <x v="3"/>
    <s v="MD"/>
    <n v="1"/>
    <n v="0"/>
    <n v="0"/>
    <n v="0"/>
    <n v="0.73492597800000004"/>
    <n v="1"/>
    <n v="87133.65"/>
    <n v="1"/>
    <n v="0.73492597800000004"/>
    <n v="87133.65"/>
    <x v="24"/>
    <s v="20906,Silver Spring"/>
    <x v="0"/>
    <x v="0"/>
    <n v="0.73492597800000004"/>
    <n v="0"/>
    <n v="0"/>
    <n v="0"/>
    <n v="0"/>
    <n v="0"/>
    <n v="0"/>
    <n v="0"/>
    <n v="0.73492597800000004"/>
    <n v="13686.879577"/>
    <x v="1"/>
  </r>
  <r>
    <n v="36402.424631000002"/>
    <n v="35224.291892000001"/>
    <x v="0"/>
    <x v="67"/>
    <x v="46"/>
    <x v="46"/>
    <s v="MD Resident"/>
    <x v="7"/>
    <s v="MD"/>
    <n v="1"/>
    <n v="0"/>
    <n v="0"/>
    <n v="0"/>
    <n v="1.3620409600000001"/>
    <n v="1"/>
    <n v="24126.62"/>
    <n v="1"/>
    <n v="1.3620409600000001"/>
    <n v="24126.62"/>
    <x v="53"/>
    <s v="21090,Linthicum Heights"/>
    <x v="0"/>
    <x v="0"/>
    <n v="3.190058906"/>
    <n v="0"/>
    <n v="0"/>
    <n v="0"/>
    <n v="0"/>
    <n v="0"/>
    <n v="0"/>
    <n v="0"/>
    <n v="1.3620409600000001"/>
    <n v="25365.943179000002"/>
    <x v="1"/>
  </r>
  <r>
    <n v="36402.424631000002"/>
    <n v="35224.291892000001"/>
    <x v="0"/>
    <x v="160"/>
    <x v="46"/>
    <x v="46"/>
    <s v="MD Resident"/>
    <x v="7"/>
    <s v="MD"/>
    <n v="1"/>
    <n v="0"/>
    <n v="0"/>
    <n v="0"/>
    <n v="1.6796749500000001"/>
    <n v="2"/>
    <n v="172129.41"/>
    <n v="2"/>
    <n v="1.6796749500000001"/>
    <n v="172129.41"/>
    <x v="27"/>
    <s v="21401,Annapolis"/>
    <x v="0"/>
    <x v="0"/>
    <n v="1.6796749500000001"/>
    <n v="0"/>
    <n v="0"/>
    <n v="0"/>
    <n v="0"/>
    <n v="0"/>
    <n v="0"/>
    <n v="0"/>
    <n v="1.6796749500000001"/>
    <n v="31281.393579"/>
    <x v="1"/>
  </r>
  <r>
    <n v="36402.424631000002"/>
    <n v="35224.291892000001"/>
    <x v="0"/>
    <x v="50"/>
    <x v="46"/>
    <x v="46"/>
    <s v="MD Resident"/>
    <x v="1"/>
    <s v="MD"/>
    <n v="1"/>
    <n v="0"/>
    <n v="0"/>
    <n v="0"/>
    <n v="0.87893297400000003"/>
    <n v="1"/>
    <n v="36203.67"/>
    <n v="1"/>
    <n v="0.87893297400000003"/>
    <n v="36203.67"/>
    <x v="4"/>
    <s v="20782,Hyattsville"/>
    <x v="0"/>
    <x v="0"/>
    <n v="0.87893297400000003"/>
    <n v="0"/>
    <n v="0"/>
    <n v="0"/>
    <n v="0"/>
    <n v="0"/>
    <n v="0"/>
    <n v="0"/>
    <n v="0.87893297400000003"/>
    <n v="16368.79105"/>
    <x v="1"/>
  </r>
  <r>
    <n v="36402.424631000002"/>
    <n v="35224.291892000001"/>
    <x v="0"/>
    <x v="34"/>
    <x v="46"/>
    <x v="46"/>
    <s v="MD Resident"/>
    <x v="9"/>
    <s v="MD"/>
    <n v="1"/>
    <n v="1.392934959"/>
    <n v="1"/>
    <n v="14733.38"/>
    <n v="1.6340839519999999"/>
    <n v="2"/>
    <n v="61123.98"/>
    <n v="1"/>
    <n v="0.24114899300000001"/>
    <n v="46390.6"/>
    <x v="19"/>
    <s v="21239,Baltimore"/>
    <x v="0"/>
    <x v="0"/>
    <n v="0.24114899300000001"/>
    <n v="0"/>
    <n v="0"/>
    <n v="0"/>
    <n v="0"/>
    <n v="0"/>
    <n v="0"/>
    <n v="0"/>
    <n v="0.24114899300000001"/>
    <n v="4491.0335545999997"/>
    <x v="1"/>
  </r>
  <r>
    <n v="36402.424631000002"/>
    <n v="35224.291892000001"/>
    <x v="0"/>
    <x v="141"/>
    <x v="46"/>
    <x v="46"/>
    <s v="MD Resident"/>
    <x v="0"/>
    <s v="MD"/>
    <n v="1"/>
    <n v="1.247765963"/>
    <n v="2"/>
    <n v="58120.37"/>
    <n v="1.392934959"/>
    <n v="1"/>
    <n v="65329.85"/>
    <n v="-1"/>
    <n v="0.14516899599999999"/>
    <n v="7209.48"/>
    <x v="97"/>
    <s v="21237,Rosedale"/>
    <x v="0"/>
    <x v="0"/>
    <n v="0.14516899599999999"/>
    <n v="0"/>
    <n v="0"/>
    <n v="0"/>
    <n v="0"/>
    <n v="0"/>
    <n v="0"/>
    <n v="0"/>
    <n v="0.14516899599999999"/>
    <n v="2703.5519577"/>
    <x v="1"/>
  </r>
  <r>
    <n v="36402.424631000002"/>
    <n v="35224.291892000001"/>
    <x v="0"/>
    <x v="107"/>
    <x v="46"/>
    <x v="46"/>
    <s v="MD Resident"/>
    <x v="0"/>
    <s v="MD"/>
    <n v="1"/>
    <n v="3.313758902"/>
    <n v="4"/>
    <n v="143226.79"/>
    <n v="4.3946648699999997"/>
    <n v="5"/>
    <n v="149308.09"/>
    <n v="1"/>
    <n v="1.0809059679999999"/>
    <n v="6081.3"/>
    <x v="79"/>
    <s v="21234,Parkville"/>
    <x v="0"/>
    <x v="0"/>
    <n v="1.0809059679999999"/>
    <n v="0"/>
    <n v="0"/>
    <n v="0"/>
    <n v="0"/>
    <n v="0"/>
    <n v="0"/>
    <n v="0"/>
    <n v="1.0809059679999999"/>
    <n v="20130.231154000001"/>
    <x v="1"/>
  </r>
  <r>
    <n v="36402.424631000002"/>
    <n v="35224.291892000001"/>
    <x v="0"/>
    <x v="234"/>
    <x v="46"/>
    <x v="46"/>
    <s v="MD Resident"/>
    <x v="0"/>
    <s v="MD"/>
    <n v="1"/>
    <n v="0.569424983"/>
    <n v="1"/>
    <n v="17839.16"/>
    <n v="0.87893297400000003"/>
    <n v="1"/>
    <n v="23992.52"/>
    <n v="0"/>
    <n v="0.30950799099999998"/>
    <n v="6153.36"/>
    <x v="155"/>
    <s v="21227,Halethorpe"/>
    <x v="0"/>
    <x v="0"/>
    <n v="0.30950799099999998"/>
    <n v="0"/>
    <n v="0"/>
    <n v="0"/>
    <n v="0"/>
    <n v="0"/>
    <n v="0"/>
    <n v="0"/>
    <n v="0.30950799099999998"/>
    <n v="5764.1160167999997"/>
    <x v="1"/>
  </r>
  <r>
    <n v="36402.424631000002"/>
    <n v="35224.291892000001"/>
    <x v="0"/>
    <x v="116"/>
    <x v="46"/>
    <x v="46"/>
    <s v="MD Resident"/>
    <x v="11"/>
    <s v="MD"/>
    <n v="1"/>
    <n v="0"/>
    <n v="0"/>
    <n v="0"/>
    <n v="0.87893297400000003"/>
    <n v="1"/>
    <n v="67409.539999999994"/>
    <n v="1"/>
    <n v="0.87893297400000003"/>
    <n v="67409.539999999994"/>
    <x v="85"/>
    <s v="21084,Jarrettsville"/>
    <x v="0"/>
    <x v="0"/>
    <n v="0.87893297400000003"/>
    <n v="0"/>
    <n v="0"/>
    <n v="0"/>
    <n v="0"/>
    <n v="0"/>
    <n v="0"/>
    <n v="0"/>
    <n v="0.87893297400000003"/>
    <n v="16368.79105"/>
    <x v="1"/>
  </r>
  <r>
    <n v="36402.424631000002"/>
    <n v="35224.291892000001"/>
    <x v="0"/>
    <x v="149"/>
    <x v="46"/>
    <x v="46"/>
    <s v="MD Resident"/>
    <x v="9"/>
    <s v="MD"/>
    <n v="1"/>
    <n v="0"/>
    <n v="0"/>
    <n v="0"/>
    <n v="1.3620409600000001"/>
    <n v="1"/>
    <n v="35035.68"/>
    <n v="1"/>
    <n v="1.3620409600000001"/>
    <n v="35035.68"/>
    <x v="19"/>
    <s v="21223,Baltimore"/>
    <x v="0"/>
    <x v="0"/>
    <n v="1.3620409600000001"/>
    <n v="0"/>
    <n v="0"/>
    <n v="0"/>
    <n v="0"/>
    <n v="0"/>
    <n v="0"/>
    <n v="0"/>
    <n v="1.3620409600000001"/>
    <n v="25365.943179000002"/>
    <x v="1"/>
  </r>
  <r>
    <n v="36402.424631000002"/>
    <n v="35224.291892000001"/>
    <x v="0"/>
    <x v="195"/>
    <x v="46"/>
    <x v="46"/>
    <s v="MD Resident"/>
    <x v="0"/>
    <s v="MD"/>
    <n v="1"/>
    <n v="0"/>
    <n v="0"/>
    <n v="0"/>
    <n v="5.302914844"/>
    <n v="5"/>
    <n v="271193.40000000002"/>
    <n v="5"/>
    <n v="5.302914844"/>
    <n v="271193.40000000002"/>
    <x v="132"/>
    <s v="21221,Essex"/>
    <x v="0"/>
    <x v="0"/>
    <n v="5.302914844"/>
    <n v="0"/>
    <n v="0"/>
    <n v="0"/>
    <n v="0"/>
    <n v="0"/>
    <n v="0"/>
    <n v="0"/>
    <n v="5.302914844"/>
    <n v="98758.730878999995"/>
    <x v="1"/>
  </r>
  <r>
    <n v="36402.424631000002"/>
    <n v="35224.291892000001"/>
    <x v="0"/>
    <x v="204"/>
    <x v="46"/>
    <x v="46"/>
    <s v="MD Resident"/>
    <x v="11"/>
    <s v="MD"/>
    <n v="1"/>
    <n v="0"/>
    <n v="0"/>
    <n v="0"/>
    <n v="0.60565198200000003"/>
    <n v="1"/>
    <n v="23774.11"/>
    <n v="1"/>
    <n v="0.60565198200000003"/>
    <n v="23774.11"/>
    <x v="137"/>
    <s v="21047,Fallston"/>
    <x v="0"/>
    <x v="0"/>
    <n v="0.60565198200000003"/>
    <n v="0"/>
    <n v="0"/>
    <n v="0"/>
    <n v="0"/>
    <n v="0"/>
    <n v="0"/>
    <n v="0"/>
    <n v="0.60565198200000003"/>
    <n v="11279.347841000001"/>
    <x v="1"/>
  </r>
  <r>
    <n v="36402.424631000002"/>
    <n v="35224.291892000001"/>
    <x v="0"/>
    <x v="119"/>
    <x v="46"/>
    <x v="46"/>
    <s v="MD Resident"/>
    <x v="9"/>
    <s v="MD"/>
    <n v="1"/>
    <n v="3.242450904"/>
    <n v="4"/>
    <n v="149637.19"/>
    <n v="3.4880278969999998"/>
    <n v="3"/>
    <n v="202207.93"/>
    <n v="-1"/>
    <n v="0.24557699299999999"/>
    <n v="52570.74"/>
    <x v="19"/>
    <s v="21218,Baltimore"/>
    <x v="0"/>
    <x v="0"/>
    <n v="0.24557699299999999"/>
    <n v="0"/>
    <n v="0"/>
    <n v="0"/>
    <n v="0"/>
    <n v="0"/>
    <n v="0"/>
    <n v="0"/>
    <n v="0.24557699299999999"/>
    <n v="4573.4983259000001"/>
    <x v="1"/>
  </r>
  <r>
    <n v="36402.424631000002"/>
    <n v="35224.291892000001"/>
    <x v="0"/>
    <x v="51"/>
    <x v="46"/>
    <x v="46"/>
    <s v="MD Resident"/>
    <x v="1"/>
    <s v="MD"/>
    <n v="1"/>
    <n v="2.1171919379999999"/>
    <n v="2"/>
    <n v="76497.289999999994"/>
    <n v="2.2409739339999999"/>
    <n v="2"/>
    <n v="68424.73"/>
    <n v="0"/>
    <n v="0.12378199600000001"/>
    <n v="-8072.56"/>
    <x v="41"/>
    <s v="20715,Bowie"/>
    <x v="0"/>
    <x v="0"/>
    <n v="0.12378199600000001"/>
    <n v="0"/>
    <n v="0"/>
    <n v="0"/>
    <n v="0"/>
    <n v="0"/>
    <n v="0"/>
    <n v="0"/>
    <n v="0.12378199600000001"/>
    <n v="2305.2515815000002"/>
    <x v="1"/>
  </r>
  <r>
    <n v="36402.424631000002"/>
    <n v="35224.291892000001"/>
    <x v="0"/>
    <x v="95"/>
    <x v="46"/>
    <x v="46"/>
    <s v="MD Resident"/>
    <x v="1"/>
    <s v="MD"/>
    <n v="1"/>
    <n v="0"/>
    <n v="0"/>
    <n v="0"/>
    <n v="0.60565198200000003"/>
    <n v="1"/>
    <n v="22804.73"/>
    <n v="1"/>
    <n v="0.60565198200000003"/>
    <n v="22804.73"/>
    <x v="71"/>
    <s v="20769,Glenn Dale"/>
    <x v="0"/>
    <x v="0"/>
    <n v="0.60565198200000003"/>
    <n v="0"/>
    <n v="0"/>
    <n v="0"/>
    <n v="0"/>
    <n v="0"/>
    <n v="0"/>
    <n v="0"/>
    <n v="0.60565198200000003"/>
    <n v="11279.347841000001"/>
    <x v="1"/>
  </r>
  <r>
    <n v="36402.424631000002"/>
    <n v="35224.291892000001"/>
    <x v="0"/>
    <x v="152"/>
    <x v="46"/>
    <x v="46"/>
    <s v="MD Resident"/>
    <x v="3"/>
    <s v="MD"/>
    <n v="1"/>
    <n v="0"/>
    <n v="0"/>
    <n v="0"/>
    <n v="0.87893297400000003"/>
    <n v="1"/>
    <n v="60918.96"/>
    <n v="1"/>
    <n v="0.87893297400000003"/>
    <n v="60918.96"/>
    <x v="103"/>
    <s v="20852,Rockville"/>
    <x v="0"/>
    <x v="0"/>
    <n v="0.87893297400000003"/>
    <n v="0"/>
    <n v="0"/>
    <n v="0"/>
    <n v="0"/>
    <n v="0"/>
    <n v="0"/>
    <n v="0"/>
    <n v="0.87893297400000003"/>
    <n v="16368.79105"/>
    <x v="1"/>
  </r>
  <r>
    <n v="36402.424631000002"/>
    <n v="35224.291892000001"/>
    <x v="0"/>
    <x v="175"/>
    <x v="46"/>
    <x v="46"/>
    <s v="MD Resident"/>
    <x v="1"/>
    <s v="MD"/>
    <n v="1"/>
    <n v="0"/>
    <n v="0"/>
    <n v="0"/>
    <n v="0.87893297400000003"/>
    <n v="1"/>
    <n v="67125.179999999993"/>
    <n v="1"/>
    <n v="0.87893297400000003"/>
    <n v="67125.179999999993"/>
    <x v="118"/>
    <s v="20607,Accokeek"/>
    <x v="0"/>
    <x v="0"/>
    <n v="0.87893297400000003"/>
    <n v="0"/>
    <n v="0"/>
    <n v="0"/>
    <n v="0"/>
    <n v="0"/>
    <n v="0"/>
    <n v="0"/>
    <n v="0.87893297400000003"/>
    <n v="16368.79105"/>
    <x v="1"/>
  </r>
  <r>
    <n v="36402.424631000002"/>
    <n v="35224.291892000001"/>
    <x v="0"/>
    <x v="97"/>
    <x v="46"/>
    <x v="46"/>
    <s v="MD Resident"/>
    <x v="9"/>
    <s v="MD"/>
    <n v="1"/>
    <n v="0"/>
    <n v="0"/>
    <n v="0"/>
    <n v="9.1848087280000001"/>
    <n v="3"/>
    <n v="169802.25"/>
    <n v="3"/>
    <n v="9.1848087280000001"/>
    <n v="169802.25"/>
    <x v="19"/>
    <s v="21216,Baltimore"/>
    <x v="0"/>
    <x v="0"/>
    <n v="9.1848087280000001"/>
    <n v="0"/>
    <n v="0"/>
    <n v="0"/>
    <n v="0"/>
    <n v="0"/>
    <n v="0"/>
    <n v="0"/>
    <n v="9.1848087280000001"/>
    <n v="171053.10569999999"/>
    <x v="1"/>
  </r>
  <r>
    <n v="12600.374481999999"/>
    <n v="14430.313442999999"/>
    <x v="0"/>
    <x v="17"/>
    <x v="47"/>
    <x v="47"/>
    <s v="MD Resident"/>
    <x v="5"/>
    <s v="MD"/>
    <n v="2"/>
    <n v="2.5244459250000002"/>
    <n v="4"/>
    <n v="46738.11"/>
    <n v="14.15900358"/>
    <n v="13"/>
    <n v="173275.86"/>
    <n v="9"/>
    <n v="11.634557655"/>
    <n v="126537.75"/>
    <x v="14"/>
    <s v="21701,Frederick"/>
    <x v="0"/>
    <x v="0"/>
    <n v="32.620666036000003"/>
    <n v="0"/>
    <n v="0"/>
    <n v="0"/>
    <n v="0"/>
    <n v="0"/>
    <n v="0"/>
    <n v="0"/>
    <n v="11.634557655"/>
    <n v="75000.449181000004"/>
    <x v="0"/>
  </r>
  <r>
    <n v="12600.374481999999"/>
    <n v="14430.313442999999"/>
    <x v="0"/>
    <x v="175"/>
    <x v="47"/>
    <x v="47"/>
    <s v="MD Resident"/>
    <x v="1"/>
    <s v="MD"/>
    <n v="2"/>
    <n v="0.93240197199999997"/>
    <n v="2"/>
    <n v="10021.09"/>
    <n v="5.7291818320000001"/>
    <n v="10"/>
    <n v="58343.64"/>
    <n v="8"/>
    <n v="4.79677986"/>
    <n v="48322.55"/>
    <x v="118"/>
    <s v="20607,Accokeek"/>
    <x v="0"/>
    <x v="0"/>
    <n v="32.126005048000003"/>
    <n v="0"/>
    <n v="0"/>
    <n v="0"/>
    <n v="0"/>
    <n v="0"/>
    <n v="0"/>
    <n v="0"/>
    <n v="4.79677986"/>
    <n v="30921.729454"/>
    <x v="0"/>
  </r>
  <r>
    <n v="12600.374481999999"/>
    <n v="14430.313442999999"/>
    <x v="0"/>
    <x v="125"/>
    <x v="47"/>
    <x v="47"/>
    <s v="MD Resident"/>
    <x v="1"/>
    <s v="MD"/>
    <n v="1"/>
    <n v="0"/>
    <n v="0"/>
    <n v="0"/>
    <n v="0.86439397399999995"/>
    <n v="2"/>
    <n v="14568.77"/>
    <n v="2"/>
    <n v="0.86439397399999995"/>
    <n v="14568.77"/>
    <x v="36"/>
    <s v="20707,Laurel"/>
    <x v="0"/>
    <x v="0"/>
    <n v="135.32980598"/>
    <n v="-184.9022105"/>
    <n v="135.32980598"/>
    <n v="135.32980598"/>
    <n v="0.86439397399999995"/>
    <n v="0.86439397399999995"/>
    <n v="0"/>
    <n v="5572.1874644"/>
    <n v="0"/>
    <n v="0"/>
    <x v="0"/>
  </r>
  <r>
    <n v="12600.374481999999"/>
    <n v="14430.313442999999"/>
    <x v="0"/>
    <x v="79"/>
    <x v="47"/>
    <x v="47"/>
    <s v="MD Resident"/>
    <x v="8"/>
    <s v="MD"/>
    <n v="1"/>
    <n v="0"/>
    <n v="0"/>
    <n v="0"/>
    <n v="0.58304598299999999"/>
    <n v="1"/>
    <n v="3050.06"/>
    <n v="1"/>
    <n v="0.58304598299999999"/>
    <n v="3050.06"/>
    <x v="62"/>
    <s v="21029,Clarksville"/>
    <x v="0"/>
    <x v="0"/>
    <n v="36.759042909000001"/>
    <n v="0"/>
    <n v="0"/>
    <n v="0"/>
    <n v="0"/>
    <n v="0"/>
    <n v="0"/>
    <n v="0"/>
    <n v="0.58304598299999999"/>
    <n v="3758.5193967"/>
    <x v="0"/>
  </r>
  <r>
    <n v="12600.374481999999"/>
    <n v="14430.313442999999"/>
    <x v="0"/>
    <x v="86"/>
    <x v="47"/>
    <x v="47"/>
    <s v="MD Resident"/>
    <x v="1"/>
    <s v="MD"/>
    <n v="2"/>
    <n v="0.84267597500000002"/>
    <n v="2"/>
    <n v="15184.16"/>
    <n v="1.6921379489999999"/>
    <n v="3"/>
    <n v="24255.83"/>
    <n v="1"/>
    <n v="0.84946197400000001"/>
    <n v="9071.67"/>
    <x v="50"/>
    <s v="20774,Upper Marlboro"/>
    <x v="0"/>
    <x v="0"/>
    <n v="108.96683977000001"/>
    <n v="-10.96837268"/>
    <n v="10.968372676"/>
    <n v="-10.96837268"/>
    <n v="8.5505053900000003E-2"/>
    <n v="8.5505053900000003E-2"/>
    <n v="0"/>
    <n v="551.19563955000001"/>
    <n v="0.76395692010000005"/>
    <n v="4924.7349029999996"/>
    <x v="0"/>
  </r>
  <r>
    <n v="12600.374481999999"/>
    <n v="14430.313442999999"/>
    <x v="0"/>
    <x v="22"/>
    <x v="47"/>
    <x v="47"/>
    <s v="MD Resident"/>
    <x v="9"/>
    <s v="MD"/>
    <n v="1"/>
    <n v="0"/>
    <n v="0"/>
    <n v="0"/>
    <n v="0.51374798499999996"/>
    <n v="1"/>
    <n v="2801.41"/>
    <n v="1"/>
    <n v="0.51374798499999996"/>
    <n v="2801.41"/>
    <x v="19"/>
    <s v="21229,Baltimore"/>
    <x v="0"/>
    <x v="0"/>
    <n v="142.46583278"/>
    <n v="-0.598206982"/>
    <n v="0.598206982"/>
    <n v="-0.598206982"/>
    <n v="2.1572024000000001E-3"/>
    <n v="2.1572024000000001E-3"/>
    <n v="0"/>
    <n v="13.906084894999999"/>
    <n v="0.51159078260000002"/>
    <n v="3297.8940524999998"/>
    <x v="0"/>
  </r>
  <r>
    <n v="12600.374481999999"/>
    <n v="14430.313442999999"/>
    <x v="0"/>
    <x v="234"/>
    <x v="47"/>
    <x v="47"/>
    <s v="MD Resident"/>
    <x v="0"/>
    <s v="MD"/>
    <n v="1"/>
    <n v="0"/>
    <n v="0"/>
    <n v="0"/>
    <n v="0.77830497700000001"/>
    <n v="1"/>
    <n v="7551.77"/>
    <n v="1"/>
    <n v="0.77830497700000001"/>
    <n v="7551.77"/>
    <x v="155"/>
    <s v="21227,Halethorpe"/>
    <x v="0"/>
    <x v="0"/>
    <n v="38.351487861000003"/>
    <n v="-0.598206982"/>
    <n v="0.598206982"/>
    <n v="-0.598206982"/>
    <n v="1.21400107E-2"/>
    <n v="1.21400107E-2"/>
    <n v="0"/>
    <n v="78.258776944999994"/>
    <n v="0.76616496629999997"/>
    <n v="4938.9687451999998"/>
    <x v="0"/>
  </r>
  <r>
    <n v="12600.374481999999"/>
    <n v="14430.313442999999"/>
    <x v="0"/>
    <x v="140"/>
    <x v="47"/>
    <x v="47"/>
    <s v="MD Resident"/>
    <x v="9"/>
    <s v="MD"/>
    <n v="2"/>
    <n v="0"/>
    <n v="0"/>
    <n v="0"/>
    <n v="9.9116747049999994"/>
    <n v="2"/>
    <n v="188107.51999999999"/>
    <n v="2"/>
    <n v="9.9116747049999994"/>
    <n v="188107.51999999999"/>
    <x v="96"/>
    <s v="21225,Brooklyn"/>
    <x v="0"/>
    <x v="0"/>
    <n v="78.337591657999994"/>
    <n v="0"/>
    <n v="0"/>
    <n v="0"/>
    <n v="0"/>
    <n v="0"/>
    <n v="0"/>
    <n v="0"/>
    <n v="9.9116747049999994"/>
    <n v="63894.139945000003"/>
    <x v="0"/>
  </r>
  <r>
    <n v="12600.374481999999"/>
    <n v="14430.313442999999"/>
    <x v="0"/>
    <x v="103"/>
    <x v="47"/>
    <x v="47"/>
    <s v="MD Resident"/>
    <x v="3"/>
    <s v="MD"/>
    <n v="2"/>
    <n v="3.4504948980000001"/>
    <n v="4"/>
    <n v="55992.43"/>
    <n v="3.5941918930000001"/>
    <n v="5"/>
    <n v="40667.39"/>
    <n v="1"/>
    <n v="0.14369699499999999"/>
    <n v="-15325.04"/>
    <x v="24"/>
    <s v="20910,Silver Spring"/>
    <x v="0"/>
    <x v="0"/>
    <n v="79.478649641000004"/>
    <n v="-2.182473935"/>
    <n v="2.182473935"/>
    <n v="-2.182473935"/>
    <n v="3.9459018000000002E-3"/>
    <n v="3.9459018000000002E-3"/>
    <n v="0"/>
    <n v="25.436670278000001"/>
    <n v="0.13975109320000001"/>
    <n v="900.88468121000005"/>
    <x v="0"/>
  </r>
  <r>
    <n v="12600.374481999999"/>
    <n v="14430.313442999999"/>
    <x v="0"/>
    <x v="95"/>
    <x v="47"/>
    <x v="47"/>
    <s v="MD Resident"/>
    <x v="1"/>
    <s v="MD"/>
    <n v="1"/>
    <n v="0.98236697100000003"/>
    <n v="1"/>
    <n v="23201.71"/>
    <n v="1.0422079689999999"/>
    <n v="1"/>
    <n v="10928.8"/>
    <n v="0"/>
    <n v="5.9840997999999999E-2"/>
    <n v="-12272.91"/>
    <x v="71"/>
    <s v="20769,Glenn Dale"/>
    <x v="0"/>
    <x v="0"/>
    <n v="35.385238944000001"/>
    <n v="0"/>
    <n v="0"/>
    <n v="0"/>
    <n v="0"/>
    <n v="0"/>
    <n v="0"/>
    <n v="0"/>
    <n v="5.9840997999999999E-2"/>
    <n v="385.75611230999999"/>
    <x v="0"/>
  </r>
  <r>
    <n v="12600.374481999999"/>
    <n v="14430.313442999999"/>
    <x v="0"/>
    <x v="171"/>
    <x v="47"/>
    <x v="47"/>
    <s v="MD Resident"/>
    <x v="1"/>
    <s v="MD"/>
    <n v="1"/>
    <n v="0.51374798499999996"/>
    <n v="1"/>
    <n v="2897.34"/>
    <n v="1.3166569610000001"/>
    <n v="2"/>
    <n v="10036.92"/>
    <n v="1"/>
    <n v="0.802908976"/>
    <n v="7139.58"/>
    <x v="115"/>
    <s v="20706,Lanham"/>
    <x v="0"/>
    <x v="0"/>
    <n v="47.235311596999999"/>
    <n v="-13.427207599999999"/>
    <n v="13.427207599999999"/>
    <n v="-13.427207599999999"/>
    <n v="0.22823657010000001"/>
    <n v="0.22823657010000001"/>
    <n v="0"/>
    <n v="1471.2931752"/>
    <n v="0.57467240590000002"/>
    <n v="3704.5403749000002"/>
    <x v="0"/>
  </r>
  <r>
    <n v="12600.374481999999"/>
    <n v="14430.313442999999"/>
    <x v="0"/>
    <x v="183"/>
    <x v="47"/>
    <x v="47"/>
    <s v="MD Resident"/>
    <x v="9"/>
    <s v="MD"/>
    <n v="1"/>
    <n v="0"/>
    <n v="0"/>
    <n v="0"/>
    <n v="0.923724973"/>
    <n v="1"/>
    <n v="8859.6299999999992"/>
    <n v="1"/>
    <n v="0.923724973"/>
    <n v="8859.6299999999992"/>
    <x v="19"/>
    <s v="21217,Baltimore"/>
    <x v="0"/>
    <x v="0"/>
    <n v="63.406089125999998"/>
    <n v="0"/>
    <n v="0"/>
    <n v="0"/>
    <n v="0"/>
    <n v="0"/>
    <n v="0"/>
    <n v="0"/>
    <n v="0.923724973"/>
    <n v="5954.6559439000002"/>
    <x v="0"/>
  </r>
  <r>
    <n v="12600.374481999999"/>
    <n v="14430.313442999999"/>
    <x v="0"/>
    <x v="134"/>
    <x v="47"/>
    <x v="47"/>
    <s v="MD Resident"/>
    <x v="3"/>
    <s v="MD"/>
    <n v="1"/>
    <n v="0"/>
    <n v="0"/>
    <n v="0"/>
    <n v="0.74039897799999999"/>
    <n v="1"/>
    <n v="7450.7"/>
    <n v="1"/>
    <n v="0.74039897799999999"/>
    <n v="7450.7"/>
    <x v="24"/>
    <s v="20905,Silver Spring"/>
    <x v="0"/>
    <x v="0"/>
    <n v="20.929489378"/>
    <n v="-1.779962947"/>
    <n v="1.779962947"/>
    <n v="-1.779962947"/>
    <n v="6.2967744800000003E-2"/>
    <n v="6.2967744800000003E-2"/>
    <n v="0"/>
    <n v="405.91222176999997"/>
    <n v="0.67743123319999998"/>
    <n v="4366.9599036"/>
    <x v="0"/>
  </r>
  <r>
    <n v="12600.374481999999"/>
    <n v="14430.313442999999"/>
    <x v="0"/>
    <x v="130"/>
    <x v="47"/>
    <x v="47"/>
    <s v="MD Resident"/>
    <x v="9"/>
    <s v="MD"/>
    <n v="2"/>
    <n v="0"/>
    <n v="0"/>
    <n v="0"/>
    <n v="1.943325942"/>
    <n v="2"/>
    <n v="21813.15"/>
    <n v="2"/>
    <n v="1.943325942"/>
    <n v="21813.15"/>
    <x v="19"/>
    <s v="21215,Baltimore"/>
    <x v="0"/>
    <x v="0"/>
    <n v="67.616079995000007"/>
    <n v="-0.64820198100000004"/>
    <n v="0.64820198100000004"/>
    <n v="-0.64820198100000004"/>
    <n v="1.8629706499999999E-2"/>
    <n v="1.8629706499999999E-2"/>
    <n v="0"/>
    <n v="120.09363806"/>
    <n v="1.9246962354999999"/>
    <n v="12407.268628"/>
    <x v="0"/>
  </r>
  <r>
    <n v="12600.374481999999"/>
    <n v="14430.313442999999"/>
    <x v="0"/>
    <x v="137"/>
    <x v="47"/>
    <x v="47"/>
    <s v="MD Resident"/>
    <x v="3"/>
    <s v="MD"/>
    <n v="1"/>
    <n v="0.92701997199999997"/>
    <n v="1"/>
    <n v="22712.03"/>
    <n v="3.1784939059999999"/>
    <n v="3"/>
    <n v="39943.64"/>
    <n v="2"/>
    <n v="2.2514739339999998"/>
    <n v="17231.61"/>
    <x v="24"/>
    <s v="20903,Silver Spring"/>
    <x v="0"/>
    <x v="0"/>
    <n v="18.761686442999999"/>
    <n v="-1.70023795"/>
    <n v="1.70023795"/>
    <n v="-1.70023795"/>
    <n v="0.204035039"/>
    <n v="0.204035039"/>
    <n v="0"/>
    <n v="1315.2815974"/>
    <n v="2.047438895"/>
    <n v="13198.510966"/>
    <x v="0"/>
  </r>
  <r>
    <n v="12600.374481999999"/>
    <n v="14430.313442999999"/>
    <x v="0"/>
    <x v="157"/>
    <x v="47"/>
    <x v="47"/>
    <s v="MD Resident"/>
    <x v="3"/>
    <s v="MD"/>
    <n v="2"/>
    <n v="6.6562838019999999"/>
    <n v="8"/>
    <n v="77539.28"/>
    <n v="11.807581651"/>
    <n v="16"/>
    <n v="163368.95999999999"/>
    <n v="8"/>
    <n v="5.1512978489999997"/>
    <n v="85829.68"/>
    <x v="24"/>
    <s v="20902,Silver Spring"/>
    <x v="0"/>
    <x v="0"/>
    <n v="117.92911949000001"/>
    <n v="-0.92701997199999997"/>
    <n v="0.92701997199999997"/>
    <n v="-0.92701997199999997"/>
    <n v="4.04934422E-2"/>
    <n v="4.04934422E-2"/>
    <n v="0"/>
    <n v="261.03496552000001"/>
    <n v="5.1108044067999998"/>
    <n v="32946.042089000002"/>
    <x v="0"/>
  </r>
  <r>
    <n v="12600.374481999999"/>
    <n v="14430.313442999999"/>
    <x v="0"/>
    <x v="68"/>
    <x v="47"/>
    <x v="47"/>
    <s v="MD Resident"/>
    <x v="3"/>
    <s v="MD"/>
    <n v="1"/>
    <n v="1.99107294"/>
    <n v="3"/>
    <n v="28203.7"/>
    <n v="2.075924938"/>
    <n v="3"/>
    <n v="45274.12"/>
    <n v="0"/>
    <n v="8.4851997999999998E-2"/>
    <n v="17070.419999999998"/>
    <x v="24"/>
    <s v="20901,Silver Spring"/>
    <x v="0"/>
    <x v="0"/>
    <n v="70.619512907000001"/>
    <n v="-1.8741309450000001"/>
    <n v="1.8741309450000001"/>
    <n v="-1.8741309450000001"/>
    <n v="2.2518387000000002E-3"/>
    <n v="2.2518387000000002E-3"/>
    <n v="0"/>
    <n v="14.516144252"/>
    <n v="8.2600159300000003E-2"/>
    <n v="532.46966755000005"/>
    <x v="0"/>
  </r>
  <r>
    <n v="12600.374481999999"/>
    <n v="14430.313442999999"/>
    <x v="0"/>
    <x v="129"/>
    <x v="47"/>
    <x v="47"/>
    <s v="MD Resident"/>
    <x v="1"/>
    <s v="MD"/>
    <n v="2"/>
    <n v="2.2618289329999999"/>
    <n v="3"/>
    <n v="28458.080000000002"/>
    <n v="4.233406875"/>
    <n v="4"/>
    <n v="46742.98"/>
    <n v="1"/>
    <n v="1.9715779419999999"/>
    <n v="18284.900000000001"/>
    <x v="41"/>
    <s v="20716,Bowie"/>
    <x v="0"/>
    <x v="0"/>
    <n v="75.096107774000004"/>
    <n v="-6.8142197979999999"/>
    <n v="6.8142197979999999"/>
    <n v="-6.8142197979999999"/>
    <n v="0.17890095559999999"/>
    <n v="0.17890095559999999"/>
    <n v="0"/>
    <n v="1153.2584589999999"/>
    <n v="1.7926769864000001"/>
    <n v="11556.226133"/>
    <x v="0"/>
  </r>
  <r>
    <n v="12600.374481999999"/>
    <n v="14430.313442999999"/>
    <x v="0"/>
    <x v="26"/>
    <x v="47"/>
    <x v="47"/>
    <s v="MD Resident"/>
    <x v="3"/>
    <s v="MD"/>
    <n v="2"/>
    <n v="88.733140367999994"/>
    <n v="108"/>
    <n v="1145231.3799999999"/>
    <n v="97.197395115999996"/>
    <n v="116"/>
    <n v="1331719.74"/>
    <n v="8"/>
    <n v="8.4642547480000001"/>
    <n v="186488.36"/>
    <x v="22"/>
    <s v="20886,Montgomery Village"/>
    <x v="0"/>
    <x v="0"/>
    <n v="32.268526053000002"/>
    <n v="-0.61168998200000002"/>
    <n v="0.61168998200000002"/>
    <n v="-0.61168998200000002"/>
    <n v="0.16045045960000001"/>
    <n v="0.16045045960000001"/>
    <n v="0"/>
    <n v="1034.3200743"/>
    <n v="8.3038042884000003"/>
    <n v="53529.241936999999"/>
    <x v="0"/>
  </r>
  <r>
    <n v="12600.374481999999"/>
    <n v="14430.313442999999"/>
    <x v="0"/>
    <x v="33"/>
    <x v="47"/>
    <x v="47"/>
    <s v="MD Resident"/>
    <x v="9"/>
    <s v="MD"/>
    <n v="1"/>
    <n v="0"/>
    <n v="0"/>
    <n v="0"/>
    <n v="0.732951978"/>
    <n v="1"/>
    <n v="11328.6"/>
    <n v="1"/>
    <n v="0.732951978"/>
    <n v="11328.6"/>
    <x v="19"/>
    <s v="21206,Baltimore"/>
    <x v="0"/>
    <x v="0"/>
    <n v="198.44760808000001"/>
    <n v="0"/>
    <n v="0"/>
    <n v="0"/>
    <n v="0"/>
    <n v="0"/>
    <n v="0"/>
    <n v="0"/>
    <n v="0.732951978"/>
    <n v="4724.8661451999997"/>
    <x v="0"/>
  </r>
  <r>
    <n v="12600.374481999999"/>
    <n v="14430.313442999999"/>
    <x v="0"/>
    <x v="41"/>
    <x v="47"/>
    <x v="47"/>
    <s v="MD Resident"/>
    <x v="3"/>
    <s v="MD"/>
    <n v="2"/>
    <n v="15.552156539"/>
    <n v="17"/>
    <n v="227747.78"/>
    <n v="34.262727986000002"/>
    <n v="37"/>
    <n v="481001.83"/>
    <n v="20"/>
    <n v="18.710571447"/>
    <n v="253254.05"/>
    <x v="3"/>
    <s v="20882,Gaithersburg"/>
    <x v="0"/>
    <x v="0"/>
    <n v="33.022101024999998"/>
    <n v="-0.57127498300000001"/>
    <n v="0.57127498300000001"/>
    <n v="-0.57127498300000001"/>
    <n v="0.32368871310000003"/>
    <n v="0.32368871310000003"/>
    <n v="0"/>
    <n v="2086.6112489000002"/>
    <n v="18.386882734"/>
    <n v="118528.31066"/>
    <x v="0"/>
  </r>
  <r>
    <n v="12600.374481999999"/>
    <n v="14430.313442999999"/>
    <x v="0"/>
    <x v="155"/>
    <x v="47"/>
    <x v="47"/>
    <s v="MD Resident"/>
    <x v="1"/>
    <s v="MD"/>
    <n v="2"/>
    <n v="0.79348897600000001"/>
    <n v="1"/>
    <n v="10815.9"/>
    <n v="2.5672899249999999"/>
    <n v="4"/>
    <n v="27543.93"/>
    <n v="3"/>
    <n v="1.773800949"/>
    <n v="16728.03"/>
    <x v="106"/>
    <s v="20748,Temple Hills"/>
    <x v="0"/>
    <x v="0"/>
    <n v="58.72886227"/>
    <n v="-3.3167708999999999"/>
    <n v="3.3167708999999999"/>
    <n v="-3.3167708999999999"/>
    <n v="0.1001771726"/>
    <n v="0.1001771726"/>
    <n v="0"/>
    <n v="645.77727514000003"/>
    <n v="1.6736237763999999"/>
    <n v="10788.767284"/>
    <x v="0"/>
  </r>
  <r>
    <n v="12600.374481999999"/>
    <n v="14430.313442999999"/>
    <x v="0"/>
    <x v="180"/>
    <x v="47"/>
    <x v="47"/>
    <s v="MD Resident"/>
    <x v="3"/>
    <s v="MD"/>
    <n v="2"/>
    <n v="67.169985005000001"/>
    <n v="83"/>
    <n v="872319.25"/>
    <n v="109.67500674999999"/>
    <n v="129"/>
    <n v="1815293.48"/>
    <n v="46"/>
    <n v="42.505021743999997"/>
    <n v="942974.23"/>
    <x v="3"/>
    <s v="20877,Gaithersburg"/>
    <x v="0"/>
    <x v="0"/>
    <n v="76.876184717000001"/>
    <n v="0"/>
    <n v="0"/>
    <n v="0"/>
    <n v="0"/>
    <n v="0"/>
    <n v="0"/>
    <n v="0"/>
    <n v="42.505021743999997"/>
    <n v="274002.31429000001"/>
    <x v="0"/>
  </r>
  <r>
    <n v="12600.374481999999"/>
    <n v="14430.313442999999"/>
    <x v="0"/>
    <x v="16"/>
    <x v="47"/>
    <x v="47"/>
    <s v="MD Resident"/>
    <x v="3"/>
    <s v="MD"/>
    <n v="2"/>
    <n v="69.312043947000006"/>
    <n v="85"/>
    <n v="830633.99"/>
    <n v="104.10962591000001"/>
    <n v="117"/>
    <n v="1500842.78"/>
    <n v="32"/>
    <n v="34.797581966000003"/>
    <n v="670208.79"/>
    <x v="13"/>
    <s v="20876,Germantown"/>
    <x v="0"/>
    <x v="0"/>
    <n v="56.860298307000001"/>
    <n v="0"/>
    <n v="0"/>
    <n v="0"/>
    <n v="0"/>
    <n v="0"/>
    <n v="0"/>
    <n v="0"/>
    <n v="34.797581966000003"/>
    <n v="224317.44766000001"/>
    <x v="0"/>
  </r>
  <r>
    <n v="12600.374481999999"/>
    <n v="14430.313442999999"/>
    <x v="0"/>
    <x v="51"/>
    <x v="47"/>
    <x v="47"/>
    <s v="MD Resident"/>
    <x v="1"/>
    <s v="MD"/>
    <n v="2"/>
    <n v="0.58304598299999999"/>
    <n v="1"/>
    <n v="13213.45"/>
    <n v="2.4969799259999998"/>
    <n v="4"/>
    <n v="26528.880000000001"/>
    <n v="3"/>
    <n v="1.913933943"/>
    <n v="13315.43"/>
    <x v="41"/>
    <s v="20715,Bowie"/>
    <x v="0"/>
    <x v="0"/>
    <n v="14.181413575000001"/>
    <n v="-7.2284367859999996"/>
    <n v="7.2284367859999996"/>
    <n v="-7.2284367859999996"/>
    <n v="0.97555511279999996"/>
    <n v="0.97555511279999996"/>
    <n v="0"/>
    <n v="6288.7712475999997"/>
    <n v="0.93837883020000001"/>
    <n v="6049.1198596000004"/>
    <x v="0"/>
  </r>
  <r>
    <n v="12600.374481999999"/>
    <n v="14430.313442999999"/>
    <x v="0"/>
    <x v="71"/>
    <x v="47"/>
    <x v="47"/>
    <s v="MD Resident"/>
    <x v="3"/>
    <s v="MD"/>
    <n v="2"/>
    <n v="155.78455636999999"/>
    <n v="200"/>
    <n v="1827241.33"/>
    <n v="183.26443556000001"/>
    <n v="223"/>
    <n v="2646351.65"/>
    <n v="23"/>
    <n v="27.479879186000002"/>
    <n v="819110.32"/>
    <x v="13"/>
    <s v="20874,Germantown"/>
    <x v="0"/>
    <x v="0"/>
    <n v="67.317166005000004"/>
    <n v="-2.7837239170000001"/>
    <n v="2.7837239170000001"/>
    <n v="-2.7837239170000001"/>
    <n v="1.1363579525"/>
    <n v="1.1363579525"/>
    <n v="0"/>
    <n v="7325.3628879999997"/>
    <n v="26.343521234000001"/>
    <n v="169819.59985999999"/>
    <x v="0"/>
  </r>
  <r>
    <n v="12600.374481999999"/>
    <n v="14430.313442999999"/>
    <x v="0"/>
    <x v="162"/>
    <x v="47"/>
    <x v="47"/>
    <s v="MD Resident"/>
    <x v="3"/>
    <s v="MD"/>
    <n v="2"/>
    <n v="39.028611843"/>
    <n v="47"/>
    <n v="475966.82"/>
    <n v="53.795943399999999"/>
    <n v="58"/>
    <n v="746060.33"/>
    <n v="11"/>
    <n v="14.767331557"/>
    <n v="270093.51"/>
    <x v="109"/>
    <s v="20872,Damascus"/>
    <x v="0"/>
    <x v="0"/>
    <n v="48.051773566000001"/>
    <n v="0"/>
    <n v="0"/>
    <n v="0"/>
    <n v="0"/>
    <n v="0"/>
    <n v="0"/>
    <n v="0"/>
    <n v="14.767331557"/>
    <n v="95195.411189999999"/>
    <x v="0"/>
  </r>
  <r>
    <n v="12600.374481999999"/>
    <n v="14430.313442999999"/>
    <x v="0"/>
    <x v="242"/>
    <x v="47"/>
    <x v="47"/>
    <s v="MD Resident"/>
    <x v="1"/>
    <s v="MD"/>
    <n v="2"/>
    <n v="0"/>
    <n v="0"/>
    <n v="0"/>
    <n v="2.4854459260000001"/>
    <n v="5"/>
    <n v="23191"/>
    <n v="5"/>
    <n v="2.4854459260000001"/>
    <n v="23191"/>
    <x v="161"/>
    <s v="20746,Suitland"/>
    <x v="0"/>
    <x v="0"/>
    <n v="38.336858863000003"/>
    <n v="-7.4017377800000004"/>
    <n v="7.4017377800000004"/>
    <n v="-7.4017377800000004"/>
    <n v="0.47986766669999997"/>
    <n v="0.47986766669999997"/>
    <n v="0"/>
    <n v="3093.3956938000001"/>
    <n v="2.0055782593"/>
    <n v="12928.662591"/>
    <x v="0"/>
  </r>
  <r>
    <n v="12600.374481999999"/>
    <n v="14430.313442999999"/>
    <x v="0"/>
    <x v="139"/>
    <x v="47"/>
    <x v="47"/>
    <s v="MD Resident"/>
    <x v="3"/>
    <s v="MD"/>
    <n v="2"/>
    <n v="27.329581191999999"/>
    <n v="39"/>
    <n v="384676"/>
    <n v="35.376286952000001"/>
    <n v="46"/>
    <n v="474336.92"/>
    <n v="7"/>
    <n v="8.04670576"/>
    <n v="89660.92"/>
    <x v="95"/>
    <s v="20871,Clarksburg"/>
    <x v="0"/>
    <x v="0"/>
    <n v="26.110134223999999"/>
    <n v="0"/>
    <n v="0"/>
    <n v="0"/>
    <n v="0"/>
    <n v="0"/>
    <n v="0"/>
    <n v="0"/>
    <n v="8.04670576"/>
    <n v="51871.894431000001"/>
    <x v="0"/>
  </r>
  <r>
    <n v="12600.374481999999"/>
    <n v="14430.313442999999"/>
    <x v="0"/>
    <x v="94"/>
    <x v="47"/>
    <x v="47"/>
    <s v="MD Resident"/>
    <x v="1"/>
    <s v="MD"/>
    <n v="2"/>
    <n v="0"/>
    <n v="0"/>
    <n v="0"/>
    <n v="2.7279849199999999"/>
    <n v="4"/>
    <n v="20803.259999999998"/>
    <n v="4"/>
    <n v="2.7279849199999999"/>
    <n v="20803.259999999998"/>
    <x v="70"/>
    <s v="20745,Oxon Hill"/>
    <x v="0"/>
    <x v="0"/>
    <n v="67.456354997999995"/>
    <n v="-2.797984918"/>
    <n v="2.797984918"/>
    <n v="-2.797984918"/>
    <n v="0.1131525808"/>
    <n v="0.1131525808"/>
    <n v="0"/>
    <n v="729.42131890999997"/>
    <n v="2.6148323391999999"/>
    <n v="16856.128594000002"/>
    <x v="0"/>
  </r>
  <r>
    <n v="12600.374481999999"/>
    <n v="14430.313442999999"/>
    <x v="0"/>
    <x v="11"/>
    <x v="47"/>
    <x v="47"/>
    <s v="MD Resident"/>
    <x v="7"/>
    <s v="MD"/>
    <n v="1"/>
    <n v="0"/>
    <n v="0"/>
    <n v="0"/>
    <n v="1.7764099470000001"/>
    <n v="1"/>
    <n v="14490.78"/>
    <n v="1"/>
    <n v="1.7764099470000001"/>
    <n v="14490.78"/>
    <x v="9"/>
    <s v="21122,Pasadena"/>
    <x v="0"/>
    <x v="0"/>
    <n v="126.90784524"/>
    <n v="0"/>
    <n v="0"/>
    <n v="0"/>
    <n v="0"/>
    <n v="0"/>
    <n v="0"/>
    <n v="0"/>
    <n v="1.7764099470000001"/>
    <n v="11451.363078"/>
    <x v="0"/>
  </r>
  <r>
    <n v="12600.374481999999"/>
    <n v="14430.313442999999"/>
    <x v="0"/>
    <x v="39"/>
    <x v="47"/>
    <x v="47"/>
    <s v="MD Resident"/>
    <x v="3"/>
    <s v="MD"/>
    <n v="2"/>
    <n v="9.5813237149999999"/>
    <n v="12"/>
    <n v="124063.95"/>
    <n v="26.242638221"/>
    <n v="30"/>
    <n v="385511.77"/>
    <n v="18"/>
    <n v="16.661314506"/>
    <n v="261447.82"/>
    <x v="31"/>
    <s v="20855,Derwood"/>
    <x v="0"/>
    <x v="0"/>
    <n v="59.389422236999998"/>
    <n v="0"/>
    <n v="0"/>
    <n v="0"/>
    <n v="0"/>
    <n v="0"/>
    <n v="0"/>
    <n v="0"/>
    <n v="16.661314506"/>
    <n v="107404.69117999999"/>
    <x v="0"/>
  </r>
  <r>
    <n v="12600.374481999999"/>
    <n v="14430.313442999999"/>
    <x v="0"/>
    <x v="169"/>
    <x v="47"/>
    <x v="47"/>
    <s v="MD Resident"/>
    <x v="3"/>
    <s v="MD"/>
    <n v="2"/>
    <n v="4.3345288699999998"/>
    <n v="7"/>
    <n v="54510.99"/>
    <n v="8.4593687509999995"/>
    <n v="13"/>
    <n v="116560.99"/>
    <n v="6"/>
    <n v="4.1248398809999998"/>
    <n v="62050"/>
    <x v="103"/>
    <s v="20853,Rockville"/>
    <x v="0"/>
    <x v="0"/>
    <n v="24.47210226"/>
    <n v="0"/>
    <n v="0"/>
    <n v="0"/>
    <n v="0"/>
    <n v="0"/>
    <n v="0"/>
    <n v="0"/>
    <n v="4.1248398809999998"/>
    <n v="26590.168105000001"/>
    <x v="0"/>
  </r>
  <r>
    <n v="12600.374481999999"/>
    <n v="14430.313442999999"/>
    <x v="0"/>
    <x v="142"/>
    <x v="47"/>
    <x v="47"/>
    <s v="MD Resident"/>
    <x v="7"/>
    <s v="MD"/>
    <n v="1"/>
    <n v="0"/>
    <n v="0"/>
    <n v="0"/>
    <n v="0.46642798600000002"/>
    <n v="1"/>
    <n v="5895.96"/>
    <n v="1"/>
    <n v="0.46642798600000002"/>
    <n v="5895.96"/>
    <x v="98"/>
    <s v="21113,Odenton"/>
    <x v="0"/>
    <x v="0"/>
    <n v="72.867943832999998"/>
    <n v="-3.5327478960000001"/>
    <n v="3.5327478960000001"/>
    <n v="-3.5327478960000001"/>
    <n v="2.26131327E-2"/>
    <n v="2.26131327E-2"/>
    <n v="0"/>
    <n v="145.77220406000001"/>
    <n v="0.44381485329999998"/>
    <n v="2860.9865828000002"/>
    <x v="0"/>
  </r>
  <r>
    <n v="12600.374481999999"/>
    <n v="14430.313442999999"/>
    <x v="0"/>
    <x v="150"/>
    <x v="47"/>
    <x v="47"/>
    <s v="MD Resident"/>
    <x v="3"/>
    <s v="MD"/>
    <n v="2"/>
    <n v="3.1772049060000001"/>
    <n v="5"/>
    <n v="52029.3"/>
    <n v="4.2112708740000002"/>
    <n v="5"/>
    <n v="160234.01"/>
    <n v="0"/>
    <n v="1.0340659679999999"/>
    <n v="108204.71"/>
    <x v="103"/>
    <s v="20851,Rockville"/>
    <x v="0"/>
    <x v="0"/>
    <n v="59.30342924"/>
    <n v="0"/>
    <n v="0"/>
    <n v="0"/>
    <n v="0"/>
    <n v="0"/>
    <n v="0"/>
    <n v="0"/>
    <n v="1.0340659679999999"/>
    <n v="6665.9527919000002"/>
    <x v="0"/>
  </r>
  <r>
    <n v="12600.374481999999"/>
    <n v="14430.313442999999"/>
    <x v="0"/>
    <x v="156"/>
    <x v="47"/>
    <x v="47"/>
    <s v="MD Resident"/>
    <x v="3"/>
    <s v="MD"/>
    <n v="2"/>
    <n v="14.393500572000001"/>
    <n v="19"/>
    <n v="159338.72"/>
    <n v="21.439495366999999"/>
    <n v="28"/>
    <n v="295404.2"/>
    <n v="9"/>
    <n v="7.0459947950000004"/>
    <n v="136065.48000000001"/>
    <x v="103"/>
    <s v="20850,Rockville"/>
    <x v="0"/>
    <x v="0"/>
    <n v="149.16299556999999"/>
    <n v="0"/>
    <n v="0"/>
    <n v="0"/>
    <n v="0"/>
    <n v="0"/>
    <n v="0"/>
    <n v="0"/>
    <n v="7.0459947950000004"/>
    <n v="45420.959714999997"/>
    <x v="0"/>
  </r>
  <r>
    <n v="12600.374481999999"/>
    <n v="14430.313442999999"/>
    <x v="0"/>
    <x v="153"/>
    <x v="47"/>
    <x v="47"/>
    <s v="MD Resident"/>
    <x v="3"/>
    <s v="MD"/>
    <n v="2"/>
    <n v="6.0606698210000003"/>
    <n v="6"/>
    <n v="67677.58"/>
    <n v="9.0497657319999991"/>
    <n v="11"/>
    <n v="137299.01999999999"/>
    <n v="5"/>
    <n v="2.9890959110000002"/>
    <n v="69621.440000000002"/>
    <x v="105"/>
    <s v="20842,Dickerson"/>
    <x v="0"/>
    <x v="0"/>
    <n v="4.532199866"/>
    <n v="0"/>
    <n v="0"/>
    <n v="0"/>
    <n v="0"/>
    <n v="0"/>
    <n v="0"/>
    <n v="0"/>
    <n v="2.9890959110000002"/>
    <n v="19268.763164"/>
    <x v="0"/>
  </r>
  <r>
    <n v="12600.374481999999"/>
    <n v="14430.313442999999"/>
    <x v="0"/>
    <x v="55"/>
    <x v="47"/>
    <x v="47"/>
    <s v="MD Resident"/>
    <x v="12"/>
    <s v="MD"/>
    <n v="3"/>
    <n v="1.307763961"/>
    <n v="2"/>
    <n v="13704.65"/>
    <n v="4.5655938640000002"/>
    <n v="8"/>
    <n v="53507.3"/>
    <n v="6"/>
    <n v="3.2578299030000002"/>
    <n v="39802.65"/>
    <x v="2"/>
    <s v="Washington,"/>
    <x v="0"/>
    <x v="0"/>
    <n v="44.885576671999999"/>
    <n v="0"/>
    <n v="0"/>
    <n v="0"/>
    <n v="0"/>
    <n v="0"/>
    <n v="0"/>
    <n v="0"/>
    <n v="3.2578299030000002"/>
    <n v="21001.116958999999"/>
    <x v="0"/>
  </r>
  <r>
    <n v="12600.374481999999"/>
    <n v="14430.313442999999"/>
    <x v="0"/>
    <x v="165"/>
    <x v="47"/>
    <x v="47"/>
    <s v="MD Resident"/>
    <x v="3"/>
    <s v="MD"/>
    <n v="1"/>
    <n v="0"/>
    <n v="0"/>
    <n v="0"/>
    <n v="0.45732198600000001"/>
    <n v="1"/>
    <n v="6577.21"/>
    <n v="1"/>
    <n v="0.45732198600000001"/>
    <n v="6577.21"/>
    <x v="112"/>
    <s v="20838,Barnesville"/>
    <x v="0"/>
    <x v="0"/>
    <n v="2.6542819199999999"/>
    <n v="0"/>
    <n v="0"/>
    <n v="0"/>
    <n v="0"/>
    <n v="0"/>
    <n v="0"/>
    <n v="0"/>
    <n v="0.45732198600000001"/>
    <n v="2948.0583093"/>
    <x v="0"/>
  </r>
  <r>
    <n v="12600.374481999999"/>
    <n v="14430.313442999999"/>
    <x v="0"/>
    <x v="221"/>
    <x v="47"/>
    <x v="47"/>
    <s v="MD Resident"/>
    <x v="1"/>
    <s v="MD"/>
    <n v="1"/>
    <n v="1.258585963"/>
    <n v="3"/>
    <n v="14344.09"/>
    <n v="2.2697879329999999"/>
    <n v="1"/>
    <n v="21679.599999999999"/>
    <n v="-2"/>
    <n v="1.0112019699999999"/>
    <n v="7335.51"/>
    <x v="147"/>
    <s v="20740,College Park"/>
    <x v="0"/>
    <x v="0"/>
    <n v="41.513387764999997"/>
    <n v="-22.245150339999999"/>
    <n v="22.245150343999999"/>
    <n v="-22.245150339999999"/>
    <n v="0.54185748410000001"/>
    <n v="0.54185748410000001"/>
    <n v="0"/>
    <n v="3493.0038515000001"/>
    <n v="0.4693444859"/>
    <n v="3025.5595705999999"/>
    <x v="0"/>
  </r>
  <r>
    <n v="12600.374481999999"/>
    <n v="14430.313442999999"/>
    <x v="0"/>
    <x v="167"/>
    <x v="47"/>
    <x v="47"/>
    <s v="MD Resident"/>
    <x v="3"/>
    <s v="MD"/>
    <n v="2"/>
    <n v="4.0928858789999998"/>
    <n v="8"/>
    <n v="54077.86"/>
    <n v="5.9290138250000002"/>
    <n v="9"/>
    <n v="141199.35"/>
    <n v="1"/>
    <n v="1.836127946"/>
    <n v="87121.49"/>
    <x v="113"/>
    <s v="20837,Poolesville"/>
    <x v="0"/>
    <x v="0"/>
    <n v="11.966600646"/>
    <n v="0"/>
    <n v="0"/>
    <n v="0"/>
    <n v="0"/>
    <n v="0"/>
    <n v="0"/>
    <n v="0"/>
    <n v="1.836127946"/>
    <n v="11836.326295000001"/>
    <x v="0"/>
  </r>
  <r>
    <n v="12600.374481999999"/>
    <n v="14430.313442999999"/>
    <x v="0"/>
    <x v="61"/>
    <x v="47"/>
    <x v="47"/>
    <s v="MD Resident"/>
    <x v="8"/>
    <s v="MD"/>
    <n v="1"/>
    <n v="0"/>
    <n v="0"/>
    <n v="0"/>
    <n v="0.58304598299999999"/>
    <n v="1"/>
    <n v="9329.34"/>
    <n v="1"/>
    <n v="0.58304598299999999"/>
    <n v="9329.34"/>
    <x v="48"/>
    <s v="21075,Elkridge"/>
    <x v="0"/>
    <x v="0"/>
    <n v="74.389385790999995"/>
    <n v="-3.5079528959999999"/>
    <n v="3.5079528959999999"/>
    <n v="-3.5079528959999999"/>
    <n v="2.7494484900000001E-2"/>
    <n v="2.7494484900000001E-2"/>
    <n v="0"/>
    <n v="177.23911633"/>
    <n v="0.55555149810000004"/>
    <n v="3581.2802803"/>
    <x v="0"/>
  </r>
  <r>
    <n v="12600.374481999999"/>
    <n v="14430.313442999999"/>
    <x v="0"/>
    <x v="203"/>
    <x v="47"/>
    <x v="47"/>
    <s v="MD Resident"/>
    <x v="3"/>
    <s v="MD"/>
    <n v="2"/>
    <n v="4.3068178719999999"/>
    <n v="6"/>
    <n v="57369.15"/>
    <n v="6.3379238139999998"/>
    <n v="7"/>
    <n v="98660.75"/>
    <n v="1"/>
    <n v="2.0311059419999999"/>
    <n v="41291.599999999999"/>
    <x v="136"/>
    <s v="20832,Olney"/>
    <x v="0"/>
    <x v="0"/>
    <n v="7.3584807860000003"/>
    <n v="0"/>
    <n v="0"/>
    <n v="0"/>
    <n v="0"/>
    <n v="0"/>
    <n v="0"/>
    <n v="0"/>
    <n v="2.0311059419999999"/>
    <n v="13093.223008999999"/>
    <x v="0"/>
  </r>
  <r>
    <n v="12600.374481999999"/>
    <n v="14430.313442999999"/>
    <x v="0"/>
    <x v="36"/>
    <x v="47"/>
    <x v="47"/>
    <s v="MD Resident"/>
    <x v="1"/>
    <s v="MD"/>
    <n v="2"/>
    <n v="0"/>
    <n v="0"/>
    <n v="0"/>
    <n v="1.4878919559999999"/>
    <n v="2"/>
    <n v="12974.85"/>
    <n v="2"/>
    <n v="1.4878919559999999"/>
    <n v="12974.85"/>
    <x v="2"/>
    <s v="Prince Georges,"/>
    <x v="0"/>
    <x v="0"/>
    <n v="35.717816939999999"/>
    <n v="-2.0343319399999999"/>
    <n v="2.0343319399999999"/>
    <n v="-2.0343319399999999"/>
    <n v="8.4743872600000006E-2"/>
    <n v="8.4743872600000006E-2"/>
    <n v="0"/>
    <n v="546.28879764999999"/>
    <n v="1.4031480834000001"/>
    <n v="9045.1858713000001"/>
    <x v="0"/>
  </r>
  <r>
    <n v="12600.374481999999"/>
    <n v="14430.313442999999"/>
    <x v="0"/>
    <x v="62"/>
    <x v="47"/>
    <x v="47"/>
    <s v="MD Resident"/>
    <x v="3"/>
    <s v="MD"/>
    <n v="1"/>
    <n v="0.45127198699999999"/>
    <n v="1"/>
    <n v="7701.55"/>
    <n v="2.0394099400000001"/>
    <n v="2"/>
    <n v="25850.46"/>
    <n v="1"/>
    <n v="1.5881379529999999"/>
    <n v="18148.91"/>
    <x v="49"/>
    <s v="20817,Bethesda"/>
    <x v="0"/>
    <x v="0"/>
    <n v="20.978973379999999"/>
    <n v="0"/>
    <n v="0"/>
    <n v="0"/>
    <n v="0"/>
    <n v="0"/>
    <n v="0"/>
    <n v="0"/>
    <n v="1.5881379529999999"/>
    <n v="10237.695610999999"/>
    <x v="0"/>
  </r>
  <r>
    <n v="12600.374481999999"/>
    <n v="14430.313442999999"/>
    <x v="0"/>
    <x v="10"/>
    <x v="47"/>
    <x v="47"/>
    <s v="MD Resident"/>
    <x v="6"/>
    <s v="MD"/>
    <n v="5"/>
    <n v="3.8431048859999999"/>
    <n v="4"/>
    <n v="55943.38"/>
    <n v="4.4754258660000001"/>
    <n v="6"/>
    <n v="55709.19"/>
    <n v="2"/>
    <n v="0.63232098000000003"/>
    <n v="-234.19"/>
    <x v="2"/>
    <s v="Charles,"/>
    <x v="0"/>
    <x v="0"/>
    <n v="145.88484364999999"/>
    <n v="-9.3912267220000007"/>
    <n v="9.3912267220000007"/>
    <n v="-9.3912267220000007"/>
    <n v="4.0705185900000003E-2"/>
    <n v="4.0705185900000003E-2"/>
    <n v="0"/>
    <n v="262.39993980000003"/>
    <n v="0.59161579409999998"/>
    <n v="3813.7634118999999"/>
    <x v="0"/>
  </r>
  <r>
    <n v="12600.374481999999"/>
    <n v="14430.313442999999"/>
    <x v="0"/>
    <x v="136"/>
    <x v="47"/>
    <x v="47"/>
    <s v="MD Resident"/>
    <x v="17"/>
    <s v="MD"/>
    <n v="1"/>
    <n v="0"/>
    <n v="0"/>
    <n v="0"/>
    <n v="0.92701997199999997"/>
    <n v="1"/>
    <n v="8876.66"/>
    <n v="1"/>
    <n v="0.92701997199999997"/>
    <n v="8876.66"/>
    <x v="2"/>
    <s v="Calvert,"/>
    <x v="0"/>
    <x v="0"/>
    <n v="198.49333811"/>
    <n v="0"/>
    <n v="0"/>
    <n v="0"/>
    <n v="0"/>
    <n v="0"/>
    <n v="0"/>
    <n v="0"/>
    <n v="0.92701997199999997"/>
    <n v="5975.8966658999998"/>
    <x v="0"/>
  </r>
  <r>
    <n v="12600.374481999999"/>
    <n v="14430.313442999999"/>
    <x v="0"/>
    <x v="128"/>
    <x v="47"/>
    <x v="47"/>
    <s v="MD Resident"/>
    <x v="1"/>
    <s v="MD"/>
    <n v="1"/>
    <n v="0"/>
    <n v="0"/>
    <n v="0"/>
    <n v="0.92701997199999997"/>
    <n v="1"/>
    <n v="14694.95"/>
    <n v="1"/>
    <n v="0.92701997199999997"/>
    <n v="14694.95"/>
    <x v="91"/>
    <s v="20735,Clinton"/>
    <x v="0"/>
    <x v="0"/>
    <n v="53.338752419000002"/>
    <n v="-1.0590439679999999"/>
    <n v="1.0590439679999999"/>
    <n v="-1.0590439679999999"/>
    <n v="1.84060344E-2"/>
    <n v="1.84060344E-2"/>
    <n v="0"/>
    <n v="118.65176875"/>
    <n v="0.90861393759999998"/>
    <n v="5857.2448971000003"/>
    <x v="0"/>
  </r>
  <r>
    <n v="12600.374481999999"/>
    <n v="14430.313442999999"/>
    <x v="0"/>
    <x v="90"/>
    <x v="47"/>
    <x v="47"/>
    <s v="MD Resident"/>
    <x v="8"/>
    <s v="MD"/>
    <n v="1"/>
    <n v="0"/>
    <n v="0"/>
    <n v="0"/>
    <n v="1.1910749650000001"/>
    <n v="1"/>
    <n v="5219.21"/>
    <n v="1"/>
    <n v="1.1910749650000001"/>
    <n v="5219.21"/>
    <x v="68"/>
    <s v="20794,Jessup"/>
    <x v="0"/>
    <x v="0"/>
    <n v="40.043864829999997"/>
    <n v="-4.7681088579999997"/>
    <n v="4.7681088579999997"/>
    <n v="-4.7681088579999997"/>
    <n v="0.1418238503"/>
    <n v="0.1418238503"/>
    <n v="0"/>
    <n v="914.24640219000003"/>
    <n v="1.0492511147000001"/>
    <n v="6763.8415863999999"/>
    <x v="0"/>
  </r>
  <r>
    <n v="12600.374481999999"/>
    <n v="14430.313442999999"/>
    <x v="0"/>
    <x v="228"/>
    <x v="47"/>
    <x v="47"/>
    <s v="MD Resident"/>
    <x v="23"/>
    <s v="MD"/>
    <n v="1"/>
    <n v="0"/>
    <n v="0"/>
    <n v="0"/>
    <n v="0.94474897199999996"/>
    <n v="1"/>
    <n v="11966.33"/>
    <n v="1"/>
    <n v="0.94474897199999996"/>
    <n v="11966.33"/>
    <x v="2"/>
    <s v="Allegany,"/>
    <x v="0"/>
    <x v="0"/>
    <n v="88.230441411000001"/>
    <n v="-0.92701997199999997"/>
    <n v="0.92701997199999997"/>
    <n v="-0.92701997199999997"/>
    <n v="9.9262924999999995E-3"/>
    <n v="9.9262924999999995E-3"/>
    <n v="0"/>
    <n v="63.988371151999999"/>
    <n v="0.93482267949999998"/>
    <n v="6026.1956620000001"/>
    <x v="0"/>
  </r>
  <r>
    <n v="12600.374481999999"/>
    <n v="14430.313442999999"/>
    <x v="0"/>
    <x v="30"/>
    <x v="47"/>
    <x v="47"/>
    <s v="MD Resident"/>
    <x v="5"/>
    <s v="MD"/>
    <n v="1"/>
    <n v="0"/>
    <n v="0"/>
    <n v="0"/>
    <n v="3.7744798880000001"/>
    <n v="2"/>
    <n v="30484.46"/>
    <n v="2"/>
    <n v="3.7744798880000001"/>
    <n v="30484.46"/>
    <x v="26"/>
    <s v="21793,Walkersville"/>
    <x v="0"/>
    <x v="0"/>
    <n v="50.084308516999997"/>
    <n v="0"/>
    <n v="0"/>
    <n v="0"/>
    <n v="0"/>
    <n v="0"/>
    <n v="0"/>
    <n v="0"/>
    <n v="3.7744798880000001"/>
    <n v="24331.624409"/>
    <x v="0"/>
  </r>
  <r>
    <n v="12600.374481999999"/>
    <n v="14430.313442999999"/>
    <x v="0"/>
    <x v="73"/>
    <x v="47"/>
    <x v="47"/>
    <s v="MD Resident"/>
    <x v="10"/>
    <s v="MD"/>
    <n v="1"/>
    <n v="0"/>
    <n v="0"/>
    <n v="0"/>
    <n v="1.4565419559999999"/>
    <n v="2"/>
    <n v="13511.45"/>
    <n v="2"/>
    <n v="1.4565419559999999"/>
    <n v="13511.45"/>
    <x v="57"/>
    <s v="21787,Taneytown"/>
    <x v="0"/>
    <x v="0"/>
    <n v="30.826973074000001"/>
    <n v="-0.73492597800000004"/>
    <n v="0.73492597800000004"/>
    <n v="-0.73492597800000004"/>
    <n v="3.4724477099999998E-2"/>
    <n v="3.4724477099999998E-2"/>
    <n v="0"/>
    <n v="223.84618818999999"/>
    <n v="1.4218174789"/>
    <n v="9165.5353586000001"/>
    <x v="0"/>
  </r>
  <r>
    <n v="12600.374481999999"/>
    <n v="14430.313442999999"/>
    <x v="0"/>
    <x v="190"/>
    <x v="47"/>
    <x v="47"/>
    <s v="MD Resident"/>
    <x v="5"/>
    <s v="MD"/>
    <n v="1"/>
    <n v="0"/>
    <n v="0"/>
    <n v="0"/>
    <n v="1.556609954"/>
    <n v="2"/>
    <n v="19746.009999999998"/>
    <n v="2"/>
    <n v="1.556609954"/>
    <n v="19746.009999999998"/>
    <x v="127"/>
    <s v="21773,Myersville"/>
    <x v="0"/>
    <x v="0"/>
    <n v="27.295467200000001"/>
    <n v="0"/>
    <n v="0"/>
    <n v="0"/>
    <n v="0"/>
    <n v="0"/>
    <n v="0"/>
    <n v="0"/>
    <n v="1.556609954"/>
    <n v="10034.455044"/>
    <x v="0"/>
  </r>
  <r>
    <n v="12600.374481999999"/>
    <n v="14430.313442999999"/>
    <x v="0"/>
    <x v="18"/>
    <x v="47"/>
    <x v="47"/>
    <s v="MD Resident"/>
    <x v="5"/>
    <s v="MD"/>
    <n v="2"/>
    <n v="5.0695508489999996"/>
    <n v="5"/>
    <n v="82084.289999999994"/>
    <n v="8.4237757500000008"/>
    <n v="11"/>
    <n v="88383.48"/>
    <n v="6"/>
    <n v="3.3542249009999998"/>
    <n v="6299.19"/>
    <x v="15"/>
    <s v="21771,Mount Airy"/>
    <x v="0"/>
    <x v="0"/>
    <n v="50.771912489999998"/>
    <n v="0"/>
    <n v="0"/>
    <n v="0"/>
    <n v="0"/>
    <n v="0"/>
    <n v="0"/>
    <n v="0"/>
    <n v="3.3542249009999998"/>
    <n v="21622.513007000001"/>
    <x v="0"/>
  </r>
  <r>
    <n v="12600.374481999999"/>
    <n v="14430.313442999999"/>
    <x v="0"/>
    <x v="102"/>
    <x v="47"/>
    <x v="47"/>
    <s v="MD Resident"/>
    <x v="5"/>
    <s v="MD"/>
    <n v="2"/>
    <n v="4.2173488739999998"/>
    <n v="6"/>
    <n v="33183.33"/>
    <n v="4.2463048739999998"/>
    <n v="7"/>
    <n v="86961.5"/>
    <n v="1"/>
    <n v="2.8955999999999999E-2"/>
    <n v="53778.17"/>
    <x v="77"/>
    <s v="21770,Monrovia"/>
    <x v="0"/>
    <x v="0"/>
    <n v="41.396002774000003"/>
    <n v="0"/>
    <n v="0"/>
    <n v="0"/>
    <n v="0"/>
    <n v="0"/>
    <n v="0"/>
    <n v="0"/>
    <n v="2.8955999999999999E-2"/>
    <n v="186.66055650000001"/>
    <x v="0"/>
  </r>
  <r>
    <n v="12600.374481999999"/>
    <n v="14430.313442999999"/>
    <x v="0"/>
    <x v="197"/>
    <x v="47"/>
    <x v="47"/>
    <s v="MD Resident"/>
    <x v="8"/>
    <s v="MD"/>
    <n v="1"/>
    <n v="0"/>
    <n v="0"/>
    <n v="0"/>
    <n v="0.38231798900000002"/>
    <n v="1"/>
    <n v="3539.14"/>
    <n v="1"/>
    <n v="0.38231798900000002"/>
    <n v="3539.14"/>
    <x v="123"/>
    <s v="21043,Ellicott City"/>
    <x v="0"/>
    <x v="0"/>
    <n v="59.304537232999998"/>
    <n v="0"/>
    <n v="0"/>
    <n v="0"/>
    <n v="0"/>
    <n v="0"/>
    <n v="0"/>
    <n v="0"/>
    <n v="0.38231798900000002"/>
    <n v="2464.5561744000001"/>
    <x v="0"/>
  </r>
  <r>
    <n v="12600.374481999999"/>
    <n v="14430.313442999999"/>
    <x v="0"/>
    <x v="13"/>
    <x v="47"/>
    <x v="47"/>
    <s v="MD Resident"/>
    <x v="5"/>
    <s v="MD"/>
    <n v="1"/>
    <n v="0.58304598299999999"/>
    <n v="1"/>
    <n v="7347.1"/>
    <n v="0.65793997999999998"/>
    <n v="1"/>
    <n v="9756.16"/>
    <n v="0"/>
    <n v="7.4893997000000004E-2"/>
    <n v="2409.06"/>
    <x v="11"/>
    <s v="21758,Knoxville"/>
    <x v="0"/>
    <x v="0"/>
    <n v="7.552172777"/>
    <n v="0"/>
    <n v="0"/>
    <n v="0"/>
    <n v="0"/>
    <n v="0"/>
    <n v="0"/>
    <n v="0"/>
    <n v="7.4893997000000004E-2"/>
    <n v="482.79303627000002"/>
    <x v="0"/>
  </r>
  <r>
    <n v="12600.374481999999"/>
    <n v="14430.313442999999"/>
    <x v="0"/>
    <x v="24"/>
    <x v="47"/>
    <x v="47"/>
    <s v="MD Resident"/>
    <x v="5"/>
    <s v="MD"/>
    <n v="1"/>
    <n v="0"/>
    <n v="0"/>
    <n v="0"/>
    <n v="1.634234951"/>
    <n v="1"/>
    <n v="21634.799999999999"/>
    <n v="1"/>
    <n v="1.634234951"/>
    <n v="21634.799999999999"/>
    <x v="21"/>
    <s v="21755,Jefferson"/>
    <x v="0"/>
    <x v="0"/>
    <n v="17.577469484000002"/>
    <n v="0"/>
    <n v="0"/>
    <n v="0"/>
    <n v="0"/>
    <n v="0"/>
    <n v="0"/>
    <n v="0"/>
    <n v="1.634234951"/>
    <n v="10534.853067"/>
    <x v="0"/>
  </r>
  <r>
    <n v="12600.374481999999"/>
    <n v="14430.313442999999"/>
    <x v="0"/>
    <x v="151"/>
    <x v="47"/>
    <x v="47"/>
    <s v="MD Resident"/>
    <x v="5"/>
    <s v="MD"/>
    <n v="1"/>
    <n v="1.301596961"/>
    <n v="2"/>
    <n v="59155.29"/>
    <n v="1.337354961"/>
    <n v="2"/>
    <n v="19338.98"/>
    <n v="0"/>
    <n v="3.5757999999999998E-2"/>
    <n v="-39816.31"/>
    <x v="104"/>
    <s v="21754,Ijamsville"/>
    <x v="0"/>
    <x v="0"/>
    <n v="6.7717767999999996"/>
    <n v="0"/>
    <n v="0"/>
    <n v="0"/>
    <n v="0"/>
    <n v="0"/>
    <n v="0"/>
    <n v="0"/>
    <n v="3.5757999999999998E-2"/>
    <n v="230.50863998"/>
    <x v="0"/>
  </r>
  <r>
    <n v="12600.374481999999"/>
    <n v="14430.313442999999"/>
    <x v="0"/>
    <x v="45"/>
    <x v="47"/>
    <x v="47"/>
    <s v="MD Resident"/>
    <x v="7"/>
    <s v="MD"/>
    <n v="1"/>
    <n v="0.61168998200000002"/>
    <n v="1"/>
    <n v="2049.59"/>
    <n v="1.1505699659999999"/>
    <n v="2"/>
    <n v="8912.6"/>
    <n v="1"/>
    <n v="0.53887998400000003"/>
    <n v="6863.01"/>
    <x v="36"/>
    <s v="20724,Laurel"/>
    <x v="0"/>
    <x v="0"/>
    <n v="65.307156057"/>
    <n v="-51.13715148"/>
    <n v="51.137151484"/>
    <n v="-51.13715148"/>
    <n v="0.42195662830000003"/>
    <n v="0.42195662830000003"/>
    <n v="0"/>
    <n v="2720.0807797000002"/>
    <n v="0.1169233557"/>
    <n v="753.72905935999995"/>
    <x v="0"/>
  </r>
  <r>
    <n v="12600.374481999999"/>
    <n v="14430.313442999999"/>
    <x v="0"/>
    <x v="184"/>
    <x v="47"/>
    <x v="47"/>
    <s v="MD Resident"/>
    <x v="8"/>
    <s v="MD"/>
    <n v="1"/>
    <n v="0.802908976"/>
    <n v="1"/>
    <n v="2956.35"/>
    <n v="1.094053967"/>
    <n v="2"/>
    <n v="11779.25"/>
    <n v="1"/>
    <n v="0.29114499100000002"/>
    <n v="8822.9"/>
    <x v="123"/>
    <s v="21042,Ellicott City"/>
    <x v="0"/>
    <x v="0"/>
    <n v="41.943236755999997"/>
    <n v="-2.192951935"/>
    <n v="2.192951935"/>
    <n v="-2.192951935"/>
    <n v="1.52221674E-2"/>
    <n v="1.52221674E-2"/>
    <n v="0"/>
    <n v="98.127442974999994"/>
    <n v="0.27592282359999998"/>
    <n v="1778.6955312"/>
    <x v="0"/>
  </r>
  <r>
    <n v="12600.374481999999"/>
    <n v="14430.313442999999"/>
    <x v="0"/>
    <x v="159"/>
    <x v="47"/>
    <x v="47"/>
    <s v="MD Resident"/>
    <x v="5"/>
    <s v="MD"/>
    <n v="2"/>
    <n v="2.5845409240000001"/>
    <n v="4"/>
    <n v="26052.080000000002"/>
    <n v="4.3198478710000003"/>
    <n v="4"/>
    <n v="74709.929999999993"/>
    <n v="0"/>
    <n v="1.735306947"/>
    <n v="48657.85"/>
    <x v="14"/>
    <s v="21704,Frederick"/>
    <x v="0"/>
    <x v="0"/>
    <n v="21.652685352999999"/>
    <n v="0"/>
    <n v="0"/>
    <n v="0"/>
    <n v="0"/>
    <n v="0"/>
    <n v="0"/>
    <n v="0"/>
    <n v="1.735306947"/>
    <n v="11186.39868799999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246505-4125-4D98-BD0D-4777C7122A7B}" name="PivotTable3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showHeaders="0" compact="0" compactData="0" gridDropZones="1" multipleFieldFilters="0">
  <location ref="A13:L60" firstHeaderRow="1" firstDataRow="2" firstDataCol="1" rowPageCount="8" colPageCount="1"/>
  <pivotFields count="43">
    <pivotField dataField="1" compact="0" outline="0" showAll="0"/>
    <pivotField compact="0" outline="0" showAll="0"/>
    <pivotField axis="axisPage" compact="0" outline="0" multipleItemSelectionAllowed="1" showAll="0" defaultSubtotal="0">
      <items count="1">
        <item x="0"/>
      </items>
    </pivotField>
    <pivotField axis="axisPage" compact="0" outline="0" multipleItemSelectionAllowed="1" showAll="0">
      <items count="258">
        <item sd="0" x="175"/>
        <item sd="0" x="253"/>
        <item sd="0" x="77"/>
        <item sd="0" x="121"/>
        <item sd="0" x="255"/>
        <item sd="0" x="143"/>
        <item sd="0" x="171"/>
        <item sd="0" x="125"/>
        <item sd="0" x="132"/>
        <item sd="0" x="37"/>
        <item sd="0" x="46"/>
        <item sd="0" x="133"/>
        <item sd="0" x="51"/>
        <item sd="0" x="129"/>
        <item sd="0" x="83"/>
        <item sd="0" x="60"/>
        <item sd="0" x="66"/>
        <item sd="0" x="117"/>
        <item sd="0" x="45"/>
        <item sd="0" x="248"/>
        <item sd="0" x="128"/>
        <item sd="0" x="78"/>
        <item sd="0" x="221"/>
        <item sd="0" x="124"/>
        <item sd="0" x="1"/>
        <item sd="0" x="94"/>
        <item sd="0" x="242"/>
        <item sd="0" x="32"/>
        <item sd="0" x="155"/>
        <item sd="0" x="99"/>
        <item sd="0" x="29"/>
        <item sd="0" x="247"/>
        <item sd="0" x="96"/>
        <item sd="0" x="223"/>
        <item sd="0" x="126"/>
        <item sd="0" x="92"/>
        <item sd="0" x="95"/>
        <item sd="0" x="222"/>
        <item sd="0" x="63"/>
        <item sd="0" x="86"/>
        <item sd="0" x="198"/>
        <item sd="0" x="127"/>
        <item sd="0" x="246"/>
        <item sd="0" x="249"/>
        <item sd="0" x="154"/>
        <item sd="0" x="50"/>
        <item sd="0" x="4"/>
        <item sd="0" x="84"/>
        <item sd="0" x="56"/>
        <item sd="0" x="90"/>
        <item sd="0" x="241"/>
        <item sd="0" x="216"/>
        <item sd="0" x="225"/>
        <item sd="0" x="240"/>
        <item sd="0" x="62"/>
        <item sd="0" x="218"/>
        <item sd="0" x="203"/>
        <item sd="0" x="215"/>
        <item sd="0" x="167"/>
        <item sd="0" x="165"/>
        <item sd="0" x="256"/>
        <item sd="0" x="174"/>
        <item sd="0" x="153"/>
        <item sd="0" x="156"/>
        <item sd="0" x="150"/>
        <item sd="0" x="152"/>
        <item sd="0" x="169"/>
        <item sd="0" x="111"/>
        <item sd="0" x="39"/>
        <item sd="0" x="243"/>
        <item sd="0" x="164"/>
        <item sd="0" x="115"/>
        <item sd="0" x="163"/>
        <item sd="0" x="139"/>
        <item sd="0" x="162"/>
        <item sd="0" x="71"/>
        <item sd="0" x="16"/>
        <item sd="0" x="180"/>
        <item sd="0" x="3"/>
        <item sd="0" x="219"/>
        <item sd="0" x="41"/>
        <item sd="0" x="26"/>
        <item sd="0" x="158"/>
        <item sd="0" x="68"/>
        <item sd="0" x="157"/>
        <item sd="0" x="137"/>
        <item sd="0" x="105"/>
        <item sd="0" x="134"/>
        <item sd="0" x="28"/>
        <item sd="0" x="103"/>
        <item sd="0" x="146"/>
        <item sd="0" x="131"/>
        <item sd="0" x="81"/>
        <item sd="0" x="199"/>
        <item sd="0" x="170"/>
        <item sd="0" x="75"/>
        <item sd="0" x="113"/>
        <item sd="0" x="166"/>
        <item sd="0" x="208"/>
        <item sd="0" x="74"/>
        <item sd="0" x="79"/>
        <item sd="0" x="0"/>
        <item sd="0" x="72"/>
        <item sd="0" x="44"/>
        <item sd="0" x="101"/>
        <item sd="0" x="27"/>
        <item sd="0" x="244"/>
        <item sd="0" x="109"/>
        <item sd="0" x="184"/>
        <item sd="0" x="197"/>
        <item sd="0" x="19"/>
        <item sd="0" x="110"/>
        <item sd="0" x="138"/>
        <item sd="0" x="204"/>
        <item sd="0" x="178"/>
        <item sd="0" x="48"/>
        <item sd="0" x="254"/>
        <item sd="0" x="205"/>
        <item sd="0" x="70"/>
        <item sd="0" x="231"/>
        <item sd="0" x="64"/>
        <item sd="0" x="213"/>
        <item sd="0" x="82"/>
        <item sd="0" x="61"/>
        <item sd="0" x="88"/>
        <item sd="0" x="194"/>
        <item sd="0" x="250"/>
        <item sd="0" x="116"/>
        <item sd="0" x="211"/>
        <item sd="0" x="186"/>
        <item sd="0" x="67"/>
        <item sd="0" x="54"/>
        <item sd="0" x="226"/>
        <item sd="0" x="252"/>
        <item sd="0" x="87"/>
        <item sd="0" x="5"/>
        <item sd="0" x="142"/>
        <item sd="0" x="135"/>
        <item sd="0" x="23"/>
        <item sd="0" x="38"/>
        <item sd="0" x="11"/>
        <item sd="0" x="57"/>
        <item sd="0" x="235"/>
        <item sd="0" x="237"/>
        <item sd="0" x="12"/>
        <item sd="0" x="200"/>
        <item sd="0" x="251"/>
        <item sd="0" x="144"/>
        <item sd="0" x="106"/>
        <item sd="0" x="118"/>
        <item sd="0" x="239"/>
        <item sd="0" x="52"/>
        <item sd="0" x="209"/>
        <item sd="0" x="53"/>
        <item sd="0" x="177"/>
        <item sd="0" x="191"/>
        <item sd="0" x="193"/>
        <item sd="0" x="69"/>
        <item sd="0" x="42"/>
        <item sd="0" x="104"/>
        <item sd="0" x="35"/>
        <item sd="0" x="220"/>
        <item sd="0" x="212"/>
        <item sd="0" x="33"/>
        <item sd="0" x="148"/>
        <item sd="0" x="227"/>
        <item sd="0" x="123"/>
        <item sd="0" x="206"/>
        <item sd="0" x="91"/>
        <item sd="0" x="76"/>
        <item sd="0" x="168"/>
        <item sd="0" x="145"/>
        <item sd="0" x="130"/>
        <item sd="0" x="97"/>
        <item sd="0" x="183"/>
        <item sd="0" x="119"/>
        <item sd="0" x="98"/>
        <item sd="0" x="108"/>
        <item sd="0" x="195"/>
        <item sd="0" x="179"/>
        <item sd="0" x="149"/>
        <item sd="0" x="201"/>
        <item sd="0" x="140"/>
        <item sd="0" x="181"/>
        <item sd="0" x="234"/>
        <item sd="0" x="236"/>
        <item sd="0" x="22"/>
        <item sd="0" x="85"/>
        <item sd="0" x="93"/>
        <item sd="0" x="224"/>
        <item sd="0" x="107"/>
        <item sd="0" x="185"/>
        <item sd="0" x="141"/>
        <item sd="0" x="34"/>
        <item sd="0" x="58"/>
        <item sd="0" x="59"/>
        <item sd="0" x="160"/>
        <item sd="0" x="245"/>
        <item sd="0" x="233"/>
        <item sd="0" x="31"/>
        <item sd="0" x="17"/>
        <item sd="0" x="25"/>
        <item sd="0" x="65"/>
        <item sd="0" x="159"/>
        <item sd="0" x="9"/>
        <item sd="0" x="21"/>
        <item sd="0" x="80"/>
        <item sd="0" x="7"/>
        <item sd="0" x="217"/>
        <item sd="0" x="182"/>
        <item sd="0" x="151"/>
        <item sd="0" x="24"/>
        <item sd="0" x="43"/>
        <item sd="0" x="13"/>
        <item sd="0" x="47"/>
        <item sd="0" x="102"/>
        <item sd="0" x="18"/>
        <item sd="0" x="190"/>
        <item sd="0" x="40"/>
        <item sd="0" x="100"/>
        <item sd="0" x="187"/>
        <item sd="0" x="20"/>
        <item sd="0" x="207"/>
        <item sd="0" x="73"/>
        <item sd="0" x="210"/>
        <item sd="0" x="15"/>
        <item sd="0" x="172"/>
        <item sd="0" x="30"/>
        <item sd="0" x="232"/>
        <item sd="0" x="161"/>
        <item sd="0" x="8"/>
        <item sd="0" x="228"/>
        <item sd="0" x="14"/>
        <item sd="0" x="136"/>
        <item sd="0" x="196"/>
        <item sd="0" x="2"/>
        <item sd="0" x="10"/>
        <item sd="0" x="114"/>
        <item sd="0" x="122"/>
        <item sd="0" x="120"/>
        <item sd="0" x="238"/>
        <item sd="0" x="176"/>
        <item sd="0" x="189"/>
        <item sd="0" x="147"/>
        <item sd="0" x="173"/>
        <item sd="0" x="6"/>
        <item sd="0" x="89"/>
        <item sd="0" x="112"/>
        <item sd="0" x="55"/>
        <item sd="0" x="188"/>
        <item sd="0" x="202"/>
        <item x="36"/>
        <item x="229"/>
        <item x="230"/>
        <item x="192"/>
        <item x="214"/>
        <item x="49"/>
        <item t="default" sd="0"/>
      </items>
    </pivotField>
    <pivotField axis="axisRow" compact="0" outline="0" multipleItemSelectionAllowed="1" showAll="0" sortType="ascending" defaultSubtotal="0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  <autoSortScope>
        <pivotArea dataOnly="0" outline="0" fieldPosition="0">
          <references count="1">
            <reference field="4294967294" count="1" selected="0">
              <x v="6"/>
            </reference>
          </references>
        </pivotArea>
      </autoSortScope>
    </pivotField>
    <pivotField axis="axisPage" compact="0" outline="0" multipleItemSelectionAllowed="1" showAll="0" sortType="ascending" defaultSubtotal="0">
      <items count="48">
        <item sd="0" x="40"/>
        <item h="1" sd="0" x="13"/>
        <item sd="0" x="42"/>
        <item sd="0" x="43"/>
        <item sd="0" x="30"/>
        <item sd="0" x="24"/>
        <item sd="0" x="4"/>
        <item sd="0" x="14"/>
        <item sd="0" x="33"/>
        <item sd="0" x="22"/>
        <item sd="0" x="35"/>
        <item sd="0" x="7"/>
        <item sd="0" x="17"/>
        <item sd="0" x="25"/>
        <item sd="0" x="11"/>
        <item sd="0" x="46"/>
        <item sd="0" x="31"/>
        <item sd="0" x="10"/>
        <item sd="0" x="18"/>
        <item sd="0" x="37"/>
        <item sd="0" x="12"/>
        <item sd="0" x="39"/>
        <item sd="0" x="26"/>
        <item sd="0" x="15"/>
        <item sd="0" x="44"/>
        <item sd="0" x="21"/>
        <item sd="0" x="19"/>
        <item sd="0" x="6"/>
        <item sd="0" x="0"/>
        <item sd="0" x="9"/>
        <item sd="0" x="34"/>
        <item sd="0" x="16"/>
        <item sd="0" x="3"/>
        <item sd="0" x="47"/>
        <item sd="0" x="5"/>
        <item sd="0" x="32"/>
        <item sd="0" x="8"/>
        <item sd="0" x="2"/>
        <item sd="0" x="27"/>
        <item sd="0" x="23"/>
        <item sd="0" x="28"/>
        <item sd="0" x="38"/>
        <item sd="0" x="29"/>
        <item sd="0" x="45"/>
        <item sd="0" x="1"/>
        <item sd="0" x="41"/>
        <item sd="0" x="36"/>
        <item sd="0" x="20"/>
      </items>
    </pivotField>
    <pivotField compact="0" outline="0" multipleItemSelectionAllowed="1" showAll="0"/>
    <pivotField axis="axisPage" compact="0" outline="0" showAll="0">
      <items count="25">
        <item x="23"/>
        <item x="7"/>
        <item x="0"/>
        <item x="9"/>
        <item x="17"/>
        <item x="21"/>
        <item x="10"/>
        <item x="2"/>
        <item x="6"/>
        <item x="15"/>
        <item x="5"/>
        <item x="16"/>
        <item x="11"/>
        <item x="8"/>
        <item x="20"/>
        <item x="3"/>
        <item x="1"/>
        <item x="18"/>
        <item x="4"/>
        <item x="13"/>
        <item x="14"/>
        <item x="12"/>
        <item x="19"/>
        <item x="22"/>
        <item t="default"/>
      </items>
    </pivotField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176">
        <item x="92"/>
        <item x="64"/>
        <item x="134"/>
        <item x="118"/>
        <item x="8"/>
        <item x="149"/>
        <item x="27"/>
        <item x="173"/>
        <item x="171"/>
        <item x="114"/>
        <item x="111"/>
        <item x="59"/>
        <item x="19"/>
        <item x="112"/>
        <item x="174"/>
        <item x="83"/>
        <item x="140"/>
        <item x="99"/>
        <item x="49"/>
        <item x="29"/>
        <item x="41"/>
        <item x="117"/>
        <item x="60"/>
        <item x="52"/>
        <item x="144"/>
        <item x="96"/>
        <item x="18"/>
        <item x="84"/>
        <item x="146"/>
        <item x="88"/>
        <item x="157"/>
        <item x="87"/>
        <item x="150"/>
        <item x="166"/>
        <item x="58"/>
        <item x="95"/>
        <item x="62"/>
        <item x="91"/>
        <item x="0"/>
        <item x="147"/>
        <item x="16"/>
        <item x="63"/>
        <item x="94"/>
        <item x="56"/>
        <item x="121"/>
        <item x="109"/>
        <item x="35"/>
        <item x="76"/>
        <item x="23"/>
        <item x="74"/>
        <item x="31"/>
        <item x="105"/>
        <item x="28"/>
        <item x="120"/>
        <item x="163"/>
        <item x="81"/>
        <item x="48"/>
        <item x="123"/>
        <item x="6"/>
        <item x="132"/>
        <item x="137"/>
        <item x="119"/>
        <item x="39"/>
        <item x="172"/>
        <item x="25"/>
        <item x="1"/>
        <item x="14"/>
        <item x="138"/>
        <item x="165"/>
        <item x="72"/>
        <item x="3"/>
        <item x="55"/>
        <item x="40"/>
        <item x="13"/>
        <item x="153"/>
        <item x="51"/>
        <item x="160"/>
        <item x="145"/>
        <item x="71"/>
        <item x="122"/>
        <item x="148"/>
        <item x="129"/>
        <item x="102"/>
        <item x="155"/>
        <item x="65"/>
        <item x="67"/>
        <item x="133"/>
        <item x="131"/>
        <item x="90"/>
        <item x="4"/>
        <item x="168"/>
        <item x="104"/>
        <item x="85"/>
        <item x="21"/>
        <item x="68"/>
        <item x="143"/>
        <item x="107"/>
        <item x="34"/>
        <item x="125"/>
        <item x="11"/>
        <item x="115"/>
        <item x="36"/>
        <item x="53"/>
        <item x="37"/>
        <item x="44"/>
        <item x="151"/>
        <item x="170"/>
        <item x="80"/>
        <item x="38"/>
        <item x="66"/>
        <item x="5"/>
        <item x="77"/>
        <item x="22"/>
        <item x="15"/>
        <item x="93"/>
        <item x="127"/>
        <item x="32"/>
        <item x="75"/>
        <item x="124"/>
        <item x="98"/>
        <item x="136"/>
        <item x="20"/>
        <item x="70"/>
        <item x="30"/>
        <item x="79"/>
        <item x="9"/>
        <item x="45"/>
        <item x="156"/>
        <item x="152"/>
        <item x="113"/>
        <item x="82"/>
        <item x="158"/>
        <item x="10"/>
        <item x="135"/>
        <item x="169"/>
        <item x="61"/>
        <item x="103"/>
        <item x="126"/>
        <item x="97"/>
        <item x="17"/>
        <item x="162"/>
        <item x="89"/>
        <item x="100"/>
        <item x="78"/>
        <item x="69"/>
        <item x="24"/>
        <item x="86"/>
        <item x="73"/>
        <item x="110"/>
        <item x="159"/>
        <item x="161"/>
        <item x="139"/>
        <item x="101"/>
        <item x="57"/>
        <item x="106"/>
        <item x="142"/>
        <item x="47"/>
        <item x="167"/>
        <item x="12"/>
        <item x="116"/>
        <item x="141"/>
        <item x="50"/>
        <item x="42"/>
        <item x="26"/>
        <item x="154"/>
        <item x="164"/>
        <item x="43"/>
        <item x="130"/>
        <item x="54"/>
        <item x="128"/>
        <item x="46"/>
        <item x="108"/>
        <item x="7"/>
        <item x="33"/>
        <item x="2"/>
        <item t="default"/>
      </items>
    </pivotField>
    <pivotField compact="0" outline="0" showAll="0"/>
    <pivotField axis="axisPage" compact="0" outline="0" multipleItemSelectionAllowed="1" showAll="0">
      <items count="2">
        <item x="0"/>
        <item t="default"/>
      </items>
    </pivotField>
    <pivotField axis="axisPage" compact="0" outline="0" multipleItemSelectionAllowed="1" showAll="0">
      <items count="2"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axis="axisPage" compact="0" outline="0" multipleItemSelectionAllowed="1" showAll="0">
      <items count="3">
        <item x="0"/>
        <item h="1" x="1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1">
    <field x="4"/>
  </rowFields>
  <rowItems count="46">
    <i>
      <x v="38"/>
    </i>
    <i>
      <x v="34"/>
    </i>
    <i>
      <x v="14"/>
    </i>
    <i>
      <x v="24"/>
    </i>
    <i>
      <x v="8"/>
    </i>
    <i>
      <x v="23"/>
    </i>
    <i>
      <x v="42"/>
    </i>
    <i>
      <x v="43"/>
    </i>
    <i>
      <x/>
    </i>
    <i>
      <x v="28"/>
    </i>
    <i>
      <x v="21"/>
    </i>
    <i>
      <x v="5"/>
    </i>
    <i>
      <x v="11"/>
    </i>
    <i>
      <x v="20"/>
    </i>
    <i>
      <x v="31"/>
    </i>
    <i>
      <x v="16"/>
    </i>
    <i>
      <x v="15"/>
    </i>
    <i>
      <x v="25"/>
    </i>
    <i>
      <x v="27"/>
    </i>
    <i>
      <x v="10"/>
    </i>
    <i>
      <x v="29"/>
    </i>
    <i>
      <x v="30"/>
    </i>
    <i>
      <x v="4"/>
    </i>
    <i>
      <x v="36"/>
    </i>
    <i>
      <x v="26"/>
    </i>
    <i>
      <x v="6"/>
    </i>
    <i>
      <x v="12"/>
    </i>
    <i>
      <x v="44"/>
    </i>
    <i>
      <x v="9"/>
    </i>
    <i>
      <x v="22"/>
    </i>
    <i>
      <x v="47"/>
    </i>
    <i>
      <x v="2"/>
    </i>
    <i>
      <x v="19"/>
    </i>
    <i>
      <x v="17"/>
    </i>
    <i>
      <x v="39"/>
    </i>
    <i>
      <x v="45"/>
    </i>
    <i>
      <x v="35"/>
    </i>
    <i>
      <x v="3"/>
    </i>
    <i>
      <x v="40"/>
    </i>
    <i>
      <x v="33"/>
    </i>
    <i>
      <x v="37"/>
    </i>
    <i>
      <x v="32"/>
    </i>
    <i>
      <x v="18"/>
    </i>
    <i>
      <x v="1"/>
    </i>
    <i>
      <x v="7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8">
    <pageField fld="2" hier="-1"/>
    <pageField fld="33" hier="-1"/>
    <pageField fld="21" hier="-1"/>
    <pageField fld="22" hier="-1"/>
    <pageField fld="7" hier="-1"/>
    <pageField fld="5" hier="-1"/>
    <pageField fld="19" hier="-1"/>
    <pageField fld="3" hier="-1"/>
  </pageFields>
  <dataFields count="11">
    <dataField name="CY18" fld="11" baseField="5" baseItem="0"/>
    <dataField name="CY19" fld="14" baseField="5" baseItem="0"/>
    <dataField name=" Disch/visit Diff" fld="40" baseField="5" baseItem="0" numFmtId="3"/>
    <dataField name="Sum of Dsich/visit CHG" fld="38" baseField="5" baseItem="0" numFmtId="10"/>
    <dataField name="Sum of ECMAD_CY18" fld="10" baseField="0" baseItem="0"/>
    <dataField name="Sum of ECMAD_CY19" fld="13" baseField="0" baseItem="0"/>
    <dataField name="Sum of Ecmad Diff" fld="41" baseField="5" baseItem="0" numFmtId="3"/>
    <dataField name="Sum of Ecmad chg" fld="42" baseField="5" baseItem="0" numFmtId="10"/>
    <dataField name="Market Shift" fld="27" baseField="1" baseItem="0" numFmtId="164"/>
    <dataField name="Sum of MSA" fld="30" baseField="1" baseItem="0" numFmtId="167"/>
    <dataField name="Average of AVCOST_CY18" fld="0" subtotal="average" baseField="0" baseItem="0" numFmtId="166"/>
  </dataFields>
  <formats count="11">
    <format dxfId="40">
      <pivotArea outline="0" collapsedLevelsAreSubtotals="1" fieldPosition="0">
        <references count="1">
          <reference field="4294967294" count="2" selected="0">
            <x v="8"/>
            <x v="9"/>
          </reference>
        </references>
      </pivotArea>
    </format>
    <format dxfId="39">
      <pivotArea dataOnly="0" labelOnly="1" outline="0" fieldPosition="0">
        <references count="1">
          <reference field="4294967294" count="2">
            <x v="8"/>
            <x v="9"/>
          </reference>
        </references>
      </pivotArea>
    </format>
    <format dxfId="38">
      <pivotArea outline="0" fieldPosition="0">
        <references count="1">
          <reference field="4294967294" count="1">
            <x v="2"/>
          </reference>
        </references>
      </pivotArea>
    </format>
    <format dxfId="37">
      <pivotArea outline="0" fieldPosition="0">
        <references count="1">
          <reference field="4294967294" count="1">
            <x v="6"/>
          </reference>
        </references>
      </pivotArea>
    </format>
    <format dxfId="36">
      <pivotArea outline="0" fieldPosition="0">
        <references count="1">
          <reference field="4294967294" count="1">
            <x v="7"/>
          </reference>
        </references>
      </pivotArea>
    </format>
    <format dxfId="35">
      <pivotArea collapsedLevelsAreSubtotals="1" fieldPosition="0">
        <references count="2">
          <reference field="4294967294" count="1" selected="0">
            <x v="9"/>
          </reference>
          <reference field="5" count="1">
            <x v="8"/>
          </reference>
        </references>
      </pivotArea>
    </format>
    <format dxfId="34">
      <pivotArea dataOnly="0" labelOnly="1" outline="0" fieldPosition="0">
        <references count="1">
          <reference field="4294967294" count="5">
            <x v="2"/>
            <x v="6"/>
            <x v="7"/>
            <x v="8"/>
            <x v="9"/>
          </reference>
        </references>
      </pivotArea>
    </format>
    <format dxfId="33">
      <pivotArea outline="0" fieldPosition="0">
        <references count="1">
          <reference field="4294967294" count="1">
            <x v="3"/>
          </reference>
        </references>
      </pivotArea>
    </format>
    <format dxfId="32">
      <pivotArea outline="0" fieldPosition="0">
        <references count="1">
          <reference field="4294967294" count="1" selected="0">
            <x v="8"/>
          </reference>
        </references>
      </pivotArea>
    </format>
    <format dxfId="31">
      <pivotArea outline="0" fieldPosition="0">
        <references count="1">
          <reference field="4294967294" count="1" selected="0">
            <x v="10"/>
          </reference>
        </references>
      </pivotArea>
    </format>
    <format dxfId="30">
      <pivotArea outline="0" fieldPosition="0">
        <references count="1">
          <reference field="4294967294" count="1" selected="0">
            <x v="9"/>
          </reference>
        </references>
      </pivotArea>
    </format>
  </formats>
  <pivotTableStyleInfo name="PivotStyleLight16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033A18-116B-40F3-B71E-96DF6587CDF6}" name="PivotTable3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showHeaders="0" compact="0" compactData="0" gridDropZones="1" multipleFieldFilters="0">
  <location ref="A13:N61" firstHeaderRow="1" firstDataRow="2" firstDataCol="1" rowPageCount="8" colPageCount="1"/>
  <pivotFields count="43">
    <pivotField dataField="1" compact="0" outline="0" showAll="0"/>
    <pivotField compact="0" outline="0" showAll="0"/>
    <pivotField axis="axisPage" compact="0" outline="0" multipleItemSelectionAllowed="1" showAll="0" defaultSubtotal="0">
      <items count="1">
        <item x="0"/>
      </items>
    </pivotField>
    <pivotField axis="axisPage" compact="0" outline="0" multipleItemSelectionAllowed="1" showAll="0">
      <items count="258">
        <item sd="0" x="175"/>
        <item sd="0" x="253"/>
        <item sd="0" x="77"/>
        <item sd="0" x="121"/>
        <item sd="0" x="255"/>
        <item sd="0" x="143"/>
        <item sd="0" x="171"/>
        <item sd="0" x="125"/>
        <item sd="0" x="132"/>
        <item sd="0" x="37"/>
        <item sd="0" x="46"/>
        <item sd="0" x="133"/>
        <item sd="0" x="51"/>
        <item sd="0" x="129"/>
        <item sd="0" x="83"/>
        <item sd="0" x="60"/>
        <item sd="0" x="66"/>
        <item sd="0" x="117"/>
        <item sd="0" x="45"/>
        <item sd="0" x="248"/>
        <item sd="0" x="128"/>
        <item sd="0" x="78"/>
        <item sd="0" x="221"/>
        <item sd="0" x="124"/>
        <item sd="0" x="1"/>
        <item sd="0" x="94"/>
        <item sd="0" x="242"/>
        <item sd="0" x="32"/>
        <item sd="0" x="155"/>
        <item sd="0" x="99"/>
        <item sd="0" x="29"/>
        <item sd="0" x="247"/>
        <item sd="0" x="96"/>
        <item sd="0" x="223"/>
        <item sd="0" x="126"/>
        <item sd="0" x="92"/>
        <item sd="0" x="95"/>
        <item sd="0" x="222"/>
        <item sd="0" x="63"/>
        <item sd="0" x="86"/>
        <item sd="0" x="198"/>
        <item sd="0" x="127"/>
        <item sd="0" x="246"/>
        <item sd="0" x="249"/>
        <item sd="0" x="154"/>
        <item sd="0" x="50"/>
        <item sd="0" x="4"/>
        <item sd="0" x="84"/>
        <item sd="0" x="56"/>
        <item sd="0" x="90"/>
        <item sd="0" x="241"/>
        <item sd="0" x="216"/>
        <item sd="0" x="225"/>
        <item sd="0" x="240"/>
        <item sd="0" x="62"/>
        <item sd="0" x="218"/>
        <item sd="0" x="203"/>
        <item sd="0" x="215"/>
        <item sd="0" x="167"/>
        <item sd="0" x="165"/>
        <item sd="0" x="256"/>
        <item sd="0" x="174"/>
        <item sd="0" x="153"/>
        <item sd="0" x="156"/>
        <item sd="0" x="150"/>
        <item sd="0" x="152"/>
        <item sd="0" x="169"/>
        <item sd="0" x="111"/>
        <item sd="0" x="39"/>
        <item sd="0" x="243"/>
        <item sd="0" x="164"/>
        <item sd="0" x="115"/>
        <item sd="0" x="163"/>
        <item sd="0" x="139"/>
        <item sd="0" x="162"/>
        <item sd="0" x="71"/>
        <item sd="0" x="16"/>
        <item sd="0" x="180"/>
        <item sd="0" x="3"/>
        <item sd="0" x="219"/>
        <item sd="0" x="41"/>
        <item sd="0" x="26"/>
        <item sd="0" x="158"/>
        <item sd="0" x="68"/>
        <item sd="0" x="157"/>
        <item sd="0" x="137"/>
        <item sd="0" x="105"/>
        <item sd="0" x="134"/>
        <item sd="0" x="28"/>
        <item sd="0" x="103"/>
        <item sd="0" x="146"/>
        <item sd="0" x="131"/>
        <item sd="0" x="81"/>
        <item sd="0" x="199"/>
        <item sd="0" x="170"/>
        <item sd="0" x="75"/>
        <item sd="0" x="113"/>
        <item sd="0" x="166"/>
        <item sd="0" x="208"/>
        <item sd="0" x="74"/>
        <item sd="0" x="79"/>
        <item sd="0" x="0"/>
        <item sd="0" x="72"/>
        <item sd="0" x="44"/>
        <item sd="0" x="101"/>
        <item sd="0" x="27"/>
        <item sd="0" x="244"/>
        <item sd="0" x="109"/>
        <item sd="0" x="184"/>
        <item sd="0" x="197"/>
        <item sd="0" x="19"/>
        <item sd="0" x="110"/>
        <item sd="0" x="138"/>
        <item sd="0" x="204"/>
        <item sd="0" x="178"/>
        <item sd="0" x="48"/>
        <item sd="0" x="254"/>
        <item sd="0" x="205"/>
        <item sd="0" x="70"/>
        <item sd="0" x="231"/>
        <item sd="0" x="64"/>
        <item sd="0" x="213"/>
        <item sd="0" x="82"/>
        <item sd="0" x="61"/>
        <item sd="0" x="88"/>
        <item sd="0" x="194"/>
        <item sd="0" x="250"/>
        <item sd="0" x="116"/>
        <item sd="0" x="211"/>
        <item sd="0" x="186"/>
        <item sd="0" x="67"/>
        <item sd="0" x="54"/>
        <item sd="0" x="226"/>
        <item sd="0" x="252"/>
        <item sd="0" x="87"/>
        <item sd="0" x="5"/>
        <item sd="0" x="142"/>
        <item sd="0" x="135"/>
        <item sd="0" x="23"/>
        <item sd="0" x="38"/>
        <item sd="0" x="11"/>
        <item sd="0" x="57"/>
        <item sd="0" x="235"/>
        <item sd="0" x="237"/>
        <item sd="0" x="12"/>
        <item sd="0" x="200"/>
        <item sd="0" x="251"/>
        <item sd="0" x="144"/>
        <item sd="0" x="106"/>
        <item sd="0" x="118"/>
        <item sd="0" x="239"/>
        <item sd="0" x="52"/>
        <item sd="0" x="209"/>
        <item sd="0" x="53"/>
        <item sd="0" x="177"/>
        <item sd="0" x="191"/>
        <item sd="0" x="193"/>
        <item sd="0" x="69"/>
        <item sd="0" x="42"/>
        <item sd="0" x="104"/>
        <item sd="0" x="35"/>
        <item sd="0" x="220"/>
        <item sd="0" x="212"/>
        <item sd="0" x="33"/>
        <item sd="0" x="148"/>
        <item sd="0" x="227"/>
        <item sd="0" x="123"/>
        <item sd="0" x="206"/>
        <item sd="0" x="91"/>
        <item sd="0" x="76"/>
        <item sd="0" x="168"/>
        <item sd="0" x="145"/>
        <item sd="0" x="130"/>
        <item sd="0" x="97"/>
        <item sd="0" x="183"/>
        <item sd="0" x="119"/>
        <item sd="0" x="98"/>
        <item sd="0" x="108"/>
        <item sd="0" x="195"/>
        <item sd="0" x="179"/>
        <item sd="0" x="149"/>
        <item sd="0" x="201"/>
        <item sd="0" x="140"/>
        <item sd="0" x="181"/>
        <item sd="0" x="234"/>
        <item sd="0" x="236"/>
        <item sd="0" x="22"/>
        <item sd="0" x="85"/>
        <item sd="0" x="93"/>
        <item sd="0" x="224"/>
        <item sd="0" x="107"/>
        <item sd="0" x="185"/>
        <item sd="0" x="141"/>
        <item sd="0" x="34"/>
        <item sd="0" x="58"/>
        <item sd="0" x="59"/>
        <item sd="0" x="160"/>
        <item sd="0" x="245"/>
        <item sd="0" x="233"/>
        <item sd="0" x="31"/>
        <item sd="0" x="17"/>
        <item sd="0" x="25"/>
        <item sd="0" x="65"/>
        <item sd="0" x="159"/>
        <item sd="0" x="9"/>
        <item sd="0" x="21"/>
        <item sd="0" x="80"/>
        <item sd="0" x="7"/>
        <item sd="0" x="217"/>
        <item sd="0" x="182"/>
        <item sd="0" x="151"/>
        <item sd="0" x="24"/>
        <item sd="0" x="43"/>
        <item sd="0" x="13"/>
        <item sd="0" x="47"/>
        <item sd="0" x="102"/>
        <item sd="0" x="18"/>
        <item sd="0" x="190"/>
        <item sd="0" x="40"/>
        <item sd="0" x="100"/>
        <item sd="0" x="187"/>
        <item sd="0" x="20"/>
        <item sd="0" x="207"/>
        <item sd="0" x="73"/>
        <item sd="0" x="210"/>
        <item sd="0" x="15"/>
        <item sd="0" x="172"/>
        <item sd="0" x="30"/>
        <item sd="0" x="232"/>
        <item sd="0" x="161"/>
        <item sd="0" x="8"/>
        <item sd="0" x="228"/>
        <item sd="0" x="14"/>
        <item sd="0" x="136"/>
        <item sd="0" x="196"/>
        <item sd="0" x="2"/>
        <item sd="0" x="10"/>
        <item sd="0" x="114"/>
        <item sd="0" x="122"/>
        <item sd="0" x="120"/>
        <item sd="0" x="238"/>
        <item sd="0" x="176"/>
        <item sd="0" x="189"/>
        <item sd="0" x="147"/>
        <item sd="0" x="173"/>
        <item sd="0" x="6"/>
        <item sd="0" x="89"/>
        <item sd="0" x="112"/>
        <item sd="0" x="55"/>
        <item sd="0" x="188"/>
        <item sd="0" x="202"/>
        <item x="36"/>
        <item x="229"/>
        <item x="230"/>
        <item x="192"/>
        <item x="214"/>
        <item x="49"/>
        <item t="default" sd="0"/>
      </items>
    </pivotField>
    <pivotField axis="axisRow" compact="0" outline="0" multipleItemSelectionAllowed="1" showAll="0" sortType="ascending" defaultSubtotal="0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</pivotField>
    <pivotField axis="axisPage" compact="0" outline="0" multipleItemSelectionAllowed="1" showAll="0" sortType="ascending" defaultSubtotal="0">
      <items count="48">
        <item sd="0" x="40"/>
        <item sd="0" x="13"/>
        <item sd="0" x="42"/>
        <item sd="0" x="43"/>
        <item sd="0" x="30"/>
        <item sd="0" x="24"/>
        <item sd="0" x="4"/>
        <item sd="0" x="14"/>
        <item sd="0" x="33"/>
        <item sd="0" x="22"/>
        <item sd="0" x="35"/>
        <item sd="0" x="7"/>
        <item sd="0" x="17"/>
        <item sd="0" x="25"/>
        <item sd="0" x="11"/>
        <item sd="0" x="46"/>
        <item sd="0" x="31"/>
        <item sd="0" x="10"/>
        <item sd="0" x="18"/>
        <item sd="0" x="37"/>
        <item sd="0" x="12"/>
        <item sd="0" x="39"/>
        <item sd="0" x="26"/>
        <item sd="0" x="15"/>
        <item sd="0" x="44"/>
        <item sd="0" x="21"/>
        <item sd="0" x="19"/>
        <item sd="0" x="6"/>
        <item sd="0" x="0"/>
        <item sd="0" x="9"/>
        <item sd="0" x="34"/>
        <item sd="0" x="16"/>
        <item sd="0" x="3"/>
        <item sd="0" x="47"/>
        <item sd="0" x="5"/>
        <item sd="0" x="32"/>
        <item sd="0" x="8"/>
        <item sd="0" x="2"/>
        <item sd="0" x="27"/>
        <item sd="0" x="23"/>
        <item sd="0" x="28"/>
        <item sd="0" x="38"/>
        <item sd="0" x="29"/>
        <item sd="0" x="45"/>
        <item sd="0" x="1"/>
        <item sd="0" x="41"/>
        <item sd="0" x="36"/>
        <item sd="0" x="20"/>
      </items>
    </pivotField>
    <pivotField compact="0" outline="0" multipleItemSelectionAllowed="1" showAll="0"/>
    <pivotField axis="axisPage" compact="0" outline="0" showAll="0">
      <items count="25">
        <item x="23"/>
        <item x="7"/>
        <item x="0"/>
        <item x="9"/>
        <item x="17"/>
        <item x="21"/>
        <item x="10"/>
        <item x="2"/>
        <item x="6"/>
        <item x="15"/>
        <item x="5"/>
        <item x="16"/>
        <item x="11"/>
        <item x="8"/>
        <item x="20"/>
        <item x="3"/>
        <item x="1"/>
        <item x="18"/>
        <item x="4"/>
        <item x="13"/>
        <item x="14"/>
        <item x="12"/>
        <item x="19"/>
        <item x="22"/>
        <item t="default"/>
      </items>
    </pivotField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176">
        <item x="92"/>
        <item x="64"/>
        <item x="134"/>
        <item x="118"/>
        <item x="8"/>
        <item x="149"/>
        <item x="27"/>
        <item x="173"/>
        <item x="171"/>
        <item x="114"/>
        <item x="111"/>
        <item x="59"/>
        <item x="19"/>
        <item x="112"/>
        <item x="174"/>
        <item x="83"/>
        <item x="140"/>
        <item x="99"/>
        <item x="49"/>
        <item x="29"/>
        <item x="41"/>
        <item x="117"/>
        <item x="60"/>
        <item x="52"/>
        <item x="144"/>
        <item x="96"/>
        <item x="18"/>
        <item x="84"/>
        <item x="146"/>
        <item x="88"/>
        <item x="157"/>
        <item x="87"/>
        <item x="150"/>
        <item x="166"/>
        <item x="58"/>
        <item x="95"/>
        <item x="62"/>
        <item x="91"/>
        <item x="0"/>
        <item x="147"/>
        <item x="16"/>
        <item x="63"/>
        <item x="94"/>
        <item x="56"/>
        <item x="121"/>
        <item x="109"/>
        <item x="35"/>
        <item x="76"/>
        <item x="23"/>
        <item x="74"/>
        <item x="31"/>
        <item x="105"/>
        <item x="28"/>
        <item x="120"/>
        <item x="163"/>
        <item x="81"/>
        <item x="48"/>
        <item x="123"/>
        <item x="6"/>
        <item x="132"/>
        <item x="137"/>
        <item x="119"/>
        <item x="39"/>
        <item x="172"/>
        <item x="25"/>
        <item x="1"/>
        <item x="14"/>
        <item x="138"/>
        <item x="165"/>
        <item x="72"/>
        <item x="3"/>
        <item x="55"/>
        <item x="40"/>
        <item x="13"/>
        <item x="153"/>
        <item x="51"/>
        <item x="160"/>
        <item x="145"/>
        <item x="71"/>
        <item x="122"/>
        <item x="148"/>
        <item x="129"/>
        <item x="102"/>
        <item x="155"/>
        <item x="65"/>
        <item x="67"/>
        <item x="133"/>
        <item x="131"/>
        <item x="90"/>
        <item x="4"/>
        <item x="168"/>
        <item x="104"/>
        <item x="85"/>
        <item x="21"/>
        <item x="68"/>
        <item x="143"/>
        <item x="107"/>
        <item x="34"/>
        <item x="125"/>
        <item x="11"/>
        <item x="115"/>
        <item x="36"/>
        <item x="53"/>
        <item x="37"/>
        <item x="44"/>
        <item x="151"/>
        <item x="170"/>
        <item x="80"/>
        <item x="38"/>
        <item x="66"/>
        <item x="5"/>
        <item x="77"/>
        <item x="22"/>
        <item x="15"/>
        <item x="93"/>
        <item x="127"/>
        <item x="32"/>
        <item x="75"/>
        <item x="124"/>
        <item x="98"/>
        <item x="136"/>
        <item x="20"/>
        <item x="70"/>
        <item x="30"/>
        <item x="79"/>
        <item x="9"/>
        <item x="45"/>
        <item x="156"/>
        <item x="152"/>
        <item x="113"/>
        <item x="82"/>
        <item x="158"/>
        <item x="10"/>
        <item x="135"/>
        <item x="169"/>
        <item x="61"/>
        <item x="103"/>
        <item x="126"/>
        <item x="97"/>
        <item x="17"/>
        <item x="162"/>
        <item x="89"/>
        <item x="100"/>
        <item x="78"/>
        <item x="69"/>
        <item x="24"/>
        <item x="86"/>
        <item x="73"/>
        <item x="110"/>
        <item x="159"/>
        <item x="161"/>
        <item x="139"/>
        <item x="101"/>
        <item x="57"/>
        <item x="106"/>
        <item x="142"/>
        <item x="47"/>
        <item x="167"/>
        <item x="12"/>
        <item x="116"/>
        <item x="141"/>
        <item x="50"/>
        <item x="42"/>
        <item x="26"/>
        <item x="154"/>
        <item x="164"/>
        <item x="43"/>
        <item x="130"/>
        <item x="54"/>
        <item x="128"/>
        <item x="46"/>
        <item x="108"/>
        <item x="7"/>
        <item x="33"/>
        <item x="2"/>
        <item t="default"/>
      </items>
    </pivotField>
    <pivotField compact="0" outline="0" showAll="0"/>
    <pivotField axis="axisPage" compact="0" outline="0" multipleItemSelectionAllowed="1" showAll="0">
      <items count="2">
        <item x="0"/>
        <item t="default"/>
      </items>
    </pivotField>
    <pivotField axis="axisPage" compact="0" outline="0" multipleItemSelectionAllowed="1" showAll="0">
      <items count="2"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axis="axisPage" compact="0" outline="0" multipleItemSelectionAllowed="1" showAll="0">
      <items count="3">
        <item x="0"/>
        <item h="1" x="1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1">
    <field x="4"/>
  </rowFields>
  <rowItems count="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2"/>
    </i>
    <i>
      <x v="43"/>
    </i>
    <i>
      <x v="44"/>
    </i>
    <i>
      <x v="45"/>
    </i>
    <i>
      <x v="47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8">
    <pageField fld="2" hier="-1"/>
    <pageField fld="33" hier="-1"/>
    <pageField fld="21" hier="-1"/>
    <pageField fld="22" hier="-1"/>
    <pageField fld="5" hier="-1"/>
    <pageField fld="19" hier="-1"/>
    <pageField fld="3" hier="-1"/>
    <pageField fld="7" hier="-1"/>
  </pageFields>
  <dataFields count="13">
    <dataField name="CY18" fld="11" baseField="5" baseItem="0"/>
    <dataField name="CY19" fld="14" baseField="5" baseItem="0"/>
    <dataField name=" Disch/visit Diff" fld="40" baseField="5" baseItem="0" numFmtId="3"/>
    <dataField name="Sum of Dsich/visit CHG" fld="38" baseField="5" baseItem="0" numFmtId="10"/>
    <dataField name="Sum of ECMAD_CY18" fld="10" baseField="0" baseItem="0"/>
    <dataField name="Sum of ECMAD_CY19" fld="13" baseField="0" baseItem="0"/>
    <dataField name="Sum of Ecmad Diff" fld="41" baseField="5" baseItem="0" numFmtId="3"/>
    <dataField name="Sum of Ecmad chg" fld="42" baseField="5" baseItem="0" numFmtId="10"/>
    <dataField name="Market Shift" fld="27" baseField="1" baseItem="0" numFmtId="164"/>
    <dataField name="Sum of MSA" fld="30" baseField="1" baseItem="0" numFmtId="166"/>
    <dataField name="Total ChargeCY18" fld="12" baseField="5" baseItem="0" numFmtId="166"/>
    <dataField name="Total Charge CY19" fld="15" baseField="5" baseItem="0" numFmtId="166"/>
    <dataField name="Average of AVCOST_CY18" fld="0" subtotal="average" baseField="0" baseItem="0" numFmtId="165"/>
  </dataFields>
  <formats count="13">
    <format dxfId="29">
      <pivotArea outline="0" collapsedLevelsAreSubtotals="1" fieldPosition="0">
        <references count="1">
          <reference field="4294967294" count="2" selected="0">
            <x v="8"/>
            <x v="9"/>
          </reference>
        </references>
      </pivotArea>
    </format>
    <format dxfId="28">
      <pivotArea dataOnly="0" labelOnly="1" outline="0" fieldPosition="0">
        <references count="1">
          <reference field="4294967294" count="2">
            <x v="8"/>
            <x v="9"/>
          </reference>
        </references>
      </pivotArea>
    </format>
    <format dxfId="27">
      <pivotArea outline="0" fieldPosition="0">
        <references count="1">
          <reference field="4294967294" count="1">
            <x v="2"/>
          </reference>
        </references>
      </pivotArea>
    </format>
    <format dxfId="26">
      <pivotArea outline="0" fieldPosition="0">
        <references count="1">
          <reference field="4294967294" count="1">
            <x v="6"/>
          </reference>
        </references>
      </pivotArea>
    </format>
    <format dxfId="25">
      <pivotArea outline="0" fieldPosition="0">
        <references count="1">
          <reference field="4294967294" count="1">
            <x v="7"/>
          </reference>
        </references>
      </pivotArea>
    </format>
    <format dxfId="24">
      <pivotArea collapsedLevelsAreSubtotals="1" fieldPosition="0">
        <references count="2">
          <reference field="4294967294" count="1" selected="0">
            <x v="9"/>
          </reference>
          <reference field="5" count="1">
            <x v="8"/>
          </reference>
        </references>
      </pivotArea>
    </format>
    <format dxfId="23">
      <pivotArea dataOnly="0" labelOnly="1" outline="0" fieldPosition="0">
        <references count="1">
          <reference field="4294967294" count="5">
            <x v="2"/>
            <x v="6"/>
            <x v="7"/>
            <x v="8"/>
            <x v="9"/>
          </reference>
        </references>
      </pivotArea>
    </format>
    <format dxfId="22">
      <pivotArea outline="0" fieldPosition="0">
        <references count="1">
          <reference field="4294967294" count="1">
            <x v="3"/>
          </reference>
        </references>
      </pivotArea>
    </format>
    <format dxfId="21">
      <pivotArea outline="0" fieldPosition="0">
        <references count="1">
          <reference field="4294967294" count="1" selected="0">
            <x v="8"/>
          </reference>
        </references>
      </pivotArea>
    </format>
    <format dxfId="20">
      <pivotArea outline="0" fieldPosition="0">
        <references count="1">
          <reference field="4294967294" count="1" selected="0">
            <x v="9"/>
          </reference>
        </references>
      </pivotArea>
    </format>
    <format dxfId="19">
      <pivotArea outline="0" fieldPosition="0">
        <references count="1">
          <reference field="4294967294" count="2" selected="0">
            <x v="10"/>
            <x v="11"/>
          </reference>
        </references>
      </pivotArea>
    </format>
    <format dxfId="18">
      <pivotArea outline="0" fieldPosition="0">
        <references count="1">
          <reference field="4294967294" count="1" selected="0">
            <x v="12"/>
          </reference>
        </references>
      </pivotArea>
    </format>
    <format dxfId="17">
      <pivotArea field="4" grandRow="1" outline="0" axis="axisRow" fieldPosition="0">
        <references count="1">
          <reference field="4294967294" count="1" selected="0">
            <x v="8"/>
          </reference>
        </references>
      </pivotArea>
    </format>
  </formats>
  <pivotTableStyleInfo name="PivotStyleLight16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3B7DA8-7D61-47F7-9F78-73275FDEF4AE}" name="PivotTable3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showHeaders="0" compact="0" compactData="0" gridDropZones="1" multipleFieldFilters="0">
  <location ref="A13:N61" firstHeaderRow="1" firstDataRow="2" firstDataCol="1" rowPageCount="7" colPageCount="1"/>
  <pivotFields count="43">
    <pivotField dataField="1" compact="0" outline="0" showAll="0"/>
    <pivotField compact="0" outline="0" showAll="0"/>
    <pivotField axis="axisPage" compact="0" outline="0" multipleItemSelectionAllowed="1" showAll="0" defaultSubtotal="0">
      <items count="1">
        <item x="0"/>
      </items>
    </pivotField>
    <pivotField axis="axisPage" compact="0" outline="0" showAll="0">
      <items count="246">
        <item sd="0" x="198"/>
        <item sd="0" x="233"/>
        <item sd="0" x="91"/>
        <item sd="0" x="235"/>
        <item sd="0" x="103"/>
        <item sd="0" x="23"/>
        <item sd="0" x="57"/>
        <item sd="0" x="119"/>
        <item sd="0" x="15"/>
        <item sd="0" x="38"/>
        <item sd="0" x="232"/>
        <item sd="0" x="106"/>
        <item sd="0" x="93"/>
        <item sd="0" x="87"/>
        <item sd="0" x="214"/>
        <item sd="0" x="92"/>
        <item sd="0" x="72"/>
        <item sd="0" x="27"/>
        <item sd="0" x="222"/>
        <item sd="0" x="50"/>
        <item sd="0" x="54"/>
        <item sd="0" x="127"/>
        <item sd="0" x="195"/>
        <item sd="0" x="2"/>
        <item sd="0" x="118"/>
        <item sd="0" x="95"/>
        <item sd="0" x="58"/>
        <item sd="0" x="128"/>
        <item sd="0" x="114"/>
        <item sd="0" x="221"/>
        <item sd="0" x="220"/>
        <item sd="0" x="130"/>
        <item sd="0" x="77"/>
        <item sd="0" x="75"/>
        <item sd="0" x="107"/>
        <item sd="0" x="178"/>
        <item sd="0" x="186"/>
        <item sd="0" x="20"/>
        <item sd="0" x="227"/>
        <item sd="0" x="187"/>
        <item sd="0" x="223"/>
        <item sd="0" x="226"/>
        <item sd="0" x="105"/>
        <item sd="0" x="83"/>
        <item sd="0" x="98"/>
        <item sd="0" x="224"/>
        <item sd="0" x="97"/>
        <item sd="0" x="29"/>
        <item sd="0" x="212"/>
        <item sd="0" x="150"/>
        <item sd="0" x="123"/>
        <item sd="0" x="211"/>
        <item sd="0" x="126"/>
        <item sd="0" x="219"/>
        <item sd="0" x="131"/>
        <item sd="0" x="182"/>
        <item sd="0" x="133"/>
        <item sd="0" x="113"/>
        <item sd="0" x="149"/>
        <item sd="0" x="243"/>
        <item sd="0" x="125"/>
        <item sd="0" x="122"/>
        <item sd="0" x="169"/>
        <item sd="0" x="129"/>
        <item sd="0" x="120"/>
        <item sd="0" x="217"/>
        <item sd="0" x="216"/>
        <item sd="0" x="135"/>
        <item sd="0" x="215"/>
        <item sd="0" x="213"/>
        <item sd="0" x="179"/>
        <item sd="0" x="121"/>
        <item sd="0" x="81"/>
        <item sd="0" x="117"/>
        <item sd="0" x="16"/>
        <item sd="0" x="165"/>
        <item sd="0" x="28"/>
        <item sd="0" x="124"/>
        <item sd="0" x="144"/>
        <item sd="0" x="136"/>
        <item sd="0" x="56"/>
        <item sd="0" x="109"/>
        <item sd="0" x="96"/>
        <item sd="0" x="73"/>
        <item sd="0" x="101"/>
        <item sd="0" x="26"/>
        <item sd="0" x="89"/>
        <item sd="0" x="137"/>
        <item sd="0" x="47"/>
        <item sd="0" x="74"/>
        <item sd="0" x="208"/>
        <item sd="0" x="61"/>
        <item sd="0" x="66"/>
        <item sd="0" x="63"/>
        <item sd="0" x="156"/>
        <item sd="0" x="33"/>
        <item sd="0" x="108"/>
        <item sd="0" x="1"/>
        <item sd="0" x="192"/>
        <item sd="0" x="155"/>
        <item sd="0" x="32"/>
        <item sd="0" x="48"/>
        <item sd="0" x="229"/>
        <item sd="0" x="159"/>
        <item sd="0" x="70"/>
        <item sd="0" x="193"/>
        <item sd="0" x="134"/>
        <item sd="0" x="172"/>
        <item sd="0" x="42"/>
        <item sd="0" x="158"/>
        <item sd="0" x="236"/>
        <item sd="0" x="37"/>
        <item sd="0" x="206"/>
        <item sd="0" x="189"/>
        <item sd="0" x="242"/>
        <item sd="0" x="90"/>
        <item sd="0" x="204"/>
        <item sd="0" x="64"/>
        <item sd="0" x="112"/>
        <item sd="0" x="180"/>
        <item sd="0" x="157"/>
        <item sd="0" x="240"/>
        <item sd="0" x="176"/>
        <item sd="0" x="43"/>
        <item sd="0" x="167"/>
        <item sd="0" x="51"/>
        <item sd="0" x="24"/>
        <item sd="0" x="21"/>
        <item sd="0" x="237"/>
        <item sd="0" x="196"/>
        <item sd="0" x="244"/>
        <item sd="0" x="102"/>
        <item sd="0" x="59"/>
        <item sd="0" x="139"/>
        <item sd="0" x="197"/>
        <item sd="0" x="8"/>
        <item sd="0" x="17"/>
        <item sd="0" x="184"/>
        <item sd="0" x="11"/>
        <item sd="0" x="80"/>
        <item sd="0" x="230"/>
        <item sd="0" x="36"/>
        <item sd="0" x="78"/>
        <item sd="0" x="163"/>
        <item sd="0" x="154"/>
        <item sd="0" x="76"/>
        <item sd="0" x="205"/>
        <item sd="0" x="141"/>
        <item sd="0" x="181"/>
        <item sd="0" x="175"/>
        <item sd="0" x="210"/>
        <item sd="0" x="62"/>
        <item sd="0" x="45"/>
        <item sd="0" x="194"/>
        <item sd="0" x="44"/>
        <item sd="0" x="174"/>
        <item sd="0" x="14"/>
        <item sd="0" x="34"/>
        <item sd="0" x="183"/>
        <item sd="0" x="19"/>
        <item sd="0" x="203"/>
        <item sd="0" x="171"/>
        <item sd="0" x="31"/>
        <item sd="0" x="67"/>
        <item sd="0" x="152"/>
        <item sd="0" x="173"/>
        <item sd="0" x="39"/>
        <item sd="0" x="148"/>
        <item sd="0" x="116"/>
        <item sd="0" x="199"/>
        <item sd="0" x="110"/>
        <item sd="0" x="162"/>
        <item sd="0" x="161"/>
        <item sd="0" x="100"/>
        <item sd="0" x="168"/>
        <item sd="0" x="209"/>
        <item sd="0" x="164"/>
        <item sd="0" x="46"/>
        <item sd="0" x="188"/>
        <item sd="0" x="153"/>
        <item sd="0" x="115"/>
        <item sd="0" x="166"/>
        <item sd="0" x="65"/>
        <item sd="0" x="202"/>
        <item sd="0" x="69"/>
        <item sd="0" x="185"/>
        <item sd="0" x="82"/>
        <item sd="0" x="111"/>
        <item sd="0" x="132"/>
        <item sd="0" x="239"/>
        <item sd="0" x="201"/>
        <item sd="0" x="225"/>
        <item sd="0" x="177"/>
        <item sd="0" x="0"/>
        <item sd="0" x="40"/>
        <item sd="0" x="5"/>
        <item sd="0" x="146"/>
        <item sd="0" x="234"/>
        <item sd="0" x="140"/>
        <item sd="0" x="241"/>
        <item sd="0" x="4"/>
        <item sd="0" x="238"/>
        <item sd="0" x="218"/>
        <item sd="0" x="151"/>
        <item sd="0" x="3"/>
        <item sd="0" x="231"/>
        <item sd="0" x="6"/>
        <item sd="0" x="9"/>
        <item sd="0" x="60"/>
        <item sd="0" x="7"/>
        <item sd="0" x="71"/>
        <item sd="0" x="13"/>
        <item sd="0" x="18"/>
        <item sd="0" x="138"/>
        <item sd="0" x="30"/>
        <item sd="0" x="79"/>
        <item sd="0" x="35"/>
        <item sd="0" x="52"/>
        <item sd="0" x="145"/>
        <item sd="0" x="207"/>
        <item sd="0" x="25"/>
        <item sd="0" x="88"/>
        <item sd="0" x="143"/>
        <item sd="0" x="84"/>
        <item sd="0" x="190"/>
        <item sd="0" x="49"/>
        <item sd="0" x="228"/>
        <item sd="0" x="12"/>
        <item sd="0" x="99"/>
        <item sd="0" x="41"/>
        <item sd="0" x="68"/>
        <item sd="0" x="142"/>
        <item sd="0" x="147"/>
        <item sd="0" x="86"/>
        <item sd="0" x="94"/>
        <item sd="0" x="104"/>
        <item sd="0" x="53"/>
        <item sd="0" x="55"/>
        <item sd="0" x="160"/>
        <item sd="0" x="10"/>
        <item sd="0" x="191"/>
        <item sd="0" x="170"/>
        <item x="22"/>
        <item x="200"/>
        <item x="85"/>
        <item t="default" sd="0"/>
      </items>
    </pivotField>
    <pivotField axis="axisRow" compact="0" outline="0" multipleItemSelectionAllowed="1" showAll="0" sortType="ascending" defaultSubtotal="0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</items>
    </pivotField>
    <pivotField axis="axisPage" compact="0" outline="0" multipleItemSelectionAllowed="1" showAll="0" sortType="ascending" defaultSubtotal="0">
      <items count="47">
        <item sd="0" x="40"/>
        <item sd="0" x="13"/>
        <item sd="0" x="41"/>
        <item sd="0" x="42"/>
        <item sd="0" x="30"/>
        <item sd="0" x="24"/>
        <item sd="0" x="4"/>
        <item sd="0" x="14"/>
        <item sd="0" x="33"/>
        <item sd="0" x="22"/>
        <item sd="0" x="35"/>
        <item sd="0" x="7"/>
        <item sd="0" x="17"/>
        <item sd="0" x="25"/>
        <item sd="0" x="11"/>
        <item sd="0" x="45"/>
        <item sd="0" x="31"/>
        <item sd="0" x="10"/>
        <item sd="0" x="18"/>
        <item sd="0" x="37"/>
        <item sd="0" x="12"/>
        <item sd="0" x="39"/>
        <item sd="0" x="26"/>
        <item sd="0" x="15"/>
        <item sd="0" x="43"/>
        <item sd="0" x="21"/>
        <item sd="0" x="19"/>
        <item sd="0" x="6"/>
        <item sd="0" x="0"/>
        <item sd="0" x="9"/>
        <item sd="0" x="34"/>
        <item sd="0" x="16"/>
        <item sd="0" x="3"/>
        <item sd="0" x="46"/>
        <item sd="0" x="5"/>
        <item sd="0" x="32"/>
        <item sd="0" x="8"/>
        <item sd="0" x="2"/>
        <item sd="0" x="27"/>
        <item sd="0" x="23"/>
        <item sd="0" x="28"/>
        <item sd="0" x="38"/>
        <item sd="0" x="29"/>
        <item sd="0" x="44"/>
        <item sd="0" x="1"/>
        <item sd="0" x="36"/>
        <item sd="0" x="20"/>
      </items>
    </pivotField>
    <pivotField compact="0" outline="0" multipleItemSelectionAllowed="1" showAll="0"/>
    <pivotField axis="axisPage" compact="0" outline="0" showAll="0">
      <items count="25">
        <item x="15"/>
        <item x="3"/>
        <item x="1"/>
        <item x="6"/>
        <item x="12"/>
        <item x="23"/>
        <item x="8"/>
        <item x="5"/>
        <item x="17"/>
        <item x="11"/>
        <item x="0"/>
        <item x="19"/>
        <item x="10"/>
        <item x="9"/>
        <item x="16"/>
        <item x="7"/>
        <item x="2"/>
        <item x="18"/>
        <item x="13"/>
        <item x="14"/>
        <item x="20"/>
        <item x="4"/>
        <item x="22"/>
        <item x="21"/>
        <item t="default"/>
      </items>
    </pivotField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2">
        <item x="0"/>
        <item t="default"/>
      </items>
    </pivotField>
    <pivotField axis="axisPage" compact="0" outline="0" multipleItemSelectionAllowed="1" showAll="0">
      <items count="2"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axis="axisPage" compact="0" outline="0" multipleItemSelectionAllowed="1" showAll="0">
      <items count="3">
        <item x="0"/>
        <item h="1" x="1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1">
    <field x="4"/>
  </rowFields>
  <rowItems count="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6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7">
    <pageField fld="2" hier="-1"/>
    <pageField fld="33" hier="-1"/>
    <pageField fld="21" hier="-1"/>
    <pageField fld="22" hier="-1"/>
    <pageField fld="7" hier="-1"/>
    <pageField fld="3" hier="-1"/>
    <pageField fld="5" hier="-1"/>
  </pageFields>
  <dataFields count="13">
    <dataField name="CY18" fld="11" baseField="5" baseItem="0"/>
    <dataField name="CY19" fld="14" baseField="5" baseItem="0"/>
    <dataField name=" Disch/visit Diff" fld="40" baseField="5" baseItem="0" numFmtId="3"/>
    <dataField name="Sum of Dsich/visit CHG" fld="38" baseField="5" baseItem="0" numFmtId="10"/>
    <dataField name="Sum of ECMAD_CY18" fld="10" baseField="0" baseItem="0"/>
    <dataField name="Sum of ECMAD_CY19" fld="13" baseField="0" baseItem="0"/>
    <dataField name="Sum of Ecmad Diff" fld="41" baseField="5" baseItem="0" numFmtId="3"/>
    <dataField name="Sum of Ecmad chg" fld="42" baseField="5" baseItem="0" numFmtId="10"/>
    <dataField name="Market Shift" fld="27" baseField="1" baseItem="0" numFmtId="43"/>
    <dataField name="Sum of MSA" fld="30" baseField="1" baseItem="0" numFmtId="165"/>
    <dataField name="Total ChargeCY18" fld="12" baseField="5" baseItem="0"/>
    <dataField name="Total Charge CY19" fld="15" baseField="5" baseItem="0"/>
    <dataField name="Average of AVCOST_CY18" fld="0" subtotal="average" baseField="0" baseItem="0"/>
  </dataFields>
  <formats count="9">
    <format dxfId="16">
      <pivotArea outline="0" collapsedLevelsAreSubtotals="1" fieldPosition="0">
        <references count="1">
          <reference field="4294967294" count="2" selected="0">
            <x v="8"/>
            <x v="9"/>
          </reference>
        </references>
      </pivotArea>
    </format>
    <format dxfId="15">
      <pivotArea dataOnly="0" labelOnly="1" outline="0" fieldPosition="0">
        <references count="1">
          <reference field="4294967294" count="2">
            <x v="8"/>
            <x v="9"/>
          </reference>
        </references>
      </pivotArea>
    </format>
    <format dxfId="14">
      <pivotArea outline="0" fieldPosition="0">
        <references count="1">
          <reference field="4294967294" count="1">
            <x v="2"/>
          </reference>
        </references>
      </pivotArea>
    </format>
    <format dxfId="13">
      <pivotArea outline="0" fieldPosition="0">
        <references count="1">
          <reference field="4294967294" count="1">
            <x v="6"/>
          </reference>
        </references>
      </pivotArea>
    </format>
    <format dxfId="12">
      <pivotArea outline="0" fieldPosition="0">
        <references count="1">
          <reference field="4294967294" count="1">
            <x v="7"/>
          </reference>
        </references>
      </pivotArea>
    </format>
    <format dxfId="11">
      <pivotArea collapsedLevelsAreSubtotals="1" fieldPosition="0">
        <references count="2">
          <reference field="4294967294" count="1" selected="0">
            <x v="9"/>
          </reference>
          <reference field="5" count="1">
            <x v="8"/>
          </reference>
        </references>
      </pivotArea>
    </format>
    <format dxfId="10">
      <pivotArea dataOnly="0" labelOnly="1" outline="0" fieldPosition="0">
        <references count="1">
          <reference field="4294967294" count="5">
            <x v="2"/>
            <x v="6"/>
            <x v="7"/>
            <x v="8"/>
            <x v="9"/>
          </reference>
        </references>
      </pivotArea>
    </format>
    <format dxfId="9">
      <pivotArea outline="0" fieldPosition="0">
        <references count="1">
          <reference field="4294967294" count="1">
            <x v="3"/>
          </reference>
        </references>
      </pivotArea>
    </format>
    <format dxfId="8">
      <pivotArea outline="0" fieldPosition="0">
        <references count="1">
          <reference field="4294967294" count="1" selected="0">
            <x v="8"/>
          </reference>
        </references>
      </pivotArea>
    </format>
  </formats>
  <pivotTableStyleInfo name="PivotStyleLight16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104950-1ABD-4782-8345-4352174B7C0B}" name="PivotTable3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showHeaders="0" compact="0" compactData="0" gridDropZones="1" multipleFieldFilters="0">
  <location ref="A13:O32" firstHeaderRow="1" firstDataRow="2" firstDataCol="2" rowPageCount="5" colPageCount="1"/>
  <pivotFields count="43">
    <pivotField dataField="1" compact="0" outline="0" showAll="0"/>
    <pivotField compact="0" outline="0" showAll="0"/>
    <pivotField axis="axisPage" compact="0" outline="0" multipleItemSelectionAllowed="1" showAll="0" defaultSubtotal="0">
      <items count="1">
        <item x="0"/>
      </items>
    </pivotField>
    <pivotField axis="axisRow" compact="0" outline="0" showAll="0">
      <items count="258">
        <item sd="0" x="175"/>
        <item sd="0" x="253"/>
        <item sd="0" x="77"/>
        <item sd="0" x="121"/>
        <item sd="0" x="255"/>
        <item sd="0" x="143"/>
        <item sd="0" x="171"/>
        <item sd="0" x="125"/>
        <item sd="0" x="132"/>
        <item sd="0" x="37"/>
        <item sd="0" x="46"/>
        <item sd="0" x="133"/>
        <item sd="0" x="51"/>
        <item sd="0" x="129"/>
        <item sd="0" x="83"/>
        <item sd="0" x="60"/>
        <item sd="0" x="66"/>
        <item sd="0" x="117"/>
        <item sd="0" x="45"/>
        <item sd="0" x="248"/>
        <item sd="0" x="128"/>
        <item sd="0" x="78"/>
        <item sd="0" x="221"/>
        <item sd="0" x="124"/>
        <item sd="0" x="1"/>
        <item sd="0" x="94"/>
        <item sd="0" x="242"/>
        <item sd="0" x="32"/>
        <item sd="0" x="155"/>
        <item sd="0" x="99"/>
        <item sd="0" x="29"/>
        <item sd="0" x="247"/>
        <item sd="0" x="96"/>
        <item sd="0" x="223"/>
        <item sd="0" x="126"/>
        <item sd="0" x="92"/>
        <item sd="0" x="95"/>
        <item sd="0" x="222"/>
        <item sd="0" x="63"/>
        <item sd="0" x="86"/>
        <item sd="0" x="198"/>
        <item sd="0" x="127"/>
        <item sd="0" x="246"/>
        <item sd="0" x="249"/>
        <item sd="0" x="154"/>
        <item sd="0" x="50"/>
        <item sd="0" x="4"/>
        <item sd="0" x="84"/>
        <item sd="0" x="56"/>
        <item sd="0" x="90"/>
        <item sd="0" x="241"/>
        <item sd="0" x="216"/>
        <item sd="0" x="225"/>
        <item sd="0" x="240"/>
        <item sd="0" x="62"/>
        <item sd="0" x="218"/>
        <item sd="0" x="203"/>
        <item sd="0" x="215"/>
        <item sd="0" x="167"/>
        <item sd="0" x="165"/>
        <item sd="0" x="256"/>
        <item sd="0" x="174"/>
        <item sd="0" x="153"/>
        <item sd="0" x="156"/>
        <item sd="0" x="150"/>
        <item sd="0" x="152"/>
        <item sd="0" x="169"/>
        <item sd="0" x="111"/>
        <item sd="0" x="39"/>
        <item sd="0" x="243"/>
        <item sd="0" x="164"/>
        <item sd="0" x="115"/>
        <item sd="0" x="163"/>
        <item sd="0" x="139"/>
        <item sd="0" x="162"/>
        <item sd="0" x="71"/>
        <item sd="0" x="16"/>
        <item sd="0" x="180"/>
        <item sd="0" x="3"/>
        <item sd="0" x="219"/>
        <item sd="0" x="41"/>
        <item sd="0" x="26"/>
        <item sd="0" x="158"/>
        <item sd="0" x="68"/>
        <item sd="0" x="157"/>
        <item sd="0" x="137"/>
        <item sd="0" x="105"/>
        <item sd="0" x="134"/>
        <item sd="0" x="28"/>
        <item sd="0" x="103"/>
        <item sd="0" x="146"/>
        <item sd="0" x="131"/>
        <item sd="0" x="81"/>
        <item sd="0" x="199"/>
        <item sd="0" x="170"/>
        <item sd="0" x="75"/>
        <item sd="0" x="113"/>
        <item sd="0" x="166"/>
        <item sd="0" x="208"/>
        <item sd="0" x="74"/>
        <item sd="0" x="79"/>
        <item sd="0" x="0"/>
        <item sd="0" x="72"/>
        <item sd="0" x="44"/>
        <item sd="0" x="101"/>
        <item sd="0" x="27"/>
        <item sd="0" x="244"/>
        <item sd="0" x="109"/>
        <item sd="0" x="184"/>
        <item sd="0" x="197"/>
        <item sd="0" x="19"/>
        <item sd="0" x="110"/>
        <item sd="0" x="138"/>
        <item sd="0" x="204"/>
        <item sd="0" x="178"/>
        <item sd="0" x="48"/>
        <item sd="0" x="254"/>
        <item sd="0" x="205"/>
        <item sd="0" x="70"/>
        <item sd="0" x="231"/>
        <item sd="0" x="64"/>
        <item sd="0" x="213"/>
        <item sd="0" x="82"/>
        <item sd="0" x="61"/>
        <item sd="0" x="88"/>
        <item sd="0" x="194"/>
        <item sd="0" x="250"/>
        <item sd="0" x="116"/>
        <item sd="0" x="211"/>
        <item sd="0" x="186"/>
        <item sd="0" x="67"/>
        <item sd="0" x="54"/>
        <item sd="0" x="226"/>
        <item sd="0" x="252"/>
        <item sd="0" x="87"/>
        <item sd="0" x="5"/>
        <item sd="0" x="142"/>
        <item sd="0" x="135"/>
        <item sd="0" x="23"/>
        <item sd="0" x="38"/>
        <item sd="0" x="11"/>
        <item sd="0" x="57"/>
        <item sd="0" x="235"/>
        <item sd="0" x="237"/>
        <item sd="0" x="12"/>
        <item sd="0" x="200"/>
        <item sd="0" x="251"/>
        <item sd="0" x="144"/>
        <item sd="0" x="106"/>
        <item sd="0" x="118"/>
        <item sd="0" x="239"/>
        <item sd="0" x="52"/>
        <item sd="0" x="209"/>
        <item sd="0" x="53"/>
        <item sd="0" x="177"/>
        <item sd="0" x="191"/>
        <item sd="0" x="193"/>
        <item sd="0" x="69"/>
        <item sd="0" x="42"/>
        <item sd="0" x="104"/>
        <item sd="0" x="35"/>
        <item sd="0" x="220"/>
        <item sd="0" x="212"/>
        <item sd="0" x="33"/>
        <item sd="0" x="148"/>
        <item sd="0" x="227"/>
        <item sd="0" x="123"/>
        <item sd="0" x="206"/>
        <item sd="0" x="91"/>
        <item sd="0" x="76"/>
        <item sd="0" x="168"/>
        <item sd="0" x="145"/>
        <item sd="0" x="130"/>
        <item sd="0" x="97"/>
        <item sd="0" x="183"/>
        <item sd="0" x="119"/>
        <item sd="0" x="98"/>
        <item sd="0" x="108"/>
        <item sd="0" x="195"/>
        <item sd="0" x="179"/>
        <item sd="0" x="149"/>
        <item sd="0" x="201"/>
        <item sd="0" x="140"/>
        <item sd="0" x="181"/>
        <item sd="0" x="234"/>
        <item sd="0" x="236"/>
        <item sd="0" x="22"/>
        <item sd="0" x="85"/>
        <item sd="0" x="93"/>
        <item sd="0" x="224"/>
        <item sd="0" x="107"/>
        <item sd="0" x="185"/>
        <item sd="0" x="141"/>
        <item sd="0" x="34"/>
        <item sd="0" x="58"/>
        <item sd="0" x="59"/>
        <item sd="0" x="160"/>
        <item sd="0" x="245"/>
        <item sd="0" x="233"/>
        <item sd="0" x="31"/>
        <item sd="0" x="17"/>
        <item sd="0" x="25"/>
        <item sd="0" x="65"/>
        <item sd="0" x="159"/>
        <item sd="0" x="9"/>
        <item sd="0" x="21"/>
        <item sd="0" x="80"/>
        <item sd="0" x="7"/>
        <item sd="0" x="217"/>
        <item sd="0" x="182"/>
        <item sd="0" x="151"/>
        <item sd="0" x="24"/>
        <item sd="0" x="43"/>
        <item sd="0" x="13"/>
        <item sd="0" x="47"/>
        <item sd="0" x="102"/>
        <item sd="0" x="18"/>
        <item sd="0" x="190"/>
        <item sd="0" x="40"/>
        <item sd="0" x="100"/>
        <item sd="0" x="187"/>
        <item sd="0" x="20"/>
        <item sd="0" x="207"/>
        <item sd="0" x="73"/>
        <item sd="0" x="210"/>
        <item sd="0" x="15"/>
        <item sd="0" x="172"/>
        <item sd="0" x="30"/>
        <item sd="0" x="232"/>
        <item sd="0" x="161"/>
        <item sd="0" x="8"/>
        <item sd="0" x="228"/>
        <item sd="0" x="14"/>
        <item sd="0" x="136"/>
        <item sd="0" x="196"/>
        <item sd="0" x="2"/>
        <item x="10"/>
        <item sd="0" x="114"/>
        <item sd="0" x="122"/>
        <item sd="0" x="120"/>
        <item sd="0" x="238"/>
        <item sd="0" x="176"/>
        <item sd="0" x="189"/>
        <item sd="0" x="147"/>
        <item x="173"/>
        <item x="6"/>
        <item sd="0" x="89"/>
        <item sd="0" x="112"/>
        <item sd="0" x="55"/>
        <item sd="0" x="188"/>
        <item sd="0" x="202"/>
        <item x="36"/>
        <item x="229"/>
        <item x="230"/>
        <item x="192"/>
        <item x="214"/>
        <item x="49"/>
        <item t="default" sd="0"/>
      </items>
    </pivotField>
    <pivotField axis="axisRow" compact="0" outline="0" multipleItemSelectionAllowed="1" showAll="0" defaultSubtotal="0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</pivotField>
    <pivotField compact="0" outline="0" multipleItemSelectionAllowed="1" showAll="0" sortType="ascending" defaultSubtotal="0">
      <autoSortScope>
        <pivotArea dataOnly="0" outline="0" fieldPosition="0">
          <references count="1">
            <reference field="4294967294" count="1" selected="0">
              <x v="6"/>
            </reference>
          </references>
        </pivotArea>
      </autoSortScope>
    </pivotField>
    <pivotField compact="0" outline="0" multipleItemSelectionAllowed="1" showAll="0"/>
    <pivotField axis="axisPage" compact="0" outline="0" multipleItemSelectionAllowed="1" showAll="0">
      <items count="25">
        <item h="1" x="23"/>
        <item h="1" x="7"/>
        <item h="1" x="0"/>
        <item h="1" x="9"/>
        <item h="1" x="17"/>
        <item h="1" x="21"/>
        <item h="1" x="10"/>
        <item h="1" x="2"/>
        <item x="6"/>
        <item h="1" x="15"/>
        <item h="1" x="5"/>
        <item h="1" x="16"/>
        <item h="1" x="11"/>
        <item h="1" x="8"/>
        <item h="1" x="20"/>
        <item h="1" x="3"/>
        <item h="1" x="1"/>
        <item h="1" x="18"/>
        <item h="1" x="4"/>
        <item h="1" x="13"/>
        <item h="1" x="14"/>
        <item h="1" x="12"/>
        <item h="1" x="19"/>
        <item h="1" x="22"/>
        <item t="default"/>
      </items>
    </pivotField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2">
        <item x="0"/>
        <item t="default"/>
      </items>
    </pivotField>
    <pivotField axis="axisPage" compact="0" outline="0" multipleItemSelectionAllowed="1" showAll="0">
      <items count="2"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axis="axisPage" compact="0" outline="0" multipleItemSelectionAllowed="1" showAll="0">
      <items count="3">
        <item x="0"/>
        <item h="1" x="1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3"/>
    <field x="4"/>
  </rowFields>
  <rowItems count="18">
    <i>
      <x v="236"/>
      <x/>
    </i>
    <i r="1">
      <x v="2"/>
    </i>
    <i r="1">
      <x v="4"/>
    </i>
    <i r="1">
      <x v="7"/>
    </i>
    <i r="1">
      <x v="11"/>
    </i>
    <i r="1">
      <x v="13"/>
    </i>
    <i r="1">
      <x v="16"/>
    </i>
    <i r="1">
      <x v="17"/>
    </i>
    <i r="1">
      <x v="27"/>
    </i>
    <i r="1">
      <x v="30"/>
    </i>
    <i r="1">
      <x v="35"/>
    </i>
    <i r="1">
      <x v="36"/>
    </i>
    <i r="1">
      <x v="38"/>
    </i>
    <i r="1">
      <x v="40"/>
    </i>
    <i r="1">
      <x v="44"/>
    </i>
    <i r="1">
      <x v="47"/>
    </i>
    <i t="default">
      <x v="236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5">
    <pageField fld="2" hier="-1"/>
    <pageField fld="33" hier="-1"/>
    <pageField fld="21" hier="-1"/>
    <pageField fld="22" hier="-1"/>
    <pageField fld="7" hier="-1"/>
  </pageFields>
  <dataFields count="13">
    <dataField name="CY18" fld="11" baseField="5" baseItem="0"/>
    <dataField name="CY19" fld="14" baseField="5" baseItem="0"/>
    <dataField name=" Disch/visit Diff" fld="40" baseField="5" baseItem="0" numFmtId="3"/>
    <dataField name="Sum of Dsich/visit CHG" fld="38" baseField="5" baseItem="0" numFmtId="10"/>
    <dataField name="Sum of ECMAD_CY18" fld="10" baseField="0" baseItem="0"/>
    <dataField name="Sum of ECMAD_CY19" fld="13" baseField="0" baseItem="0"/>
    <dataField name="Sum of Ecmad Diff" fld="41" baseField="5" baseItem="0" numFmtId="3"/>
    <dataField name="Sum of Ecmad chg" fld="42" baseField="5" baseItem="0" numFmtId="10"/>
    <dataField name="Market Shift" fld="27" baseField="1" baseItem="0" numFmtId="164"/>
    <dataField name="Sum of MSA" fld="30" baseField="1" baseItem="0" numFmtId="165"/>
    <dataField name="Total ChargeCY18" fld="12" baseField="5" baseItem="0"/>
    <dataField name="Total Charge CY19" fld="15" baseField="5" baseItem="0"/>
    <dataField name="Sum of AVCOST_CY18" fld="0" baseField="0" baseItem="0"/>
  </dataFields>
  <formats count="8">
    <format dxfId="7">
      <pivotArea outline="0" collapsedLevelsAreSubtotals="1" fieldPosition="0">
        <references count="1">
          <reference field="4294967294" count="2" selected="0">
            <x v="8"/>
            <x v="9"/>
          </reference>
        </references>
      </pivotArea>
    </format>
    <format dxfId="6">
      <pivotArea dataOnly="0" labelOnly="1" outline="0" fieldPosition="0">
        <references count="1">
          <reference field="4294967294" count="2">
            <x v="8"/>
            <x v="9"/>
          </reference>
        </references>
      </pivotArea>
    </format>
    <format dxfId="5">
      <pivotArea outline="0" fieldPosition="0">
        <references count="1">
          <reference field="4294967294" count="1">
            <x v="2"/>
          </reference>
        </references>
      </pivotArea>
    </format>
    <format dxfId="4">
      <pivotArea outline="0" fieldPosition="0">
        <references count="1">
          <reference field="4294967294" count="1">
            <x v="6"/>
          </reference>
        </references>
      </pivotArea>
    </format>
    <format dxfId="3">
      <pivotArea outline="0" fieldPosition="0">
        <references count="1">
          <reference field="4294967294" count="1">
            <x v="7"/>
          </reference>
        </references>
      </pivotArea>
    </format>
    <format dxfId="2">
      <pivotArea dataOnly="0" labelOnly="1" outline="0" fieldPosition="0">
        <references count="1">
          <reference field="4294967294" count="5">
            <x v="2"/>
            <x v="6"/>
            <x v="7"/>
            <x v="8"/>
            <x v="9"/>
          </reference>
        </references>
      </pivotArea>
    </format>
    <format dxfId="1">
      <pivotArea outline="0" fieldPosition="0">
        <references count="1">
          <reference field="4294967294" count="1">
            <x v="3"/>
          </reference>
        </references>
      </pivotArea>
    </format>
    <format dxfId="0">
      <pivotArea outline="0" fieldPosition="0">
        <references count="1">
          <reference field="4294967294" count="1" selected="0">
            <x v="8"/>
          </reference>
        </references>
      </pivotArea>
    </format>
  </formats>
  <pivotTableStyleInfo name="PivotStyleLight16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A9C1B-4580-4FD5-ADF9-39111CD5E3AA}">
  <sheetPr>
    <tabColor theme="3" tint="0.499984740745262"/>
  </sheetPr>
  <dimension ref="A1:AI66"/>
  <sheetViews>
    <sheetView tabSelected="1" topLeftCell="I1" zoomScaleNormal="100" workbookViewId="0">
      <selection activeCell="H5" sqref="H5"/>
    </sheetView>
  </sheetViews>
  <sheetFormatPr defaultRowHeight="14.4" x14ac:dyDescent="0.55000000000000004"/>
  <cols>
    <col min="1" max="1" width="14.68359375" bestFit="1" customWidth="1"/>
    <col min="2" max="2" width="17.26171875" bestFit="1" customWidth="1"/>
    <col min="3" max="3" width="6.15625" bestFit="1" customWidth="1"/>
    <col min="4" max="4" width="5.68359375" bestFit="1" customWidth="1"/>
    <col min="5" max="5" width="22.578125" bestFit="1" customWidth="1"/>
    <col min="6" max="7" width="20.15625" bestFit="1" customWidth="1"/>
    <col min="8" max="8" width="13.83984375" bestFit="1" customWidth="1"/>
    <col min="9" max="9" width="10.578125" bestFit="1" customWidth="1"/>
    <col min="10" max="10" width="7.578125" style="12" bestFit="1" customWidth="1"/>
    <col min="11" max="11" width="13.83984375" style="22" bestFit="1" customWidth="1"/>
    <col min="12" max="12" width="25.578125" style="16" bestFit="1" customWidth="1"/>
    <col min="13" max="13" width="15.41796875" bestFit="1" customWidth="1"/>
    <col min="14" max="14" width="21" style="16" bestFit="1" customWidth="1"/>
    <col min="15" max="15" width="18.41796875" customWidth="1"/>
    <col min="16" max="16" width="3" bestFit="1" customWidth="1"/>
    <col min="17" max="17" width="14.26171875" customWidth="1"/>
    <col min="18" max="18" width="20.15625" customWidth="1"/>
    <col min="19" max="19" width="13.68359375" customWidth="1"/>
    <col min="20" max="20" width="18.41796875" customWidth="1"/>
    <col min="21" max="21" width="20.41796875" style="16" hidden="1" customWidth="1"/>
    <col min="22" max="22" width="20.41796875" hidden="1" customWidth="1"/>
    <col min="23" max="23" width="13.83984375" hidden="1" customWidth="1"/>
    <col min="24" max="24" width="12.83984375" hidden="1" customWidth="1"/>
    <col min="29" max="35" width="0" hidden="1" customWidth="1"/>
  </cols>
  <sheetData>
    <row r="1" spans="1:35" ht="15.6" x14ac:dyDescent="0.6">
      <c r="A1" s="1" t="s">
        <v>536</v>
      </c>
      <c r="G1" t="s">
        <v>556</v>
      </c>
    </row>
    <row r="2" spans="1:35" x14ac:dyDescent="0.55000000000000004">
      <c r="A2" t="s">
        <v>537</v>
      </c>
    </row>
    <row r="3" spans="1:35" ht="15.6" x14ac:dyDescent="0.6">
      <c r="C3" s="1"/>
      <c r="L3" s="16" t="s">
        <v>558</v>
      </c>
      <c r="M3">
        <v>-146.40872565399997</v>
      </c>
    </row>
    <row r="4" spans="1:35" x14ac:dyDescent="0.55000000000000004">
      <c r="A4" s="11" t="s">
        <v>2</v>
      </c>
      <c r="B4" t="s">
        <v>21</v>
      </c>
      <c r="L4" s="16" t="s">
        <v>560</v>
      </c>
      <c r="M4">
        <v>-652.38277162899988</v>
      </c>
    </row>
    <row r="5" spans="1:35" x14ac:dyDescent="0.55000000000000004">
      <c r="A5" s="11" t="s">
        <v>33</v>
      </c>
      <c r="B5" t="s">
        <v>40</v>
      </c>
      <c r="D5" s="2"/>
      <c r="L5" s="16" t="s">
        <v>561</v>
      </c>
      <c r="M5" s="17">
        <f>M3/M4</f>
        <v>0.22442150838597003</v>
      </c>
    </row>
    <row r="6" spans="1:35" x14ac:dyDescent="0.55000000000000004">
      <c r="A6" s="11" t="s">
        <v>21</v>
      </c>
      <c r="B6" s="3">
        <v>0</v>
      </c>
      <c r="D6" s="2"/>
    </row>
    <row r="7" spans="1:35" x14ac:dyDescent="0.55000000000000004">
      <c r="A7" s="11" t="s">
        <v>22</v>
      </c>
      <c r="B7" s="3">
        <v>0</v>
      </c>
    </row>
    <row r="8" spans="1:35" x14ac:dyDescent="0.55000000000000004">
      <c r="A8" s="11" t="s">
        <v>7</v>
      </c>
      <c r="B8" t="s">
        <v>538</v>
      </c>
    </row>
    <row r="9" spans="1:35" x14ac:dyDescent="0.55000000000000004">
      <c r="A9" s="11" t="s">
        <v>5</v>
      </c>
      <c r="B9" t="s">
        <v>557</v>
      </c>
      <c r="Q9" t="s">
        <v>571</v>
      </c>
    </row>
    <row r="10" spans="1:35" x14ac:dyDescent="0.55000000000000004">
      <c r="A10" s="11" t="s">
        <v>19</v>
      </c>
      <c r="B10" t="s">
        <v>538</v>
      </c>
      <c r="Q10" t="s">
        <v>573</v>
      </c>
    </row>
    <row r="11" spans="1:35" x14ac:dyDescent="0.55000000000000004">
      <c r="A11" s="11" t="s">
        <v>3</v>
      </c>
      <c r="B11" t="s">
        <v>538</v>
      </c>
      <c r="D11" s="4"/>
      <c r="E11" s="5"/>
      <c r="F11" s="5"/>
      <c r="G11" s="5"/>
      <c r="H11" s="5"/>
      <c r="I11" s="5"/>
    </row>
    <row r="12" spans="1:35" ht="32.25" customHeight="1" x14ac:dyDescent="0.55000000000000004">
      <c r="M12" s="16"/>
      <c r="O12" s="21"/>
      <c r="T12" s="18" t="s">
        <v>586</v>
      </c>
      <c r="U12" s="15"/>
      <c r="V12" s="12"/>
    </row>
    <row r="13" spans="1:35" s="6" customFormat="1" ht="30" customHeight="1" x14ac:dyDescent="0.55000000000000004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 s="17">
        <v>0.22142813046266197</v>
      </c>
      <c r="P13"/>
      <c r="Q13" s="43" t="s">
        <v>581</v>
      </c>
      <c r="R13" s="43"/>
      <c r="S13" s="42" t="s">
        <v>574</v>
      </c>
      <c r="T13" s="42"/>
      <c r="U13" s="15"/>
      <c r="V13" s="12"/>
      <c r="AD13" s="6" t="s">
        <v>576</v>
      </c>
      <c r="AE13" s="6">
        <v>100</v>
      </c>
      <c r="AF13" s="6">
        <f>AF14*AF15</f>
        <v>102</v>
      </c>
      <c r="AH13" s="6">
        <v>100</v>
      </c>
      <c r="AI13" s="6">
        <f>AI14*AI15</f>
        <v>102</v>
      </c>
    </row>
    <row r="14" spans="1:35" ht="57.6" x14ac:dyDescent="0.55000000000000004">
      <c r="B14" t="s">
        <v>539</v>
      </c>
      <c r="C14" t="s">
        <v>540</v>
      </c>
      <c r="D14" s="6" t="s">
        <v>541</v>
      </c>
      <c r="E14" t="s">
        <v>542</v>
      </c>
      <c r="F14" t="s">
        <v>543</v>
      </c>
      <c r="G14" t="s">
        <v>544</v>
      </c>
      <c r="H14" s="6" t="s">
        <v>545</v>
      </c>
      <c r="I14" s="6" t="s">
        <v>546</v>
      </c>
      <c r="J14" s="7" t="s">
        <v>547</v>
      </c>
      <c r="K14" s="7" t="s">
        <v>548</v>
      </c>
      <c r="L14" t="s">
        <v>559</v>
      </c>
      <c r="M14" s="38" t="s">
        <v>563</v>
      </c>
      <c r="N14" s="38" t="s">
        <v>564</v>
      </c>
      <c r="O14" s="39" t="s">
        <v>565</v>
      </c>
      <c r="Q14" s="44" t="s">
        <v>572</v>
      </c>
      <c r="R14" s="44"/>
      <c r="S14" s="45" t="s">
        <v>575</v>
      </c>
      <c r="T14" s="45"/>
      <c r="U14" s="46" t="s">
        <v>582</v>
      </c>
      <c r="V14" s="46"/>
      <c r="W14" s="46"/>
      <c r="X14" s="46"/>
      <c r="AD14" t="s">
        <v>577</v>
      </c>
      <c r="AE14">
        <v>20</v>
      </c>
      <c r="AF14">
        <f>AE14</f>
        <v>20</v>
      </c>
      <c r="AH14">
        <v>20</v>
      </c>
      <c r="AI14">
        <f>AH14</f>
        <v>20</v>
      </c>
    </row>
    <row r="15" spans="1:35" x14ac:dyDescent="0.55000000000000004">
      <c r="A15">
        <v>210055</v>
      </c>
      <c r="B15">
        <v>990</v>
      </c>
      <c r="C15">
        <v>157</v>
      </c>
      <c r="D15" s="8">
        <v>-833</v>
      </c>
      <c r="E15" s="9">
        <v>-0.84141414141414139</v>
      </c>
      <c r="F15">
        <v>777.27296096600003</v>
      </c>
      <c r="G15">
        <v>79.450775654000012</v>
      </c>
      <c r="H15" s="8">
        <v>-697.82218531199999</v>
      </c>
      <c r="I15" s="9">
        <v>-0.8977826585460299</v>
      </c>
      <c r="J15" s="4">
        <v>-652.38277162899988</v>
      </c>
      <c r="K15" s="21">
        <v>-4848065.5991722019</v>
      </c>
      <c r="L15" s="16">
        <v>14525.646416</v>
      </c>
      <c r="M15" s="40">
        <f>J15</f>
        <v>-652.38277162899988</v>
      </c>
      <c r="N15" s="36">
        <f>L15/2*(1+'Individual Jurisdiction Proof'!$Q$15)*M15</f>
        <v>-4848065.5947341193</v>
      </c>
      <c r="O15" s="36">
        <f>N15*(1+$O$13)</f>
        <v>-5921563.6957364483</v>
      </c>
      <c r="Q15" s="36">
        <f>N15/0.5</f>
        <v>-9696131.1894682385</v>
      </c>
      <c r="R15" s="36">
        <f>Q15*0.57</f>
        <v>-5526794.7779968958</v>
      </c>
      <c r="S15" s="36">
        <f t="shared" ref="S15:S20" si="0">N15/0.5*(1+$O$13)</f>
        <v>-11843127.391472897</v>
      </c>
      <c r="T15" s="37">
        <f t="shared" ref="T15:T20" si="1">R15*(1+$O$13)</f>
        <v>-6750582.6131395511</v>
      </c>
      <c r="U15" s="26">
        <f>M15*L15*(1+'Individual Jurisdiction Proof'!$Q$15)*(1+$O$13)</f>
        <v>-11843127.391472897</v>
      </c>
      <c r="V15" s="23">
        <f>U15-S15</f>
        <v>0</v>
      </c>
      <c r="W15" s="24">
        <f>U15*0.57</f>
        <v>-6750582.6131395502</v>
      </c>
      <c r="X15" s="25">
        <f>W15-T15</f>
        <v>0</v>
      </c>
      <c r="AD15" t="s">
        <v>578</v>
      </c>
      <c r="AE15">
        <f>AE13/AE14</f>
        <v>5</v>
      </c>
      <c r="AF15">
        <f>AE15*1.02</f>
        <v>5.0999999999999996</v>
      </c>
      <c r="AH15">
        <f>AH13/AH14</f>
        <v>5</v>
      </c>
      <c r="AI15">
        <f>AH15*1.02</f>
        <v>5.0999999999999996</v>
      </c>
    </row>
    <row r="16" spans="1:35" x14ac:dyDescent="0.55000000000000004">
      <c r="A16">
        <v>210045</v>
      </c>
      <c r="B16">
        <v>1</v>
      </c>
      <c r="C16">
        <v>2</v>
      </c>
      <c r="D16" s="8">
        <v>1</v>
      </c>
      <c r="E16" s="9">
        <v>1</v>
      </c>
      <c r="F16">
        <v>0.42078298800000002</v>
      </c>
      <c r="G16">
        <v>1.03536797</v>
      </c>
      <c r="H16" s="8">
        <v>0.614584982</v>
      </c>
      <c r="I16" s="9">
        <v>1.4605746893930989</v>
      </c>
      <c r="J16" s="4">
        <v>0</v>
      </c>
      <c r="K16" s="21">
        <v>0</v>
      </c>
      <c r="L16" s="16">
        <v>17113.168083</v>
      </c>
      <c r="M16" s="41">
        <f>J16-(J16/($J$63-$J$15)*$J$63)</f>
        <v>0</v>
      </c>
      <c r="N16" s="36">
        <f>L16/2*(1+'Individual Jurisdiction Proof'!$Q$15)*M16</f>
        <v>0</v>
      </c>
      <c r="O16" s="36">
        <f t="shared" ref="O16:O62" si="2">N16*(1+$O$13)</f>
        <v>0</v>
      </c>
      <c r="Q16" s="36">
        <f t="shared" ref="Q16:Q59" si="3">N16/0.5</f>
        <v>0</v>
      </c>
      <c r="R16" s="36">
        <f>Q16*0.57</f>
        <v>0</v>
      </c>
      <c r="S16" s="36">
        <f t="shared" si="0"/>
        <v>0</v>
      </c>
      <c r="T16" s="37">
        <f t="shared" si="1"/>
        <v>0</v>
      </c>
      <c r="U16" s="26">
        <f>M16*L16*(1+'Individual Jurisdiction Proof'!$Q$15)*(1+$O$13)</f>
        <v>0</v>
      </c>
      <c r="V16" s="23">
        <f t="shared" ref="V16:V59" si="4">U16-S16</f>
        <v>0</v>
      </c>
      <c r="W16" s="24">
        <f t="shared" ref="W16:W59" si="5">U16*0.57</f>
        <v>0</v>
      </c>
      <c r="X16" s="25">
        <f t="shared" ref="X16:X59" si="6">W16-T16</f>
        <v>0</v>
      </c>
    </row>
    <row r="17" spans="1:35" x14ac:dyDescent="0.55000000000000004">
      <c r="A17">
        <v>210017</v>
      </c>
      <c r="B17">
        <v>1</v>
      </c>
      <c r="C17">
        <v>3</v>
      </c>
      <c r="D17" s="8">
        <v>2</v>
      </c>
      <c r="E17" s="9">
        <v>2</v>
      </c>
      <c r="F17">
        <v>0.49757698500000003</v>
      </c>
      <c r="G17">
        <v>1.5272109549999999</v>
      </c>
      <c r="H17" s="8">
        <v>1.0296339699999999</v>
      </c>
      <c r="I17" s="9">
        <v>2.0692958095720604</v>
      </c>
      <c r="J17" s="4">
        <v>4.5346935999999996E-3</v>
      </c>
      <c r="K17" s="21">
        <v>39.208349843000001</v>
      </c>
      <c r="L17" s="16">
        <v>16900.520429</v>
      </c>
      <c r="M17" s="41">
        <f t="shared" ref="M17:M58" si="7">J17-(J17/($J$63-$J$15)*$J$63)</f>
        <v>4.164951444487257E-3</v>
      </c>
      <c r="N17" s="36">
        <f>L17/2*(1+'Individual Jurisdiction Proof'!$Q$15)*M17</f>
        <v>36.011445677487707</v>
      </c>
      <c r="O17" s="36">
        <f t="shared" si="2"/>
        <v>43.98539276911152</v>
      </c>
      <c r="Q17" s="36">
        <f t="shared" si="3"/>
        <v>72.022891354975414</v>
      </c>
      <c r="R17" s="36">
        <f t="shared" ref="R17:R59" si="8">Q17*0.57</f>
        <v>41.053048072335983</v>
      </c>
      <c r="S17" s="36">
        <f t="shared" si="0"/>
        <v>87.970785538223041</v>
      </c>
      <c r="T17" s="37">
        <f t="shared" si="1"/>
        <v>50.143347756787129</v>
      </c>
      <c r="U17" s="26">
        <f>M17*L17*(1+'Individual Jurisdiction Proof'!$Q$15)*(1+$O$13)</f>
        <v>87.970785538223055</v>
      </c>
      <c r="V17" s="23">
        <f t="shared" si="4"/>
        <v>0</v>
      </c>
      <c r="W17" s="24">
        <f t="shared" si="5"/>
        <v>50.143347756787136</v>
      </c>
      <c r="X17" s="25">
        <f t="shared" si="6"/>
        <v>0</v>
      </c>
      <c r="AD17" t="s">
        <v>577</v>
      </c>
      <c r="AE17">
        <v>10</v>
      </c>
      <c r="AF17">
        <v>11</v>
      </c>
      <c r="AH17">
        <v>10</v>
      </c>
      <c r="AI17">
        <v>11</v>
      </c>
    </row>
    <row r="18" spans="1:35" x14ac:dyDescent="0.55000000000000004">
      <c r="A18">
        <v>210032</v>
      </c>
      <c r="B18">
        <v>16</v>
      </c>
      <c r="C18">
        <v>37</v>
      </c>
      <c r="D18" s="8">
        <v>21</v>
      </c>
      <c r="E18" s="9">
        <v>1.3125</v>
      </c>
      <c r="F18">
        <v>12.782053619999999</v>
      </c>
      <c r="G18">
        <v>26.949755200999999</v>
      </c>
      <c r="H18" s="8">
        <v>14.167701580999999</v>
      </c>
      <c r="I18" s="9">
        <v>1.1084057384043424</v>
      </c>
      <c r="J18" s="4">
        <v>3.2812644600000003E-2</v>
      </c>
      <c r="K18" s="21">
        <v>270.41458875000001</v>
      </c>
      <c r="L18" s="16">
        <v>16108.620423999995</v>
      </c>
      <c r="M18" s="41">
        <f t="shared" si="7"/>
        <v>3.0137222837771666E-2</v>
      </c>
      <c r="N18" s="36">
        <f>L18/2*(1+'Individual Jurisdiction Proof'!$Q$15)*M18</f>
        <v>248.36598279514695</v>
      </c>
      <c r="O18" s="36">
        <f t="shared" si="2"/>
        <v>303.36119803599803</v>
      </c>
      <c r="Q18" s="36">
        <f t="shared" si="3"/>
        <v>496.7319655902939</v>
      </c>
      <c r="R18" s="36">
        <f t="shared" si="8"/>
        <v>283.1372203864675</v>
      </c>
      <c r="S18" s="36">
        <f t="shared" si="0"/>
        <v>606.72239607199606</v>
      </c>
      <c r="T18" s="37">
        <f t="shared" si="1"/>
        <v>345.83176576103773</v>
      </c>
      <c r="U18" s="26">
        <f>M18*L18*(1+'Individual Jurisdiction Proof'!$Q$15)*(1+$O$13)</f>
        <v>606.72239607199606</v>
      </c>
      <c r="V18" s="23">
        <f t="shared" si="4"/>
        <v>0</v>
      </c>
      <c r="W18" s="24">
        <f t="shared" si="5"/>
        <v>345.83176576103773</v>
      </c>
      <c r="X18" s="25">
        <f t="shared" si="6"/>
        <v>0</v>
      </c>
      <c r="AD18" t="s">
        <v>578</v>
      </c>
      <c r="AE18">
        <f>AE15*0.5</f>
        <v>2.5</v>
      </c>
      <c r="AF18">
        <f>AF15*0.5</f>
        <v>2.5499999999999998</v>
      </c>
      <c r="AH18">
        <f>AH15*0.57</f>
        <v>2.8499999999999996</v>
      </c>
      <c r="AI18">
        <f>AI15*0.57</f>
        <v>2.9069999999999996</v>
      </c>
    </row>
    <row r="19" spans="1:35" x14ac:dyDescent="0.55000000000000004">
      <c r="A19">
        <v>210010</v>
      </c>
      <c r="B19">
        <v>33</v>
      </c>
      <c r="C19">
        <v>48</v>
      </c>
      <c r="D19" s="8">
        <v>15</v>
      </c>
      <c r="E19" s="9">
        <v>0.45454545454545459</v>
      </c>
      <c r="F19">
        <v>21.910600348999999</v>
      </c>
      <c r="G19">
        <v>37.06813490199999</v>
      </c>
      <c r="H19" s="8">
        <v>15.157534552999991</v>
      </c>
      <c r="I19" s="9">
        <v>0.69179001540648244</v>
      </c>
      <c r="J19" s="4">
        <v>7.5141217699999999E-2</v>
      </c>
      <c r="K19" s="21">
        <v>800.35339006099991</v>
      </c>
      <c r="L19" s="16">
        <v>20819.630805999997</v>
      </c>
      <c r="M19" s="41">
        <f t="shared" si="7"/>
        <v>6.9014480537372233E-2</v>
      </c>
      <c r="N19" s="36">
        <f>L19/2*(1+'Individual Jurisdiction Proof'!$Q$15)*M19</f>
        <v>735.09553149099929</v>
      </c>
      <c r="O19" s="36">
        <f t="shared" si="2"/>
        <v>897.86636074050807</v>
      </c>
      <c r="Q19" s="36">
        <f t="shared" si="3"/>
        <v>1470.1910629819986</v>
      </c>
      <c r="R19" s="36">
        <f t="shared" si="8"/>
        <v>838.00890589973915</v>
      </c>
      <c r="S19" s="36">
        <f t="shared" si="0"/>
        <v>1795.7327214810161</v>
      </c>
      <c r="T19" s="37">
        <f t="shared" si="1"/>
        <v>1023.5676512441792</v>
      </c>
      <c r="U19" s="26">
        <f>M19*L19*(1+'Individual Jurisdiction Proof'!$Q$15)*(1+$O$13)</f>
        <v>1795.7327214810166</v>
      </c>
      <c r="V19" s="23">
        <f t="shared" si="4"/>
        <v>0</v>
      </c>
      <c r="W19" s="24">
        <f t="shared" si="5"/>
        <v>1023.5676512441794</v>
      </c>
      <c r="X19" s="25">
        <f t="shared" si="6"/>
        <v>0</v>
      </c>
      <c r="AD19" s="20" t="s">
        <v>579</v>
      </c>
      <c r="AE19">
        <f>AE17*AE15</f>
        <v>50</v>
      </c>
      <c r="AF19">
        <f>AF17*AF15</f>
        <v>56.099999999999994</v>
      </c>
      <c r="AH19">
        <f>AH17*AH15</f>
        <v>50</v>
      </c>
      <c r="AI19">
        <f>AI17*AI15</f>
        <v>56.099999999999994</v>
      </c>
    </row>
    <row r="20" spans="1:35" x14ac:dyDescent="0.55000000000000004">
      <c r="A20">
        <v>210030</v>
      </c>
      <c r="B20">
        <v>178</v>
      </c>
      <c r="C20">
        <v>213</v>
      </c>
      <c r="D20" s="8">
        <v>35</v>
      </c>
      <c r="E20" s="9">
        <v>0.19662921348314599</v>
      </c>
      <c r="F20">
        <v>134.95511100100001</v>
      </c>
      <c r="G20">
        <v>155.77186038400001</v>
      </c>
      <c r="H20" s="8">
        <v>20.816749383000001</v>
      </c>
      <c r="I20" s="9">
        <v>0.15424943322706586</v>
      </c>
      <c r="J20" s="4">
        <v>0</v>
      </c>
      <c r="K20" s="21">
        <v>0</v>
      </c>
      <c r="L20" s="16">
        <v>19092.053208000001</v>
      </c>
      <c r="M20" s="41">
        <f t="shared" si="7"/>
        <v>0</v>
      </c>
      <c r="N20" s="36">
        <f>L20/2*(1+'Individual Jurisdiction Proof'!$Q$15)*M20</f>
        <v>0</v>
      </c>
      <c r="O20" s="36">
        <f t="shared" si="2"/>
        <v>0</v>
      </c>
      <c r="Q20" s="36">
        <f t="shared" si="3"/>
        <v>0</v>
      </c>
      <c r="R20" s="36">
        <f t="shared" si="8"/>
        <v>0</v>
      </c>
      <c r="S20" s="36">
        <f t="shared" si="0"/>
        <v>0</v>
      </c>
      <c r="T20" s="37">
        <f t="shared" si="1"/>
        <v>0</v>
      </c>
      <c r="U20" s="26">
        <f>M20*L20*(1+'Individual Jurisdiction Proof'!$Q$15)*(1+$O$13)</f>
        <v>0</v>
      </c>
      <c r="V20" s="23">
        <f t="shared" si="4"/>
        <v>0</v>
      </c>
      <c r="W20" s="24">
        <f t="shared" si="5"/>
        <v>0</v>
      </c>
      <c r="X20" s="25">
        <f t="shared" si="6"/>
        <v>0</v>
      </c>
      <c r="AD20" s="20" t="s">
        <v>580</v>
      </c>
      <c r="AE20">
        <f>AE17*AE18</f>
        <v>25</v>
      </c>
      <c r="AF20">
        <f>AF17*AF18</f>
        <v>28.049999999999997</v>
      </c>
      <c r="AH20">
        <f>AH17*AH18</f>
        <v>28.499999999999996</v>
      </c>
      <c r="AI20">
        <f>AI17*AI18</f>
        <v>31.976999999999997</v>
      </c>
    </row>
    <row r="21" spans="1:35" x14ac:dyDescent="0.55000000000000004">
      <c r="A21">
        <v>210060</v>
      </c>
      <c r="B21">
        <v>142</v>
      </c>
      <c r="C21">
        <v>198</v>
      </c>
      <c r="D21" s="8">
        <v>56</v>
      </c>
      <c r="E21" s="9">
        <v>0.39436619718309851</v>
      </c>
      <c r="F21">
        <v>87.634788404000005</v>
      </c>
      <c r="G21">
        <v>115.40408158600002</v>
      </c>
      <c r="H21" s="8">
        <v>27.769293182000013</v>
      </c>
      <c r="I21" s="9">
        <v>0.31687522372944432</v>
      </c>
      <c r="J21" s="4">
        <v>1.7887729115000002</v>
      </c>
      <c r="K21" s="21">
        <v>11447.060260960998</v>
      </c>
      <c r="L21" s="16">
        <v>12508.586144000001</v>
      </c>
      <c r="M21" s="41">
        <f>J21-(J21/($J$63-$J$15)*$J$63)</f>
        <v>1.6429229797602207</v>
      </c>
      <c r="N21" s="36">
        <f>L21/2*(1+'Individual Jurisdiction Proof'!$Q$15)*M21</f>
        <v>10513.709266190019</v>
      </c>
      <c r="O21" s="36">
        <f t="shared" si="2"/>
        <v>12841.74025323044</v>
      </c>
      <c r="Q21" s="36">
        <f t="shared" si="3"/>
        <v>21027.418532380038</v>
      </c>
      <c r="R21" s="36">
        <f t="shared" si="8"/>
        <v>11985.628563456621</v>
      </c>
      <c r="S21" s="36">
        <f>N21/0.5*(1+$O$13)</f>
        <v>25683.480506460881</v>
      </c>
      <c r="T21" s="37">
        <f t="shared" ref="T21:T27" si="9">R21*(1+$O$13)</f>
        <v>14639.583888682702</v>
      </c>
      <c r="U21" s="26">
        <f>M21*L21*(1+'Individual Jurisdiction Proof'!$Q$15)*(1+$O$13)</f>
        <v>25683.480506460881</v>
      </c>
      <c r="V21" s="23">
        <f t="shared" si="4"/>
        <v>0</v>
      </c>
      <c r="W21" s="24">
        <f t="shared" si="5"/>
        <v>14639.5838886827</v>
      </c>
      <c r="X21" s="25">
        <f t="shared" si="6"/>
        <v>0</v>
      </c>
    </row>
    <row r="22" spans="1:35" x14ac:dyDescent="0.55000000000000004">
      <c r="A22">
        <v>210061</v>
      </c>
      <c r="B22">
        <v>56</v>
      </c>
      <c r="C22">
        <v>99</v>
      </c>
      <c r="D22" s="8">
        <v>43</v>
      </c>
      <c r="E22" s="9">
        <v>0.76785714285714279</v>
      </c>
      <c r="F22">
        <v>43.956502700000001</v>
      </c>
      <c r="G22">
        <v>81.673963579000002</v>
      </c>
      <c r="H22" s="8">
        <v>37.717460879000001</v>
      </c>
      <c r="I22" s="9">
        <v>0.85806327988418429</v>
      </c>
      <c r="J22" s="4">
        <v>1.4312285843999999</v>
      </c>
      <c r="K22" s="21">
        <v>8734.1432227929999</v>
      </c>
      <c r="L22" s="16">
        <v>11928.360943000005</v>
      </c>
      <c r="M22" s="41">
        <f t="shared" si="7"/>
        <v>1.3145314955762903</v>
      </c>
      <c r="N22" s="36">
        <f>L22/2*(1+'Individual Jurisdiction Proof'!$Q$15)*M22</f>
        <v>8021.9934588385195</v>
      </c>
      <c r="O22" s="36">
        <f t="shared" si="2"/>
        <v>9798.2884730128353</v>
      </c>
      <c r="Q22" s="36">
        <f t="shared" si="3"/>
        <v>16043.986917677039</v>
      </c>
      <c r="R22" s="36">
        <f t="shared" si="8"/>
        <v>9145.0725430759121</v>
      </c>
      <c r="S22" s="36">
        <f t="shared" ref="S22:S59" si="10">N22/0.5*(1+$O$13)</f>
        <v>19596.576946025671</v>
      </c>
      <c r="T22" s="37">
        <f t="shared" si="9"/>
        <v>11170.048859234634</v>
      </c>
      <c r="U22" s="26">
        <f>M22*L22*(1+'Individual Jurisdiction Proof'!$Q$15)*(1+$O$13)</f>
        <v>19596.576946025671</v>
      </c>
      <c r="V22" s="23">
        <f t="shared" si="4"/>
        <v>0</v>
      </c>
      <c r="W22" s="24">
        <f t="shared" si="5"/>
        <v>11170.048859234632</v>
      </c>
      <c r="X22" s="25">
        <f t="shared" si="6"/>
        <v>0</v>
      </c>
      <c r="AE22">
        <f>AE20/0.5</f>
        <v>50</v>
      </c>
      <c r="AF22">
        <f>AF20/0.5</f>
        <v>56.099999999999994</v>
      </c>
    </row>
    <row r="23" spans="1:35" x14ac:dyDescent="0.55000000000000004">
      <c r="A23">
        <v>210001</v>
      </c>
      <c r="B23">
        <v>30</v>
      </c>
      <c r="C23">
        <v>69</v>
      </c>
      <c r="D23" s="8">
        <v>39</v>
      </c>
      <c r="E23" s="9">
        <v>1.2999999999999998</v>
      </c>
      <c r="F23">
        <v>19.610855419999996</v>
      </c>
      <c r="G23">
        <v>59.281576240999996</v>
      </c>
      <c r="H23" s="8">
        <v>39.670720821000003</v>
      </c>
      <c r="I23" s="9">
        <v>2.0228959916017781</v>
      </c>
      <c r="J23" s="4">
        <v>0.28029028130000005</v>
      </c>
      <c r="K23" s="21">
        <v>1649.9451358340002</v>
      </c>
      <c r="L23" s="16">
        <v>11506.173757999999</v>
      </c>
      <c r="M23" s="41">
        <f t="shared" si="7"/>
        <v>0.25743644774063124</v>
      </c>
      <c r="N23" s="36">
        <f>L23/2*(1+'Individual Jurisdiction Proof'!$Q$15)*M23</f>
        <v>1515.4147068313505</v>
      </c>
      <c r="O23" s="36">
        <f t="shared" si="2"/>
        <v>1850.9701522406394</v>
      </c>
      <c r="Q23" s="36">
        <f t="shared" si="3"/>
        <v>3030.829413662701</v>
      </c>
      <c r="R23" s="36">
        <f t="shared" si="8"/>
        <v>1727.5727657877394</v>
      </c>
      <c r="S23" s="36">
        <f t="shared" si="10"/>
        <v>3701.9403044812789</v>
      </c>
      <c r="T23" s="37">
        <f t="shared" si="9"/>
        <v>2110.1059735543286</v>
      </c>
      <c r="U23" s="26">
        <f>M23*L23*(1+'Individual Jurisdiction Proof'!$Q$15)*(1+$O$13)</f>
        <v>3701.9403044812793</v>
      </c>
      <c r="V23" s="23">
        <f t="shared" si="4"/>
        <v>0</v>
      </c>
      <c r="W23" s="24">
        <f t="shared" si="5"/>
        <v>2110.105973554329</v>
      </c>
      <c r="X23" s="25">
        <f t="shared" si="6"/>
        <v>0</v>
      </c>
      <c r="AE23">
        <f>AE22*0.57</f>
        <v>28.499999999999996</v>
      </c>
      <c r="AF23">
        <f>AF22*0.57</f>
        <v>31.976999999999993</v>
      </c>
    </row>
    <row r="24" spans="1:35" x14ac:dyDescent="0.55000000000000004">
      <c r="A24">
        <v>210037</v>
      </c>
      <c r="B24">
        <v>844</v>
      </c>
      <c r="C24">
        <v>864</v>
      </c>
      <c r="D24" s="8">
        <v>20</v>
      </c>
      <c r="E24" s="9">
        <v>2.3696682464454888E-2</v>
      </c>
      <c r="F24">
        <v>637.8636710799999</v>
      </c>
      <c r="G24">
        <v>695.61250737099988</v>
      </c>
      <c r="H24" s="8">
        <v>57.748836290999975</v>
      </c>
      <c r="I24" s="9">
        <v>9.0534763005427843E-2</v>
      </c>
      <c r="J24" s="4">
        <v>0.30796168159999998</v>
      </c>
      <c r="K24" s="21">
        <v>2387.609894235</v>
      </c>
      <c r="L24" s="16">
        <v>15154.309467999994</v>
      </c>
      <c r="M24" s="41">
        <f t="shared" si="7"/>
        <v>0.2828516243361282</v>
      </c>
      <c r="N24" s="36">
        <f>L24/2*(1+'Individual Jurisdiction Proof'!$Q$15)*M24</f>
        <v>2192.9330064479877</v>
      </c>
      <c r="O24" s="36">
        <f t="shared" si="2"/>
        <v>2678.5100622956302</v>
      </c>
      <c r="Q24" s="36">
        <f t="shared" si="3"/>
        <v>4385.8660128959755</v>
      </c>
      <c r="R24" s="36">
        <f t="shared" si="8"/>
        <v>2499.9436273507058</v>
      </c>
      <c r="S24" s="36">
        <f t="shared" si="10"/>
        <v>5357.0201245912604</v>
      </c>
      <c r="T24" s="37">
        <f t="shared" si="9"/>
        <v>3053.5014710170185</v>
      </c>
      <c r="U24" s="26">
        <f>M24*L24*(1+'Individual Jurisdiction Proof'!$Q$15)*(1+$O$13)</f>
        <v>5357.0201245912613</v>
      </c>
      <c r="V24" s="23">
        <f t="shared" si="4"/>
        <v>0</v>
      </c>
      <c r="W24" s="24">
        <f t="shared" si="5"/>
        <v>3053.5014710170185</v>
      </c>
      <c r="X24" s="25">
        <f t="shared" si="6"/>
        <v>0</v>
      </c>
    </row>
    <row r="25" spans="1:35" x14ac:dyDescent="0.55000000000000004">
      <c r="A25">
        <v>210028</v>
      </c>
      <c r="B25">
        <v>1897</v>
      </c>
      <c r="C25">
        <v>1793</v>
      </c>
      <c r="D25" s="8">
        <v>-104</v>
      </c>
      <c r="E25" s="9">
        <v>-5.4823405376910883E-2</v>
      </c>
      <c r="F25">
        <v>1297.6693825330001</v>
      </c>
      <c r="G25">
        <v>1358.9721386429999</v>
      </c>
      <c r="H25" s="8">
        <v>61.302756109999791</v>
      </c>
      <c r="I25" s="9">
        <v>4.7240658472144315E-2</v>
      </c>
      <c r="J25" s="4">
        <v>1.6732178741999999</v>
      </c>
      <c r="K25" s="21">
        <v>13763.303973143</v>
      </c>
      <c r="L25" s="16">
        <v>16078.283074999988</v>
      </c>
      <c r="M25" s="41">
        <f t="shared" si="7"/>
        <v>1.536789873099957</v>
      </c>
      <c r="N25" s="36">
        <f>L25/2*(1+'Individual Jurisdiction Proof'!$Q$15)*M25</f>
        <v>12641.095025520106</v>
      </c>
      <c r="O25" s="36">
        <f t="shared" si="2"/>
        <v>15440.189064021879</v>
      </c>
      <c r="Q25" s="36">
        <f t="shared" si="3"/>
        <v>25282.190051040212</v>
      </c>
      <c r="R25" s="36">
        <f t="shared" si="8"/>
        <v>14410.84832909292</v>
      </c>
      <c r="S25" s="36">
        <f t="shared" si="10"/>
        <v>30880.378128043758</v>
      </c>
      <c r="T25" s="37">
        <f t="shared" si="9"/>
        <v>17601.81553298494</v>
      </c>
      <c r="U25" s="26">
        <f>M25*L25*(1+'Individual Jurisdiction Proof'!$Q$15)*(1+$O$13)</f>
        <v>30880.378128043754</v>
      </c>
      <c r="V25" s="23">
        <f t="shared" si="4"/>
        <v>0</v>
      </c>
      <c r="W25" s="24">
        <f t="shared" si="5"/>
        <v>17601.81553298494</v>
      </c>
      <c r="X25" s="25">
        <f t="shared" si="6"/>
        <v>0</v>
      </c>
    </row>
    <row r="26" spans="1:35" x14ac:dyDescent="0.55000000000000004">
      <c r="A26">
        <v>210006</v>
      </c>
      <c r="B26">
        <v>448</v>
      </c>
      <c r="C26">
        <v>503</v>
      </c>
      <c r="D26" s="8">
        <v>55</v>
      </c>
      <c r="E26" s="9">
        <v>0.12276785714285721</v>
      </c>
      <c r="F26">
        <v>311.89236477399999</v>
      </c>
      <c r="G26">
        <v>375.34569486700002</v>
      </c>
      <c r="H26" s="8">
        <v>63.453330093000034</v>
      </c>
      <c r="I26" s="9">
        <v>0.20344624383151833</v>
      </c>
      <c r="J26" s="4">
        <v>8.8755550400000008E-2</v>
      </c>
      <c r="K26" s="21">
        <v>702.8201881739999</v>
      </c>
      <c r="L26" s="16">
        <v>15478.118623999997</v>
      </c>
      <c r="M26" s="41">
        <f t="shared" si="7"/>
        <v>8.151875086879995E-2</v>
      </c>
      <c r="N26" s="36">
        <f>L26/2*(1+'Individual Jurisdiction Proof'!$Q$15)*M26</f>
        <v>645.5148273968548</v>
      </c>
      <c r="O26" s="36">
        <f t="shared" si="2"/>
        <v>788.44996881326824</v>
      </c>
      <c r="Q26" s="36">
        <f t="shared" si="3"/>
        <v>1291.0296547937096</v>
      </c>
      <c r="R26" s="36">
        <f t="shared" si="8"/>
        <v>735.8869032324144</v>
      </c>
      <c r="S26" s="36">
        <f t="shared" si="10"/>
        <v>1576.8999376265365</v>
      </c>
      <c r="T26" s="37">
        <f t="shared" si="9"/>
        <v>898.83296444712573</v>
      </c>
      <c r="U26" s="26">
        <f>M26*L26*(1+'Individual Jurisdiction Proof'!$Q$15)*(1+$O$13)</f>
        <v>1576.8999376265365</v>
      </c>
      <c r="V26" s="23">
        <f t="shared" si="4"/>
        <v>0</v>
      </c>
      <c r="W26" s="24">
        <f t="shared" si="5"/>
        <v>898.83296444712573</v>
      </c>
      <c r="X26" s="25">
        <f t="shared" si="6"/>
        <v>0</v>
      </c>
    </row>
    <row r="27" spans="1:35" x14ac:dyDescent="0.55000000000000004">
      <c r="A27">
        <v>210013</v>
      </c>
      <c r="B27">
        <v>285</v>
      </c>
      <c r="C27">
        <v>368</v>
      </c>
      <c r="D27" s="8">
        <v>83</v>
      </c>
      <c r="E27" s="9">
        <v>0.29122807017543861</v>
      </c>
      <c r="F27">
        <v>216.39698757600001</v>
      </c>
      <c r="G27">
        <v>290.42105739200008</v>
      </c>
      <c r="H27" s="8">
        <v>74.024069816000065</v>
      </c>
      <c r="I27" s="9">
        <v>0.34207532482402203</v>
      </c>
      <c r="J27" s="4">
        <v>1.4645931775999999</v>
      </c>
      <c r="K27" s="21">
        <v>18589.880236482997</v>
      </c>
      <c r="L27" s="16">
        <v>24810.130539000013</v>
      </c>
      <c r="M27" s="41">
        <f t="shared" si="7"/>
        <v>1.3451756631652692</v>
      </c>
      <c r="N27" s="36">
        <f>L27/2*(1+'Individual Jurisdiction Proof'!$Q$15)*M27</f>
        <v>17074.130096442426</v>
      </c>
      <c r="O27" s="36">
        <f t="shared" si="2"/>
        <v>20854.822802973944</v>
      </c>
      <c r="Q27" s="36">
        <f t="shared" si="3"/>
        <v>34148.260192884853</v>
      </c>
      <c r="R27" s="36">
        <f t="shared" si="8"/>
        <v>19464.508309944365</v>
      </c>
      <c r="S27" s="36">
        <f t="shared" si="10"/>
        <v>41709.645605947888</v>
      </c>
      <c r="T27" s="37">
        <f t="shared" si="9"/>
        <v>23774.497995390295</v>
      </c>
      <c r="U27" s="26">
        <f>M27*L27*(1+'Individual Jurisdiction Proof'!$Q$15)*(1+$O$13)</f>
        <v>41709.645605947895</v>
      </c>
      <c r="V27" s="23">
        <f t="shared" si="4"/>
        <v>0</v>
      </c>
      <c r="W27" s="24">
        <f t="shared" si="5"/>
        <v>23774.497995390298</v>
      </c>
      <c r="X27" s="25">
        <f t="shared" si="6"/>
        <v>0</v>
      </c>
    </row>
    <row r="28" spans="1:35" x14ac:dyDescent="0.55000000000000004">
      <c r="A28">
        <v>210027</v>
      </c>
      <c r="B28">
        <v>1940</v>
      </c>
      <c r="C28">
        <v>2022</v>
      </c>
      <c r="D28" s="8">
        <v>82</v>
      </c>
      <c r="E28" s="9">
        <v>4.2268041237113474E-2</v>
      </c>
      <c r="F28">
        <v>1676.3464163000001</v>
      </c>
      <c r="G28">
        <v>1770.5815304800001</v>
      </c>
      <c r="H28" s="8">
        <v>94.235114179999982</v>
      </c>
      <c r="I28" s="9">
        <v>5.6214582656485712E-2</v>
      </c>
      <c r="J28" s="4">
        <v>1.2258351072</v>
      </c>
      <c r="K28" s="21">
        <v>9243.1199875980001</v>
      </c>
      <c r="L28" s="16">
        <v>14738.592107000002</v>
      </c>
      <c r="M28" s="41">
        <f t="shared" si="7"/>
        <v>1.125885043354601</v>
      </c>
      <c r="N28" s="36">
        <f>L28/2*(1+'Individual Jurisdiction Proof'!$Q$15)*M28</f>
        <v>8489.4701394491949</v>
      </c>
      <c r="O28" s="36">
        <f t="shared" si="2"/>
        <v>10369.277641046025</v>
      </c>
      <c r="Q28" s="36">
        <f t="shared" si="3"/>
        <v>16978.94027889839</v>
      </c>
      <c r="R28" s="36">
        <f t="shared" si="8"/>
        <v>9677.995958972082</v>
      </c>
      <c r="S28" s="36">
        <f t="shared" si="10"/>
        <v>20738.555282092049</v>
      </c>
      <c r="T28" s="37">
        <f t="shared" ref="T28:T59" si="11">R28*(1+$O$13)</f>
        <v>11820.976510792467</v>
      </c>
      <c r="U28" s="26">
        <f>M28*L28*(1+'Individual Jurisdiction Proof'!$Q$15)*(1+$O$13)</f>
        <v>20738.555282092046</v>
      </c>
      <c r="V28" s="23">
        <f t="shared" si="4"/>
        <v>0</v>
      </c>
      <c r="W28" s="24">
        <f t="shared" si="5"/>
        <v>11820.976510792465</v>
      </c>
      <c r="X28" s="25">
        <f t="shared" si="6"/>
        <v>0</v>
      </c>
    </row>
    <row r="29" spans="1:35" x14ac:dyDescent="0.55000000000000004">
      <c r="A29">
        <v>210040</v>
      </c>
      <c r="B29">
        <v>483</v>
      </c>
      <c r="C29">
        <v>514</v>
      </c>
      <c r="D29" s="8">
        <v>31</v>
      </c>
      <c r="E29" s="9">
        <v>6.4182194616977162E-2</v>
      </c>
      <c r="F29">
        <v>336.33924603800006</v>
      </c>
      <c r="G29">
        <v>447.66603673200012</v>
      </c>
      <c r="H29" s="8">
        <v>111.32679069400007</v>
      </c>
      <c r="I29" s="9">
        <v>0.33099554097657169</v>
      </c>
      <c r="J29" s="4">
        <v>2.0305215727000001</v>
      </c>
      <c r="K29" s="21">
        <v>16344.256491659999</v>
      </c>
      <c r="L29" s="16">
        <v>15733.560898000014</v>
      </c>
      <c r="M29" s="41">
        <f t="shared" si="7"/>
        <v>1.8649603486505466</v>
      </c>
      <c r="N29" s="36">
        <f>L29/2*(1+'Individual Jurisdiction Proof'!$Q$15)*M29</f>
        <v>15011.606214445716</v>
      </c>
      <c r="O29" s="36">
        <f t="shared" si="2"/>
        <v>18335.598113752108</v>
      </c>
      <c r="Q29" s="36">
        <f t="shared" si="3"/>
        <v>30023.212428891431</v>
      </c>
      <c r="R29" s="36">
        <f t="shared" si="8"/>
        <v>17113.231084468116</v>
      </c>
      <c r="S29" s="36">
        <f t="shared" si="10"/>
        <v>36671.196227504217</v>
      </c>
      <c r="T29" s="37">
        <f t="shared" si="11"/>
        <v>20902.581849677405</v>
      </c>
      <c r="U29" s="26">
        <f>M29*L29*(1+'Individual Jurisdiction Proof'!$Q$15)*(1+$O$13)</f>
        <v>36671.196227504217</v>
      </c>
      <c r="V29" s="23">
        <f t="shared" si="4"/>
        <v>0</v>
      </c>
      <c r="W29" s="24">
        <f t="shared" si="5"/>
        <v>20902.581849677401</v>
      </c>
      <c r="X29" s="25">
        <f t="shared" si="6"/>
        <v>0</v>
      </c>
    </row>
    <row r="30" spans="1:35" x14ac:dyDescent="0.55000000000000004">
      <c r="A30">
        <v>210019</v>
      </c>
      <c r="B30">
        <v>489</v>
      </c>
      <c r="C30">
        <v>633</v>
      </c>
      <c r="D30" s="8">
        <v>144</v>
      </c>
      <c r="E30" s="9">
        <v>0.29447852760736204</v>
      </c>
      <c r="F30">
        <v>443.10794885799999</v>
      </c>
      <c r="G30">
        <v>578.0147128189999</v>
      </c>
      <c r="H30" s="8">
        <v>134.90676396099991</v>
      </c>
      <c r="I30" s="9">
        <v>0.30445575239326761</v>
      </c>
      <c r="J30" s="4">
        <v>0.4317426567</v>
      </c>
      <c r="K30" s="21">
        <v>3245.6013144333001</v>
      </c>
      <c r="L30" s="16">
        <v>14693.987811999996</v>
      </c>
      <c r="M30" s="41">
        <f t="shared" si="7"/>
        <v>0.39653995623197807</v>
      </c>
      <c r="N30" s="36">
        <f>L30/2*(1+'Individual Jurisdiction Proof'!$Q$15)*M30</f>
        <v>2980.9669771935064</v>
      </c>
      <c r="O30" s="36">
        <f t="shared" si="2"/>
        <v>3641.0369219243971</v>
      </c>
      <c r="Q30" s="36">
        <f t="shared" si="3"/>
        <v>5961.9339543870128</v>
      </c>
      <c r="R30" s="36">
        <f t="shared" si="8"/>
        <v>3398.302354000597</v>
      </c>
      <c r="S30" s="36">
        <f t="shared" si="10"/>
        <v>7282.0738438487942</v>
      </c>
      <c r="T30" s="37">
        <f t="shared" si="11"/>
        <v>4150.7820909938127</v>
      </c>
      <c r="U30" s="26">
        <f>M30*L30*(1+'Individual Jurisdiction Proof'!$Q$15)*(1+$O$13)</f>
        <v>7282.0738438487933</v>
      </c>
      <c r="V30" s="23">
        <f t="shared" si="4"/>
        <v>0</v>
      </c>
      <c r="W30" s="24">
        <f t="shared" si="5"/>
        <v>4150.7820909938118</v>
      </c>
      <c r="X30" s="25">
        <f t="shared" si="6"/>
        <v>0</v>
      </c>
    </row>
    <row r="31" spans="1:35" x14ac:dyDescent="0.55000000000000004">
      <c r="A31">
        <v>210018</v>
      </c>
      <c r="B31">
        <v>393</v>
      </c>
      <c r="C31">
        <v>471</v>
      </c>
      <c r="D31" s="8">
        <v>78</v>
      </c>
      <c r="E31" s="9">
        <v>0.1984732824427482</v>
      </c>
      <c r="F31">
        <v>287.00045551000011</v>
      </c>
      <c r="G31">
        <v>438.22518101699984</v>
      </c>
      <c r="H31" s="8">
        <v>151.22472550699973</v>
      </c>
      <c r="I31" s="9">
        <v>0.5269145835962985</v>
      </c>
      <c r="J31" s="4">
        <v>13.850736314000001</v>
      </c>
      <c r="K31" s="21">
        <v>101502.18302756803</v>
      </c>
      <c r="L31" s="16">
        <v>14324.253083999994</v>
      </c>
      <c r="M31" s="41">
        <f t="shared" si="7"/>
        <v>12.721398468510952</v>
      </c>
      <c r="N31" s="36">
        <f>L31/2*(1+'Individual Jurisdiction Proof'!$Q$15)*M31</f>
        <v>93226.070096905503</v>
      </c>
      <c r="O31" s="36">
        <f t="shared" si="2"/>
        <v>113868.94450884436</v>
      </c>
      <c r="Q31" s="36">
        <f t="shared" si="3"/>
        <v>186452.14019381101</v>
      </c>
      <c r="R31" s="36">
        <f t="shared" si="8"/>
        <v>106277.71991047227</v>
      </c>
      <c r="S31" s="36">
        <f t="shared" si="10"/>
        <v>227737.88901768872</v>
      </c>
      <c r="T31" s="37">
        <f t="shared" si="11"/>
        <v>129810.59674008256</v>
      </c>
      <c r="U31" s="26">
        <f>M31*L31*(1+'Individual Jurisdiction Proof'!$Q$15)*(1+$O$13)</f>
        <v>227737.88901768869</v>
      </c>
      <c r="V31" s="23">
        <f t="shared" si="4"/>
        <v>0</v>
      </c>
      <c r="W31" s="24">
        <f t="shared" si="5"/>
        <v>129810.59674008255</v>
      </c>
      <c r="X31" s="25">
        <f t="shared" si="6"/>
        <v>0</v>
      </c>
    </row>
    <row r="32" spans="1:35" x14ac:dyDescent="0.55000000000000004">
      <c r="A32">
        <v>210033</v>
      </c>
      <c r="B32">
        <v>582</v>
      </c>
      <c r="C32">
        <v>730</v>
      </c>
      <c r="D32" s="8">
        <v>148</v>
      </c>
      <c r="E32" s="9">
        <v>0.25429553264604809</v>
      </c>
      <c r="F32">
        <v>421.15031752599998</v>
      </c>
      <c r="G32">
        <v>575.07234995199997</v>
      </c>
      <c r="H32" s="8">
        <v>153.92203242599999</v>
      </c>
      <c r="I32" s="9">
        <v>0.36548003413649921</v>
      </c>
      <c r="J32" s="4">
        <v>1.6419661337999996</v>
      </c>
      <c r="K32" s="21">
        <v>14134.656665781002</v>
      </c>
      <c r="L32" s="16">
        <v>16826.373802999995</v>
      </c>
      <c r="M32" s="41">
        <f t="shared" si="7"/>
        <v>1.5080862841029579</v>
      </c>
      <c r="N32" s="36">
        <f>L32/2*(1+'Individual Jurisdiction Proof'!$Q$15)*M32</f>
        <v>12982.168992566132</v>
      </c>
      <c r="O32" s="36">
        <f t="shared" si="2"/>
        <v>15856.78640194039</v>
      </c>
      <c r="Q32" s="36">
        <f t="shared" si="3"/>
        <v>25964.337985132264</v>
      </c>
      <c r="R32" s="36">
        <f t="shared" si="8"/>
        <v>14799.672651525389</v>
      </c>
      <c r="S32" s="36">
        <f t="shared" si="10"/>
        <v>31713.572803880779</v>
      </c>
      <c r="T32" s="37">
        <f t="shared" si="11"/>
        <v>18076.736498212042</v>
      </c>
      <c r="U32" s="26">
        <f>M32*L32*(1+'Individual Jurisdiction Proof'!$Q$15)*(1+$O$13)</f>
        <v>31713.572803880779</v>
      </c>
      <c r="V32" s="23">
        <f t="shared" si="4"/>
        <v>0</v>
      </c>
      <c r="W32" s="24">
        <f t="shared" si="5"/>
        <v>18076.736498212042</v>
      </c>
      <c r="X32" s="25">
        <f t="shared" si="6"/>
        <v>0</v>
      </c>
    </row>
    <row r="33" spans="1:24" x14ac:dyDescent="0.55000000000000004">
      <c r="A33">
        <v>210035</v>
      </c>
      <c r="B33">
        <v>1491</v>
      </c>
      <c r="C33">
        <v>1588</v>
      </c>
      <c r="D33" s="8">
        <v>97</v>
      </c>
      <c r="E33" s="9">
        <v>6.5057008718980569E-2</v>
      </c>
      <c r="F33">
        <v>1239.328186237</v>
      </c>
      <c r="G33">
        <v>1408.4073021959998</v>
      </c>
      <c r="H33" s="8">
        <v>169.07911595899986</v>
      </c>
      <c r="I33" s="9">
        <v>0.13642804047923618</v>
      </c>
      <c r="J33" s="4">
        <v>9.6268477027999992</v>
      </c>
      <c r="K33" s="21">
        <v>65990.551604138003</v>
      </c>
      <c r="L33" s="16">
        <v>13398.837543</v>
      </c>
      <c r="M33" s="41">
        <f t="shared" si="7"/>
        <v>8.8419101227998489</v>
      </c>
      <c r="N33" s="36">
        <f>L33/2*(1+'Individual Jurisdiction Proof'!$Q$15)*M33</f>
        <v>60609.925875985529</v>
      </c>
      <c r="O33" s="36">
        <f t="shared" si="2"/>
        <v>74030.66845018552</v>
      </c>
      <c r="Q33" s="36">
        <f t="shared" si="3"/>
        <v>121219.85175197106</v>
      </c>
      <c r="R33" s="36">
        <f t="shared" si="8"/>
        <v>69095.315498623502</v>
      </c>
      <c r="S33" s="36">
        <f t="shared" si="10"/>
        <v>148061.33690037104</v>
      </c>
      <c r="T33" s="37">
        <f t="shared" si="11"/>
        <v>84394.962033211501</v>
      </c>
      <c r="U33" s="26">
        <f>M33*L33*(1+'Individual Jurisdiction Proof'!$Q$15)*(1+$O$13)</f>
        <v>148061.33690037104</v>
      </c>
      <c r="V33" s="23">
        <f t="shared" si="4"/>
        <v>0</v>
      </c>
      <c r="W33" s="24">
        <f t="shared" si="5"/>
        <v>84394.962033211486</v>
      </c>
      <c r="X33" s="25">
        <f t="shared" si="6"/>
        <v>0</v>
      </c>
    </row>
    <row r="34" spans="1:24" x14ac:dyDescent="0.55000000000000004">
      <c r="A34">
        <v>210012</v>
      </c>
      <c r="B34">
        <v>820</v>
      </c>
      <c r="C34">
        <v>827</v>
      </c>
      <c r="D34" s="8">
        <v>7</v>
      </c>
      <c r="E34" s="9">
        <v>8.5365853658536661E-3</v>
      </c>
      <c r="F34">
        <v>758.58456651599988</v>
      </c>
      <c r="G34">
        <v>932.83585332000018</v>
      </c>
      <c r="H34" s="8">
        <v>174.2512868040003</v>
      </c>
      <c r="I34" s="9">
        <v>0.22970581593070816</v>
      </c>
      <c r="J34" s="4">
        <v>2.2747779469</v>
      </c>
      <c r="K34" s="21">
        <v>23424.485679484198</v>
      </c>
      <c r="L34" s="16">
        <v>20127.995143000018</v>
      </c>
      <c r="M34" s="41">
        <f t="shared" si="7"/>
        <v>2.0893009608915829</v>
      </c>
      <c r="N34" s="36">
        <f>L34/2*(1+'Individual Jurisdiction Proof'!$Q$15)*M34</f>
        <v>21514.53967546588</v>
      </c>
      <c r="O34" s="36">
        <f t="shared" si="2"/>
        <v>26278.463973569054</v>
      </c>
      <c r="Q34" s="36">
        <f t="shared" si="3"/>
        <v>43029.079350931759</v>
      </c>
      <c r="R34" s="36">
        <f t="shared" si="8"/>
        <v>24526.5752300311</v>
      </c>
      <c r="S34" s="36">
        <f t="shared" si="10"/>
        <v>52556.927947138109</v>
      </c>
      <c r="T34" s="37">
        <f t="shared" si="11"/>
        <v>29957.448929868719</v>
      </c>
      <c r="U34" s="26">
        <f>M34*L34*(1+'Individual Jurisdiction Proof'!$Q$15)*(1+$O$13)</f>
        <v>52556.927947138116</v>
      </c>
      <c r="V34" s="23">
        <f t="shared" si="4"/>
        <v>0</v>
      </c>
      <c r="W34" s="24">
        <f t="shared" si="5"/>
        <v>29957.448929868722</v>
      </c>
      <c r="X34" s="25">
        <f t="shared" si="6"/>
        <v>0</v>
      </c>
    </row>
    <row r="35" spans="1:24" x14ac:dyDescent="0.55000000000000004">
      <c r="A35">
        <v>210038</v>
      </c>
      <c r="B35">
        <v>631</v>
      </c>
      <c r="C35">
        <v>834</v>
      </c>
      <c r="D35" s="8">
        <v>203</v>
      </c>
      <c r="E35" s="9">
        <v>0.3217115689381933</v>
      </c>
      <c r="F35">
        <v>490.80261444600006</v>
      </c>
      <c r="G35">
        <v>680.5934398249999</v>
      </c>
      <c r="H35" s="8">
        <v>189.79082537899984</v>
      </c>
      <c r="I35" s="9">
        <v>0.38669481333800304</v>
      </c>
      <c r="J35" s="4">
        <v>2.5060399081999996</v>
      </c>
      <c r="K35" s="21">
        <v>30089.361025422004</v>
      </c>
      <c r="L35" s="16">
        <v>23468.992525999973</v>
      </c>
      <c r="M35" s="41">
        <f t="shared" si="7"/>
        <v>2.3017066766319783</v>
      </c>
      <c r="N35" s="36">
        <f>L35/2*(1+'Individual Jurisdiction Proof'!$Q$15)*M35</f>
        <v>27635.985716082432</v>
      </c>
      <c r="O35" s="36">
        <f t="shared" si="2"/>
        <v>33755.370366687399</v>
      </c>
      <c r="Q35" s="36">
        <f t="shared" si="3"/>
        <v>55271.971432164864</v>
      </c>
      <c r="R35" s="36">
        <f t="shared" si="8"/>
        <v>31505.02371633397</v>
      </c>
      <c r="S35" s="36">
        <f t="shared" si="10"/>
        <v>67510.740733374798</v>
      </c>
      <c r="T35" s="37">
        <f t="shared" si="11"/>
        <v>38481.122218023629</v>
      </c>
      <c r="U35" s="26">
        <f>M35*L35*(1+'Individual Jurisdiction Proof'!$Q$15)*(1+$O$13)</f>
        <v>67510.740733374798</v>
      </c>
      <c r="V35" s="23">
        <f t="shared" si="4"/>
        <v>0</v>
      </c>
      <c r="W35" s="24">
        <f t="shared" si="5"/>
        <v>38481.122218023629</v>
      </c>
      <c r="X35" s="25">
        <f t="shared" si="6"/>
        <v>0</v>
      </c>
    </row>
    <row r="36" spans="1:24" x14ac:dyDescent="0.55000000000000004">
      <c r="A36">
        <v>210039</v>
      </c>
      <c r="B36">
        <v>1322</v>
      </c>
      <c r="C36">
        <v>1455</v>
      </c>
      <c r="D36" s="8">
        <v>133</v>
      </c>
      <c r="E36" s="9">
        <v>0.10060514372163398</v>
      </c>
      <c r="F36">
        <v>1004.4668862210001</v>
      </c>
      <c r="G36">
        <v>1201.0466823909999</v>
      </c>
      <c r="H36" s="8">
        <v>196.57979616999978</v>
      </c>
      <c r="I36" s="9">
        <v>0.19570560151521899</v>
      </c>
      <c r="J36" s="4">
        <v>2.7110498502000002</v>
      </c>
      <c r="K36" s="21">
        <v>20323.162255067007</v>
      </c>
      <c r="L36" s="16">
        <v>14652.888513999995</v>
      </c>
      <c r="M36" s="41">
        <f t="shared" si="7"/>
        <v>2.4900008656962962</v>
      </c>
      <c r="N36" s="36">
        <f>L36/2*(1+'Individual Jurisdiction Proof'!$Q$15)*M36</f>
        <v>18666.08670372549</v>
      </c>
      <c r="O36" s="36">
        <f t="shared" si="2"/>
        <v>22799.283385585379</v>
      </c>
      <c r="Q36" s="36">
        <f t="shared" si="3"/>
        <v>37332.17340745098</v>
      </c>
      <c r="R36" s="36">
        <f t="shared" si="8"/>
        <v>21279.338842247056</v>
      </c>
      <c r="S36" s="36">
        <f t="shared" si="10"/>
        <v>45598.566771170757</v>
      </c>
      <c r="T36" s="37">
        <f t="shared" si="11"/>
        <v>25991.183059567327</v>
      </c>
      <c r="U36" s="26">
        <f>M36*L36*(1+'Individual Jurisdiction Proof'!$Q$15)*(1+$O$13)</f>
        <v>45598.566771170757</v>
      </c>
      <c r="V36" s="23">
        <f t="shared" si="4"/>
        <v>0</v>
      </c>
      <c r="W36" s="24">
        <f t="shared" si="5"/>
        <v>25991.183059567331</v>
      </c>
      <c r="X36" s="25">
        <f t="shared" si="6"/>
        <v>0</v>
      </c>
    </row>
    <row r="37" spans="1:24" x14ac:dyDescent="0.55000000000000004">
      <c r="A37">
        <v>210005</v>
      </c>
      <c r="B37">
        <v>649</v>
      </c>
      <c r="C37">
        <v>823</v>
      </c>
      <c r="D37" s="8">
        <v>174</v>
      </c>
      <c r="E37" s="9">
        <v>0.26810477657935294</v>
      </c>
      <c r="F37">
        <v>538.72528003000002</v>
      </c>
      <c r="G37">
        <v>736.98875216299973</v>
      </c>
      <c r="H37" s="8">
        <v>198.26347213299971</v>
      </c>
      <c r="I37" s="9">
        <v>0.36802333115304897</v>
      </c>
      <c r="J37" s="4">
        <v>2.5655564581000005</v>
      </c>
      <c r="K37" s="21">
        <v>20049.668794527999</v>
      </c>
      <c r="L37" s="16">
        <v>15275.487907000001</v>
      </c>
      <c r="M37" s="41">
        <f t="shared" si="7"/>
        <v>2.3563704670316001</v>
      </c>
      <c r="N37" s="36">
        <f>L37/2*(1+'Individual Jurisdiction Proof'!$Q$15)*M37</f>
        <v>18414.89288880353</v>
      </c>
      <c r="O37" s="36">
        <f t="shared" si="2"/>
        <v>22492.468193841465</v>
      </c>
      <c r="Q37" s="36">
        <f t="shared" si="3"/>
        <v>36829.78577760706</v>
      </c>
      <c r="R37" s="36">
        <f t="shared" si="8"/>
        <v>20992.97789323602</v>
      </c>
      <c r="S37" s="36">
        <f t="shared" si="10"/>
        <v>44984.93638768293</v>
      </c>
      <c r="T37" s="37">
        <f t="shared" si="11"/>
        <v>25641.413740979264</v>
      </c>
      <c r="U37" s="26">
        <f>M37*L37*(1+'Individual Jurisdiction Proof'!$Q$15)*(1+$O$13)</f>
        <v>44984.93638768293</v>
      </c>
      <c r="V37" s="23">
        <f t="shared" si="4"/>
        <v>0</v>
      </c>
      <c r="W37" s="24">
        <f t="shared" si="5"/>
        <v>25641.413740979267</v>
      </c>
      <c r="X37" s="25">
        <f t="shared" si="6"/>
        <v>0</v>
      </c>
    </row>
    <row r="38" spans="1:24" x14ac:dyDescent="0.55000000000000004">
      <c r="A38">
        <v>210049</v>
      </c>
      <c r="B38">
        <v>1241</v>
      </c>
      <c r="C38">
        <v>1431</v>
      </c>
      <c r="D38" s="8">
        <v>190</v>
      </c>
      <c r="E38" s="9">
        <v>0.15310233682514096</v>
      </c>
      <c r="F38">
        <v>1035.1926813130001</v>
      </c>
      <c r="G38">
        <v>1238.6513532979998</v>
      </c>
      <c r="H38" s="8">
        <v>203.45867198499968</v>
      </c>
      <c r="I38" s="9">
        <v>0.19654183772526301</v>
      </c>
      <c r="J38" s="4">
        <v>0.33134288239999998</v>
      </c>
      <c r="K38" s="21">
        <v>2269.7221808883</v>
      </c>
      <c r="L38" s="16">
        <v>13389.504949000004</v>
      </c>
      <c r="M38" s="41">
        <f t="shared" si="7"/>
        <v>0.3043264084418959</v>
      </c>
      <c r="N38" s="36">
        <f>L38/2*(1+'Individual Jurisdiction Proof'!$Q$15)*M38</f>
        <v>2084.6574214418933</v>
      </c>
      <c r="O38" s="36">
        <f t="shared" si="2"/>
        <v>2546.2592169268855</v>
      </c>
      <c r="Q38" s="36">
        <f t="shared" si="3"/>
        <v>4169.3148428837867</v>
      </c>
      <c r="R38" s="36">
        <f t="shared" si="8"/>
        <v>2376.5094604437581</v>
      </c>
      <c r="S38" s="36">
        <f t="shared" si="10"/>
        <v>5092.5184338537711</v>
      </c>
      <c r="T38" s="37">
        <f t="shared" si="11"/>
        <v>2902.7355072966488</v>
      </c>
      <c r="U38" s="26">
        <f>M38*L38*(1+'Individual Jurisdiction Proof'!$Q$15)*(1+$O$13)</f>
        <v>5092.518433853772</v>
      </c>
      <c r="V38" s="23">
        <f t="shared" si="4"/>
        <v>0</v>
      </c>
      <c r="W38" s="24">
        <f t="shared" si="5"/>
        <v>2902.7355072966498</v>
      </c>
      <c r="X38" s="25">
        <f t="shared" si="6"/>
        <v>0</v>
      </c>
    </row>
    <row r="39" spans="1:24" x14ac:dyDescent="0.55000000000000004">
      <c r="A39">
        <v>210034</v>
      </c>
      <c r="B39">
        <v>1450</v>
      </c>
      <c r="C39">
        <v>1661</v>
      </c>
      <c r="D39" s="8">
        <v>211</v>
      </c>
      <c r="E39" s="9">
        <v>0.14551724137931044</v>
      </c>
      <c r="F39">
        <v>1041.7376431499997</v>
      </c>
      <c r="G39">
        <v>1263.6277505490002</v>
      </c>
      <c r="H39" s="8">
        <v>221.8901073990005</v>
      </c>
      <c r="I39" s="9">
        <v>0.2129999898324213</v>
      </c>
      <c r="J39" s="4">
        <v>2.8248815581999995</v>
      </c>
      <c r="K39" s="21">
        <v>26503.330198614403</v>
      </c>
      <c r="L39" s="16">
        <v>18338.747385999999</v>
      </c>
      <c r="M39" s="41">
        <f t="shared" si="7"/>
        <v>2.5945511569581021</v>
      </c>
      <c r="N39" s="36">
        <f>L39/2*(1+'Individual Jurisdiction Proof'!$Q$15)*M39</f>
        <v>24342.346592389942</v>
      </c>
      <c r="O39" s="36">
        <f t="shared" si="2"/>
        <v>29732.426889416998</v>
      </c>
      <c r="Q39" s="36">
        <f t="shared" si="3"/>
        <v>48684.693184779884</v>
      </c>
      <c r="R39" s="36">
        <f t="shared" si="8"/>
        <v>27750.27511532453</v>
      </c>
      <c r="S39" s="36">
        <f t="shared" si="10"/>
        <v>59464.853778833996</v>
      </c>
      <c r="T39" s="37">
        <f t="shared" si="11"/>
        <v>33894.966653935371</v>
      </c>
      <c r="U39" s="26">
        <f>M39*L39*(1+'Individual Jurisdiction Proof'!$Q$15)*(1+$O$13)</f>
        <v>59464.853778833996</v>
      </c>
      <c r="V39" s="23">
        <f t="shared" si="4"/>
        <v>0</v>
      </c>
      <c r="W39" s="24">
        <f t="shared" si="5"/>
        <v>33894.966653935378</v>
      </c>
      <c r="X39" s="25">
        <f t="shared" si="6"/>
        <v>0</v>
      </c>
    </row>
    <row r="40" spans="1:24" x14ac:dyDescent="0.55000000000000004">
      <c r="A40">
        <v>210008</v>
      </c>
      <c r="B40">
        <v>922</v>
      </c>
      <c r="C40">
        <v>1044</v>
      </c>
      <c r="D40" s="8">
        <v>122</v>
      </c>
      <c r="E40" s="9">
        <v>0.13232104121475063</v>
      </c>
      <c r="F40">
        <v>678.39086289600016</v>
      </c>
      <c r="G40">
        <v>904.63962817800018</v>
      </c>
      <c r="H40" s="8">
        <v>226.24876528200002</v>
      </c>
      <c r="I40" s="9">
        <v>0.333507978447942</v>
      </c>
      <c r="J40" s="4">
        <v>3.5015210837999997</v>
      </c>
      <c r="K40" s="21">
        <v>28964.3524830268</v>
      </c>
      <c r="L40" s="16">
        <v>16168.753590000006</v>
      </c>
      <c r="M40" s="41">
        <f t="shared" si="7"/>
        <v>3.2160199965606044</v>
      </c>
      <c r="N40" s="36">
        <f>L40/2*(1+'Individual Jurisdiction Proof'!$Q$15)*M40</f>
        <v>26602.706211708894</v>
      </c>
      <c r="O40" s="36">
        <f t="shared" si="2"/>
        <v>32493.293713415038</v>
      </c>
      <c r="Q40" s="36">
        <f t="shared" si="3"/>
        <v>53205.412423417787</v>
      </c>
      <c r="R40" s="36">
        <f t="shared" si="8"/>
        <v>30327.085081348137</v>
      </c>
      <c r="S40" s="36">
        <f t="shared" si="10"/>
        <v>64986.587426830076</v>
      </c>
      <c r="T40" s="37">
        <f t="shared" si="11"/>
        <v>37042.354833293139</v>
      </c>
      <c r="U40" s="26">
        <f>M40*L40*(1+'Individual Jurisdiction Proof'!$Q$15)*(1+$O$13)</f>
        <v>64986.587426830069</v>
      </c>
      <c r="V40" s="23">
        <f t="shared" si="4"/>
        <v>0</v>
      </c>
      <c r="W40" s="24">
        <f t="shared" si="5"/>
        <v>37042.354833293139</v>
      </c>
      <c r="X40" s="25">
        <f t="shared" si="6"/>
        <v>0</v>
      </c>
    </row>
    <row r="41" spans="1:24" x14ac:dyDescent="0.55000000000000004">
      <c r="A41">
        <v>210015</v>
      </c>
      <c r="B41">
        <v>2413</v>
      </c>
      <c r="C41">
        <v>2401</v>
      </c>
      <c r="D41" s="8">
        <v>-12</v>
      </c>
      <c r="E41" s="9">
        <v>-4.9730625777041348E-3</v>
      </c>
      <c r="F41">
        <v>1776.7413993719999</v>
      </c>
      <c r="G41">
        <v>2014.2322472929993</v>
      </c>
      <c r="H41" s="8">
        <v>237.49084792099939</v>
      </c>
      <c r="I41" s="9">
        <v>0.13366652457411199</v>
      </c>
      <c r="J41" s="4">
        <v>0.8833398603</v>
      </c>
      <c r="K41" s="21">
        <v>6768.5849318411001</v>
      </c>
      <c r="L41" s="16">
        <v>14977.506568999985</v>
      </c>
      <c r="M41" s="41">
        <f t="shared" si="7"/>
        <v>0.8113155929939031</v>
      </c>
      <c r="N41" s="36">
        <f>L41/2*(1+'Individual Jurisdiction Proof'!$Q$15)*M41</f>
        <v>6216.6995275499439</v>
      </c>
      <c r="O41" s="36">
        <f t="shared" si="2"/>
        <v>7593.2516815834415</v>
      </c>
      <c r="Q41" s="36">
        <f t="shared" si="3"/>
        <v>12433.399055099888</v>
      </c>
      <c r="R41" s="36">
        <f t="shared" si="8"/>
        <v>7087.0374614069351</v>
      </c>
      <c r="S41" s="36">
        <f t="shared" si="10"/>
        <v>15186.503363166883</v>
      </c>
      <c r="T41" s="37">
        <f t="shared" si="11"/>
        <v>8656.3069170051222</v>
      </c>
      <c r="U41" s="26">
        <f>M41*L41*(1+'Individual Jurisdiction Proof'!$Q$15)*(1+$O$13)</f>
        <v>15186.503363166887</v>
      </c>
      <c r="V41" s="23">
        <f t="shared" si="4"/>
        <v>0</v>
      </c>
      <c r="W41" s="24">
        <f t="shared" si="5"/>
        <v>8656.306917005124</v>
      </c>
      <c r="X41" s="25">
        <f t="shared" si="6"/>
        <v>0</v>
      </c>
    </row>
    <row r="42" spans="1:24" x14ac:dyDescent="0.55000000000000004">
      <c r="A42">
        <v>210062</v>
      </c>
      <c r="B42">
        <v>1308</v>
      </c>
      <c r="C42">
        <v>1497</v>
      </c>
      <c r="D42" s="8">
        <v>189</v>
      </c>
      <c r="E42" s="9">
        <v>0.14449541284403677</v>
      </c>
      <c r="F42">
        <v>993.99684451699977</v>
      </c>
      <c r="G42">
        <v>1245.626236072</v>
      </c>
      <c r="H42" s="8">
        <v>251.62939155500021</v>
      </c>
      <c r="I42" s="9">
        <v>0.25314908487186516</v>
      </c>
      <c r="J42" s="4">
        <v>13.076040024200001</v>
      </c>
      <c r="K42" s="21">
        <v>112127.25319625672</v>
      </c>
      <c r="L42" s="16">
        <v>16761.172906999978</v>
      </c>
      <c r="M42" s="41">
        <f t="shared" si="7"/>
        <v>12.009868050834786</v>
      </c>
      <c r="N42" s="36">
        <f>L42/2*(1+'Individual Jurisdiction Proof'!$Q$15)*M42</f>
        <v>102984.81130757985</v>
      </c>
      <c r="O42" s="36">
        <f t="shared" si="2"/>
        <v>125788.54554146726</v>
      </c>
      <c r="Q42" s="36">
        <f t="shared" si="3"/>
        <v>205969.62261515969</v>
      </c>
      <c r="R42" s="36">
        <f t="shared" si="8"/>
        <v>117402.68489064102</v>
      </c>
      <c r="S42" s="36">
        <f t="shared" si="10"/>
        <v>251577.09108293452</v>
      </c>
      <c r="T42" s="37">
        <f t="shared" si="11"/>
        <v>143398.94191727266</v>
      </c>
      <c r="U42" s="26">
        <f>M42*L42*(1+'Individual Jurisdiction Proof'!$Q$15)*(1+$O$13)</f>
        <v>251577.09108293452</v>
      </c>
      <c r="V42" s="23">
        <f t="shared" si="4"/>
        <v>0</v>
      </c>
      <c r="W42" s="24">
        <f t="shared" si="5"/>
        <v>143398.94191727266</v>
      </c>
      <c r="X42" s="25">
        <f t="shared" si="6"/>
        <v>0</v>
      </c>
    </row>
    <row r="43" spans="1:24" x14ac:dyDescent="0.55000000000000004">
      <c r="A43">
        <v>210011</v>
      </c>
      <c r="B43">
        <v>1734</v>
      </c>
      <c r="C43">
        <v>1760</v>
      </c>
      <c r="D43" s="8">
        <v>26</v>
      </c>
      <c r="E43" s="9">
        <v>1.4994232987312506E-2</v>
      </c>
      <c r="F43">
        <v>1461.1740516099999</v>
      </c>
      <c r="G43">
        <v>1727.8794677249996</v>
      </c>
      <c r="H43" s="8">
        <v>266.70541611499971</v>
      </c>
      <c r="I43" s="9">
        <v>0.18252816344577805</v>
      </c>
      <c r="J43" s="4">
        <v>6.7889599842999999</v>
      </c>
      <c r="K43" s="21">
        <v>60207.451800267991</v>
      </c>
      <c r="L43" s="16">
        <v>17334.705268000012</v>
      </c>
      <c r="M43" s="41">
        <f t="shared" si="7"/>
        <v>6.2354132797806825</v>
      </c>
      <c r="N43" s="36">
        <f>L43/2*(1+'Individual Jurisdiction Proof'!$Q$15)*M43</f>
        <v>55298.358658834513</v>
      </c>
      <c r="O43" s="36">
        <f t="shared" si="2"/>
        <v>67542.970834313994</v>
      </c>
      <c r="Q43" s="36">
        <f t="shared" si="3"/>
        <v>110596.71731766903</v>
      </c>
      <c r="R43" s="36">
        <f t="shared" si="8"/>
        <v>63040.128871071342</v>
      </c>
      <c r="S43" s="36">
        <f t="shared" si="10"/>
        <v>135085.94166862799</v>
      </c>
      <c r="T43" s="37">
        <f t="shared" si="11"/>
        <v>76998.986751117947</v>
      </c>
      <c r="U43" s="26">
        <f>M43*L43*(1+'Individual Jurisdiction Proof'!$Q$15)*(1+$O$13)</f>
        <v>135085.94166862802</v>
      </c>
      <c r="V43" s="23">
        <f t="shared" si="4"/>
        <v>0</v>
      </c>
      <c r="W43" s="24">
        <f t="shared" si="5"/>
        <v>76998.986751117962</v>
      </c>
      <c r="X43" s="25">
        <f t="shared" si="6"/>
        <v>0</v>
      </c>
    </row>
    <row r="44" spans="1:24" x14ac:dyDescent="0.55000000000000004">
      <c r="A44">
        <v>210029</v>
      </c>
      <c r="B44">
        <v>1303</v>
      </c>
      <c r="C44">
        <v>1472</v>
      </c>
      <c r="D44" s="8">
        <v>169</v>
      </c>
      <c r="E44" s="9">
        <v>0.12970069071373747</v>
      </c>
      <c r="F44">
        <v>1035.3640423040006</v>
      </c>
      <c r="G44">
        <v>1307.4828162169999</v>
      </c>
      <c r="H44" s="8">
        <v>272.11877391299936</v>
      </c>
      <c r="I44" s="9">
        <v>0.26282424615350952</v>
      </c>
      <c r="J44" s="4">
        <v>4.4897452121000008</v>
      </c>
      <c r="K44" s="21">
        <v>40948.903745876996</v>
      </c>
      <c r="L44" s="16">
        <v>17827.483692999995</v>
      </c>
      <c r="M44" s="41">
        <f t="shared" si="7"/>
        <v>4.1236679820033801</v>
      </c>
      <c r="N44" s="36">
        <f>L44/2*(1+'Individual Jurisdiction Proof'!$Q$15)*M44</f>
        <v>37610.081451637125</v>
      </c>
      <c r="O44" s="36">
        <f t="shared" si="2"/>
        <v>45938.011474021572</v>
      </c>
      <c r="Q44" s="36">
        <f t="shared" si="3"/>
        <v>75220.162903274249</v>
      </c>
      <c r="R44" s="36">
        <f t="shared" si="8"/>
        <v>42875.492854866316</v>
      </c>
      <c r="S44" s="36">
        <f t="shared" si="10"/>
        <v>91876.022948043144</v>
      </c>
      <c r="T44" s="37">
        <f t="shared" si="11"/>
        <v>52369.333080384582</v>
      </c>
      <c r="U44" s="26">
        <f>M44*L44*(1+'Individual Jurisdiction Proof'!$Q$15)*(1+$O$13)</f>
        <v>91876.022948043159</v>
      </c>
      <c r="V44" s="23">
        <f t="shared" si="4"/>
        <v>0</v>
      </c>
      <c r="W44" s="24">
        <f t="shared" si="5"/>
        <v>52369.333080384597</v>
      </c>
      <c r="X44" s="25">
        <f t="shared" si="6"/>
        <v>0</v>
      </c>
    </row>
    <row r="45" spans="1:24" x14ac:dyDescent="0.55000000000000004">
      <c r="A45">
        <v>210065</v>
      </c>
      <c r="B45">
        <v>703</v>
      </c>
      <c r="C45">
        <v>982</v>
      </c>
      <c r="D45" s="8">
        <v>279</v>
      </c>
      <c r="E45" s="9">
        <v>0.39687055476529154</v>
      </c>
      <c r="F45">
        <v>553.34729057699997</v>
      </c>
      <c r="G45">
        <v>827.59416745299973</v>
      </c>
      <c r="H45" s="8">
        <v>274.24687687599976</v>
      </c>
      <c r="I45" s="9">
        <v>0.49561438457578832</v>
      </c>
      <c r="J45" s="4">
        <v>6.3523807079999983</v>
      </c>
      <c r="K45" s="21">
        <v>40949.679446217007</v>
      </c>
      <c r="L45" s="16">
        <v>12600.37448200001</v>
      </c>
      <c r="M45" s="41">
        <f t="shared" si="7"/>
        <v>5.8344310640343107</v>
      </c>
      <c r="N45" s="36">
        <f>L45/2*(1+'Individual Jurisdiction Proof'!$Q$15)*M45</f>
        <v>37610.7939015679</v>
      </c>
      <c r="O45" s="36">
        <f t="shared" si="2"/>
        <v>45938.881680408565</v>
      </c>
      <c r="Q45" s="36">
        <f t="shared" si="3"/>
        <v>75221.587803135801</v>
      </c>
      <c r="R45" s="36">
        <f t="shared" si="8"/>
        <v>42876.305047787406</v>
      </c>
      <c r="S45" s="36">
        <f t="shared" si="10"/>
        <v>91877.763360817131</v>
      </c>
      <c r="T45" s="37">
        <f t="shared" si="11"/>
        <v>52370.325115665764</v>
      </c>
      <c r="U45" s="26">
        <f>M45*L45*(1+'Individual Jurisdiction Proof'!$Q$15)*(1+$O$13)</f>
        <v>91877.763360817116</v>
      </c>
      <c r="V45" s="23">
        <f t="shared" si="4"/>
        <v>0</v>
      </c>
      <c r="W45" s="24">
        <f t="shared" si="5"/>
        <v>52370.32511566575</v>
      </c>
      <c r="X45" s="25">
        <f t="shared" si="6"/>
        <v>0</v>
      </c>
    </row>
    <row r="46" spans="1:24" x14ac:dyDescent="0.55000000000000004">
      <c r="A46">
        <v>210003</v>
      </c>
      <c r="B46">
        <v>771</v>
      </c>
      <c r="C46">
        <v>920</v>
      </c>
      <c r="D46" s="8">
        <v>149</v>
      </c>
      <c r="E46" s="9">
        <v>0.19325551232166016</v>
      </c>
      <c r="F46">
        <v>659.63091141899986</v>
      </c>
      <c r="G46">
        <v>938.33373616300014</v>
      </c>
      <c r="H46" s="8">
        <v>278.70282474400028</v>
      </c>
      <c r="I46" s="9">
        <v>0.42251328723278592</v>
      </c>
      <c r="J46" s="4">
        <v>70.865443667299999</v>
      </c>
      <c r="K46" s="21">
        <v>634999.33475099644</v>
      </c>
      <c r="L46" s="16">
        <v>17514.922662999979</v>
      </c>
      <c r="M46" s="41">
        <f t="shared" si="7"/>
        <v>65.087337315657109</v>
      </c>
      <c r="N46" s="36">
        <f>L46/2*(1+'Individual Jurisdiction Proof'!$Q$15)*M46</f>
        <v>583223.83544157306</v>
      </c>
      <c r="O46" s="36">
        <f t="shared" si="2"/>
        <v>712365.99896466383</v>
      </c>
      <c r="Q46" s="36">
        <f t="shared" si="3"/>
        <v>1166447.6708831461</v>
      </c>
      <c r="R46" s="36">
        <f t="shared" si="8"/>
        <v>664875.1724033932</v>
      </c>
      <c r="S46" s="36">
        <f t="shared" si="10"/>
        <v>1424731.9979293277</v>
      </c>
      <c r="T46" s="37">
        <f t="shared" si="11"/>
        <v>812097.23881971661</v>
      </c>
      <c r="U46" s="26">
        <f>M46*L46*(1+'Individual Jurisdiction Proof'!$Q$15)*(1+$O$13)</f>
        <v>1424731.9979293277</v>
      </c>
      <c r="V46" s="23">
        <f t="shared" si="4"/>
        <v>0</v>
      </c>
      <c r="W46" s="24">
        <f t="shared" si="5"/>
        <v>812097.23881971673</v>
      </c>
      <c r="X46" s="25">
        <f t="shared" si="6"/>
        <v>0</v>
      </c>
    </row>
    <row r="47" spans="1:24" x14ac:dyDescent="0.55000000000000004">
      <c r="A47">
        <v>210024</v>
      </c>
      <c r="B47">
        <v>1798</v>
      </c>
      <c r="C47">
        <v>1945</v>
      </c>
      <c r="D47" s="8">
        <v>147</v>
      </c>
      <c r="E47" s="9">
        <v>8.175750834260298E-2</v>
      </c>
      <c r="F47">
        <v>1531.8847825739997</v>
      </c>
      <c r="G47">
        <v>1813.5575842019996</v>
      </c>
      <c r="H47" s="8">
        <v>281.67280162799989</v>
      </c>
      <c r="I47" s="9">
        <v>0.1838733596887816</v>
      </c>
      <c r="J47" s="4">
        <v>2.2811543111999999</v>
      </c>
      <c r="K47" s="21">
        <v>23149.780245125203</v>
      </c>
      <c r="L47" s="16">
        <v>19836.345875999992</v>
      </c>
      <c r="M47" s="41">
        <f t="shared" si="7"/>
        <v>2.0951574200141714</v>
      </c>
      <c r="N47" s="36">
        <f>L47/2*(1+'Individual Jurisdiction Proof'!$Q$15)*M47</f>
        <v>21262.232703991307</v>
      </c>
      <c r="O47" s="36">
        <f t="shared" si="2"/>
        <v>25970.289141098172</v>
      </c>
      <c r="Q47" s="36">
        <f t="shared" si="3"/>
        <v>42524.465407982614</v>
      </c>
      <c r="R47" s="36">
        <f t="shared" si="8"/>
        <v>24238.945282550088</v>
      </c>
      <c r="S47" s="36">
        <f t="shared" si="10"/>
        <v>51940.578282196344</v>
      </c>
      <c r="T47" s="37">
        <f t="shared" si="11"/>
        <v>29606.129620851912</v>
      </c>
      <c r="U47" s="26">
        <f>M47*L47*(1+'Individual Jurisdiction Proof'!$Q$15)*(1+$O$13)</f>
        <v>51940.578282196344</v>
      </c>
      <c r="V47" s="23">
        <f t="shared" si="4"/>
        <v>0</v>
      </c>
      <c r="W47" s="24">
        <f t="shared" si="5"/>
        <v>29606.129620851912</v>
      </c>
      <c r="X47" s="25">
        <f t="shared" si="6"/>
        <v>0</v>
      </c>
    </row>
    <row r="48" spans="1:24" x14ac:dyDescent="0.55000000000000004">
      <c r="A48">
        <v>210022</v>
      </c>
      <c r="B48">
        <v>1116</v>
      </c>
      <c r="C48">
        <v>1277</v>
      </c>
      <c r="D48" s="8">
        <v>161</v>
      </c>
      <c r="E48" s="9">
        <v>0.14426523297491034</v>
      </c>
      <c r="F48">
        <v>912.69531495700005</v>
      </c>
      <c r="G48">
        <v>1207.8496261820001</v>
      </c>
      <c r="H48" s="8">
        <v>295.15431122500001</v>
      </c>
      <c r="I48" s="9">
        <v>0.32338756032609384</v>
      </c>
      <c r="J48" s="4">
        <v>17.736163999800002</v>
      </c>
      <c r="K48" s="21">
        <v>118378.0858104767</v>
      </c>
      <c r="L48" s="16">
        <v>13046.111364000008</v>
      </c>
      <c r="M48" s="41">
        <f t="shared" si="7"/>
        <v>16.290022741697456</v>
      </c>
      <c r="N48" s="36">
        <f>L48/2*(1+'Individual Jurisdiction Proof'!$Q$15)*M48</f>
        <v>108725.97413164923</v>
      </c>
      <c r="O48" s="36">
        <f t="shared" si="2"/>
        <v>132800.96331635208</v>
      </c>
      <c r="Q48" s="36">
        <f t="shared" si="3"/>
        <v>217451.94826329846</v>
      </c>
      <c r="R48" s="36">
        <f t="shared" si="8"/>
        <v>123947.61051008011</v>
      </c>
      <c r="S48" s="36">
        <f t="shared" si="10"/>
        <v>265601.92663270416</v>
      </c>
      <c r="T48" s="37">
        <f t="shared" si="11"/>
        <v>151393.09818064133</v>
      </c>
      <c r="U48" s="26">
        <f>M48*L48*(1+'Individual Jurisdiction Proof'!$Q$15)*(1+$O$13)</f>
        <v>265601.92663270416</v>
      </c>
      <c r="V48" s="23">
        <f t="shared" si="4"/>
        <v>0</v>
      </c>
      <c r="W48" s="24">
        <f t="shared" si="5"/>
        <v>151393.09818064136</v>
      </c>
      <c r="X48" s="25">
        <f t="shared" si="6"/>
        <v>0</v>
      </c>
    </row>
    <row r="49" spans="1:24" x14ac:dyDescent="0.55000000000000004">
      <c r="A49">
        <v>210056</v>
      </c>
      <c r="B49">
        <v>1971</v>
      </c>
      <c r="C49">
        <v>2226</v>
      </c>
      <c r="D49" s="8">
        <v>255</v>
      </c>
      <c r="E49" s="9">
        <v>0.12937595129375956</v>
      </c>
      <c r="F49">
        <v>1523.9720718190001</v>
      </c>
      <c r="G49">
        <v>1820.9867019879998</v>
      </c>
      <c r="H49" s="8">
        <v>297.0146301689997</v>
      </c>
      <c r="I49" s="9">
        <v>0.19489506117686628</v>
      </c>
      <c r="J49" s="4">
        <v>0.68805590769999991</v>
      </c>
      <c r="K49" s="21">
        <v>6109.7188280180007</v>
      </c>
      <c r="L49" s="16">
        <v>17356.692139999977</v>
      </c>
      <c r="M49" s="41">
        <f t="shared" si="7"/>
        <v>0.63195437210203254</v>
      </c>
      <c r="N49" s="36">
        <f>L49/2*(1+'Individual Jurisdiction Proof'!$Q$15)*M49</f>
        <v>5611.5549310446768</v>
      </c>
      <c r="O49" s="36">
        <f t="shared" si="2"/>
        <v>6854.1110484144319</v>
      </c>
      <c r="Q49" s="36">
        <f t="shared" si="3"/>
        <v>11223.109862089354</v>
      </c>
      <c r="R49" s="36">
        <f t="shared" si="8"/>
        <v>6397.1726213909305</v>
      </c>
      <c r="S49" s="36">
        <f t="shared" si="10"/>
        <v>13708.222096828864</v>
      </c>
      <c r="T49" s="37">
        <f t="shared" si="11"/>
        <v>7813.686595192451</v>
      </c>
      <c r="U49" s="26">
        <f>M49*L49*(1+'Individual Jurisdiction Proof'!$Q$15)*(1+$O$13)</f>
        <v>13708.222096828864</v>
      </c>
      <c r="V49" s="23">
        <f t="shared" si="4"/>
        <v>0</v>
      </c>
      <c r="W49" s="24">
        <f t="shared" si="5"/>
        <v>7813.6865951924519</v>
      </c>
      <c r="X49" s="25">
        <f t="shared" si="6"/>
        <v>0</v>
      </c>
    </row>
    <row r="50" spans="1:24" x14ac:dyDescent="0.55000000000000004">
      <c r="A50">
        <v>210063</v>
      </c>
      <c r="B50">
        <v>1379</v>
      </c>
      <c r="C50">
        <v>1726</v>
      </c>
      <c r="D50" s="8">
        <v>347</v>
      </c>
      <c r="E50" s="9">
        <v>0.25163161711385063</v>
      </c>
      <c r="F50">
        <v>1176.0932231319996</v>
      </c>
      <c r="G50">
        <v>1558.8035397700003</v>
      </c>
      <c r="H50" s="8">
        <v>382.71031663800068</v>
      </c>
      <c r="I50" s="9">
        <v>0.32540814716950961</v>
      </c>
      <c r="J50" s="4">
        <v>3.1061270766</v>
      </c>
      <c r="K50" s="21">
        <v>22652.263299259001</v>
      </c>
      <c r="L50" s="16">
        <v>14254.82354699998</v>
      </c>
      <c r="M50" s="41">
        <f t="shared" si="7"/>
        <v>2.8528649552962411</v>
      </c>
      <c r="N50" s="36">
        <f>L50/2*(1+'Individual Jurisdiction Proof'!$Q$15)*M50</f>
        <v>20805.28145477318</v>
      </c>
      <c r="O50" s="36">
        <f t="shared" si="2"/>
        <v>25412.156031053095</v>
      </c>
      <c r="Q50" s="36">
        <f t="shared" si="3"/>
        <v>41610.562909546359</v>
      </c>
      <c r="R50" s="36">
        <f t="shared" si="8"/>
        <v>23718.020858441421</v>
      </c>
      <c r="S50" s="36">
        <f t="shared" si="10"/>
        <v>50824.31206210619</v>
      </c>
      <c r="T50" s="37">
        <f t="shared" si="11"/>
        <v>28969.857875400525</v>
      </c>
      <c r="U50" s="26">
        <f>M50*L50*(1+'Individual Jurisdiction Proof'!$Q$15)*(1+$O$13)</f>
        <v>50824.31206210619</v>
      </c>
      <c r="V50" s="23">
        <f t="shared" si="4"/>
        <v>0</v>
      </c>
      <c r="W50" s="24">
        <f t="shared" si="5"/>
        <v>28969.857875400525</v>
      </c>
      <c r="X50" s="25">
        <f t="shared" si="6"/>
        <v>0</v>
      </c>
    </row>
    <row r="51" spans="1:24" x14ac:dyDescent="0.55000000000000004">
      <c r="A51">
        <v>210048</v>
      </c>
      <c r="B51">
        <v>2146</v>
      </c>
      <c r="C51">
        <v>2390</v>
      </c>
      <c r="D51" s="8">
        <v>244</v>
      </c>
      <c r="E51" s="9">
        <v>0.11369990680335507</v>
      </c>
      <c r="F51">
        <v>1657.0562458920003</v>
      </c>
      <c r="G51">
        <v>2071.8991505420004</v>
      </c>
      <c r="H51" s="8">
        <v>414.84290465000004</v>
      </c>
      <c r="I51" s="9">
        <v>0.25034932017451728</v>
      </c>
      <c r="J51" s="4">
        <v>100.44759139779998</v>
      </c>
      <c r="K51" s="21">
        <v>671497.08791613998</v>
      </c>
      <c r="L51" s="16">
        <v>13066.945219000012</v>
      </c>
      <c r="M51" s="41">
        <f t="shared" si="7"/>
        <v>92.257466058463763</v>
      </c>
      <c r="N51" s="36">
        <f>L51/2*(1+'Individual Jurisdiction Proof'!$Q$15)*M51</f>
        <v>616745.69668955915</v>
      </c>
      <c r="O51" s="36">
        <f t="shared" si="2"/>
        <v>753310.54327842023</v>
      </c>
      <c r="Q51" s="36">
        <f t="shared" si="3"/>
        <v>1233491.3933791183</v>
      </c>
      <c r="R51" s="36">
        <f t="shared" si="8"/>
        <v>703090.09422609734</v>
      </c>
      <c r="S51" s="36">
        <f t="shared" si="10"/>
        <v>1506621.0865568405</v>
      </c>
      <c r="T51" s="37">
        <f t="shared" si="11"/>
        <v>858774.01933739893</v>
      </c>
      <c r="U51" s="26">
        <f>M51*L51*(1+'Individual Jurisdiction Proof'!$Q$15)*(1+$O$13)</f>
        <v>1506621.0865568405</v>
      </c>
      <c r="V51" s="23">
        <f t="shared" si="4"/>
        <v>0</v>
      </c>
      <c r="W51" s="24">
        <f t="shared" si="5"/>
        <v>858774.01933739893</v>
      </c>
      <c r="X51" s="25">
        <f t="shared" si="6"/>
        <v>0</v>
      </c>
    </row>
    <row r="52" spans="1:24" x14ac:dyDescent="0.55000000000000004">
      <c r="A52">
        <v>210004</v>
      </c>
      <c r="B52">
        <v>2064</v>
      </c>
      <c r="C52">
        <v>2501</v>
      </c>
      <c r="D52" s="8">
        <v>437</v>
      </c>
      <c r="E52" s="9">
        <v>0.21172480620155043</v>
      </c>
      <c r="F52">
        <v>1854.6482580260001</v>
      </c>
      <c r="G52">
        <v>2338.607348644</v>
      </c>
      <c r="H52" s="8">
        <v>483.95909061799989</v>
      </c>
      <c r="I52" s="9">
        <v>0.26094386820986903</v>
      </c>
      <c r="J52" s="4">
        <v>32.302901232399989</v>
      </c>
      <c r="K52" s="21">
        <v>238781.90927142443</v>
      </c>
      <c r="L52" s="16">
        <v>14448.719338000026</v>
      </c>
      <c r="M52" s="41">
        <f t="shared" si="7"/>
        <v>29.66904206030889</v>
      </c>
      <c r="N52" s="36">
        <f>L52/2*(1+'Individual Jurisdiction Proof'!$Q$15)*M52</f>
        <v>219312.51474720016</v>
      </c>
      <c r="O52" s="36">
        <f t="shared" si="2"/>
        <v>267874.47487473767</v>
      </c>
      <c r="Q52" s="36">
        <f t="shared" si="3"/>
        <v>438625.02949440031</v>
      </c>
      <c r="R52" s="36">
        <f t="shared" si="8"/>
        <v>250016.26681180816</v>
      </c>
      <c r="S52" s="36">
        <f t="shared" si="10"/>
        <v>535748.94974947535</v>
      </c>
      <c r="T52" s="37">
        <f t="shared" si="11"/>
        <v>305376.90135720093</v>
      </c>
      <c r="U52" s="26">
        <f>M52*L52*(1+'Individual Jurisdiction Proof'!$Q$15)*(1+$O$13)</f>
        <v>535748.94974947535</v>
      </c>
      <c r="V52" s="23">
        <f t="shared" si="4"/>
        <v>0</v>
      </c>
      <c r="W52" s="24">
        <f t="shared" si="5"/>
        <v>305376.90135720093</v>
      </c>
      <c r="X52" s="25">
        <f t="shared" si="6"/>
        <v>0</v>
      </c>
    </row>
    <row r="53" spans="1:24" x14ac:dyDescent="0.55000000000000004">
      <c r="A53">
        <v>210057</v>
      </c>
      <c r="B53">
        <v>1850</v>
      </c>
      <c r="C53">
        <v>2272</v>
      </c>
      <c r="D53" s="8">
        <v>422</v>
      </c>
      <c r="E53" s="9">
        <v>0.228108108108108</v>
      </c>
      <c r="F53">
        <v>1514.0494251159994</v>
      </c>
      <c r="G53">
        <v>2022.9988199919999</v>
      </c>
      <c r="H53" s="8">
        <v>508.9493948760005</v>
      </c>
      <c r="I53" s="9">
        <v>0.33615111001875464</v>
      </c>
      <c r="J53" s="4">
        <v>20.283089602000004</v>
      </c>
      <c r="K53" s="21">
        <v>170325.48130385802</v>
      </c>
      <c r="L53" s="16">
        <v>16414.020815999964</v>
      </c>
      <c r="M53" s="41">
        <f t="shared" si="7"/>
        <v>18.62928144395784</v>
      </c>
      <c r="N53" s="36">
        <f>L53/2*(1+'Individual Jurisdiction Proof'!$Q$15)*M53</f>
        <v>156437.7709516194</v>
      </c>
      <c r="O53" s="36">
        <f t="shared" si="2"/>
        <v>191077.4941071826</v>
      </c>
      <c r="Q53" s="36">
        <f t="shared" si="3"/>
        <v>312875.5419032388</v>
      </c>
      <c r="R53" s="36">
        <f t="shared" si="8"/>
        <v>178339.0588848461</v>
      </c>
      <c r="S53" s="36">
        <f t="shared" si="10"/>
        <v>382154.98821436521</v>
      </c>
      <c r="T53" s="37">
        <f t="shared" si="11"/>
        <v>217828.34328218817</v>
      </c>
      <c r="U53" s="26">
        <f>M53*L53*(1+'Individual Jurisdiction Proof'!$Q$15)*(1+$O$13)</f>
        <v>382154.98821436515</v>
      </c>
      <c r="V53" s="23">
        <f t="shared" si="4"/>
        <v>0</v>
      </c>
      <c r="W53" s="24">
        <f t="shared" si="5"/>
        <v>217828.34328218811</v>
      </c>
      <c r="X53" s="25">
        <f t="shared" si="6"/>
        <v>0</v>
      </c>
    </row>
    <row r="54" spans="1:24" x14ac:dyDescent="0.55000000000000004">
      <c r="A54">
        <v>210044</v>
      </c>
      <c r="B54">
        <v>2335</v>
      </c>
      <c r="C54">
        <v>2841</v>
      </c>
      <c r="D54" s="8">
        <v>506</v>
      </c>
      <c r="E54" s="9">
        <v>0.21670235546038552</v>
      </c>
      <c r="F54">
        <v>1853.197158099</v>
      </c>
      <c r="G54">
        <v>2394.6049910050001</v>
      </c>
      <c r="H54" s="8">
        <v>541.40783290600007</v>
      </c>
      <c r="I54" s="9">
        <v>0.29214799436740635</v>
      </c>
      <c r="J54" s="4">
        <v>4.1942274572999994</v>
      </c>
      <c r="K54" s="21">
        <v>34561.135380067004</v>
      </c>
      <c r="L54" s="16">
        <v>16106.659822999982</v>
      </c>
      <c r="M54" s="41">
        <f t="shared" si="7"/>
        <v>3.8522456526698403</v>
      </c>
      <c r="N54" s="36">
        <f>L54/2*(1+'Individual Jurisdiction Proof'!$Q$15)*M54</f>
        <v>31743.148110326187</v>
      </c>
      <c r="O54" s="36">
        <f t="shared" si="2"/>
        <v>38771.974051395096</v>
      </c>
      <c r="Q54" s="36">
        <f t="shared" si="3"/>
        <v>63486.296220652373</v>
      </c>
      <c r="R54" s="36">
        <f t="shared" si="8"/>
        <v>36187.188845771852</v>
      </c>
      <c r="S54" s="36">
        <f t="shared" si="10"/>
        <v>77543.948102790193</v>
      </c>
      <c r="T54" s="37">
        <f t="shared" si="11"/>
        <v>44200.050418590406</v>
      </c>
      <c r="U54" s="26">
        <f>M54*L54*(1+'Individual Jurisdiction Proof'!$Q$15)*(1+$O$13)</f>
        <v>77543.948102790193</v>
      </c>
      <c r="V54" s="23">
        <f t="shared" si="4"/>
        <v>0</v>
      </c>
      <c r="W54" s="24">
        <f t="shared" si="5"/>
        <v>44200.050418590406</v>
      </c>
      <c r="X54" s="25">
        <f t="shared" si="6"/>
        <v>0</v>
      </c>
    </row>
    <row r="55" spans="1:24" x14ac:dyDescent="0.55000000000000004">
      <c r="A55">
        <v>210051</v>
      </c>
      <c r="B55">
        <v>2431</v>
      </c>
      <c r="C55">
        <v>2977</v>
      </c>
      <c r="D55" s="8">
        <v>546</v>
      </c>
      <c r="E55" s="9">
        <v>0.22459893048128343</v>
      </c>
      <c r="F55">
        <v>1906.9114174730005</v>
      </c>
      <c r="G55">
        <v>2464.8237089300005</v>
      </c>
      <c r="H55" s="8">
        <v>557.91229145700004</v>
      </c>
      <c r="I55" s="9">
        <v>0.29257378520305566</v>
      </c>
      <c r="J55" s="4">
        <v>104.70618373709999</v>
      </c>
      <c r="K55" s="21">
        <v>776670.03843992902</v>
      </c>
      <c r="L55" s="16">
        <v>14498.854276000022</v>
      </c>
      <c r="M55" s="41">
        <f t="shared" si="7"/>
        <v>96.168828518553653</v>
      </c>
      <c r="N55" s="36">
        <f>L55/2*(1+'Individual Jurisdiction Proof'!$Q$15)*M55</f>
        <v>713343.23345180193</v>
      </c>
      <c r="O55" s="36">
        <f t="shared" si="2"/>
        <v>871297.49201322463</v>
      </c>
      <c r="Q55" s="36">
        <f t="shared" si="3"/>
        <v>1426686.4669036039</v>
      </c>
      <c r="R55" s="36">
        <f t="shared" si="8"/>
        <v>813211.28613505419</v>
      </c>
      <c r="S55" s="36">
        <f t="shared" si="10"/>
        <v>1742594.9840264493</v>
      </c>
      <c r="T55" s="37">
        <f t="shared" si="11"/>
        <v>993279.1408950761</v>
      </c>
      <c r="U55" s="26">
        <f>M55*L55*(1+'Individual Jurisdiction Proof'!$Q$15)*(1+$O$13)</f>
        <v>1742594.9840264493</v>
      </c>
      <c r="V55" s="23">
        <f t="shared" si="4"/>
        <v>0</v>
      </c>
      <c r="W55" s="24">
        <f t="shared" si="5"/>
        <v>993279.14089507598</v>
      </c>
      <c r="X55" s="25">
        <f t="shared" si="6"/>
        <v>0</v>
      </c>
    </row>
    <row r="56" spans="1:24" x14ac:dyDescent="0.55000000000000004">
      <c r="A56">
        <v>210043</v>
      </c>
      <c r="B56">
        <v>2484</v>
      </c>
      <c r="C56">
        <v>2970</v>
      </c>
      <c r="D56" s="8">
        <v>486</v>
      </c>
      <c r="E56" s="9">
        <v>0.19565217391304346</v>
      </c>
      <c r="F56">
        <v>2184.8698052180002</v>
      </c>
      <c r="G56">
        <v>2742.8242166789996</v>
      </c>
      <c r="H56" s="8">
        <v>557.95441146099938</v>
      </c>
      <c r="I56" s="9">
        <v>0.25537192656901953</v>
      </c>
      <c r="J56" s="4">
        <v>25.4978726728</v>
      </c>
      <c r="K56" s="21">
        <v>186865.1072792426</v>
      </c>
      <c r="L56" s="16">
        <v>14324.970314000018</v>
      </c>
      <c r="M56" s="41">
        <f t="shared" si="7"/>
        <v>23.418870377467293</v>
      </c>
      <c r="N56" s="36">
        <f>L56/2*(1+'Individual Jurisdiction Proof'!$Q$15)*M56</f>
        <v>171628.81693605977</v>
      </c>
      <c r="O56" s="36">
        <f t="shared" si="2"/>
        <v>209632.26500372993</v>
      </c>
      <c r="Q56" s="36">
        <f t="shared" si="3"/>
        <v>343257.63387211954</v>
      </c>
      <c r="R56" s="36">
        <f t="shared" si="8"/>
        <v>195656.85130710813</v>
      </c>
      <c r="S56" s="36">
        <f t="shared" si="10"/>
        <v>419264.53000745986</v>
      </c>
      <c r="T56" s="37">
        <f t="shared" si="11"/>
        <v>238980.78210425211</v>
      </c>
      <c r="U56" s="26">
        <f>M56*L56*(1+'Individual Jurisdiction Proof'!$Q$15)*(1+$O$13)</f>
        <v>419264.53000745981</v>
      </c>
      <c r="V56" s="23">
        <f t="shared" si="4"/>
        <v>0</v>
      </c>
      <c r="W56" s="24">
        <f t="shared" si="5"/>
        <v>238980.78210425208</v>
      </c>
      <c r="X56" s="25">
        <f t="shared" si="6"/>
        <v>0</v>
      </c>
    </row>
    <row r="57" spans="1:24" x14ac:dyDescent="0.55000000000000004">
      <c r="A57">
        <v>210023</v>
      </c>
      <c r="B57">
        <v>3836</v>
      </c>
      <c r="C57">
        <v>4578</v>
      </c>
      <c r="D57" s="8">
        <v>742</v>
      </c>
      <c r="E57" s="9">
        <v>0.1934306569343065</v>
      </c>
      <c r="F57">
        <v>3147.9620357070012</v>
      </c>
      <c r="G57">
        <v>3774.1000611570021</v>
      </c>
      <c r="H57" s="8">
        <v>626.1380254500009</v>
      </c>
      <c r="I57" s="9">
        <v>0.19890266094310638</v>
      </c>
      <c r="J57" s="4">
        <v>31.142521354299991</v>
      </c>
      <c r="K57" s="21">
        <v>198591.76092929833</v>
      </c>
      <c r="L57" s="16">
        <v>12464.559068999975</v>
      </c>
      <c r="M57" s="41">
        <f t="shared" si="7"/>
        <v>28.603275268601831</v>
      </c>
      <c r="N57" s="36">
        <f>L57/2*(1+'Individual Jurisdiction Proof'!$Q$15)*M57</f>
        <v>182399.32258773717</v>
      </c>
      <c r="O57" s="36">
        <f t="shared" si="2"/>
        <v>222787.66358599582</v>
      </c>
      <c r="Q57" s="36">
        <f t="shared" si="3"/>
        <v>364798.64517547435</v>
      </c>
      <c r="R57" s="36">
        <f t="shared" si="8"/>
        <v>207935.22775002036</v>
      </c>
      <c r="S57" s="36">
        <f t="shared" si="10"/>
        <v>445575.32717199164</v>
      </c>
      <c r="T57" s="37">
        <f t="shared" si="11"/>
        <v>253977.93648803519</v>
      </c>
      <c r="U57" s="26">
        <f>M57*L57*(1+'Individual Jurisdiction Proof'!$Q$15)*(1+$O$13)</f>
        <v>445575.32717199164</v>
      </c>
      <c r="V57" s="23">
        <f t="shared" si="4"/>
        <v>0</v>
      </c>
      <c r="W57" s="24">
        <f t="shared" si="5"/>
        <v>253977.93648803522</v>
      </c>
      <c r="X57" s="25">
        <f t="shared" si="6"/>
        <v>0</v>
      </c>
    </row>
    <row r="58" spans="1:24" x14ac:dyDescent="0.55000000000000004">
      <c r="A58">
        <v>210002</v>
      </c>
      <c r="B58">
        <v>1514</v>
      </c>
      <c r="C58">
        <v>1835</v>
      </c>
      <c r="D58" s="8">
        <v>321</v>
      </c>
      <c r="E58" s="9">
        <v>0.21202113606340811</v>
      </c>
      <c r="F58">
        <v>1680.5382171449999</v>
      </c>
      <c r="G58">
        <v>2314.1082883019999</v>
      </c>
      <c r="H58" s="8">
        <v>633.57007115700003</v>
      </c>
      <c r="I58" s="9">
        <v>0.37700426249951469</v>
      </c>
      <c r="J58" s="4">
        <v>24.601109625200003</v>
      </c>
      <c r="K58" s="21">
        <v>285202.02323989902</v>
      </c>
      <c r="L58" s="16">
        <v>22660.389476000011</v>
      </c>
      <c r="M58" s="41">
        <f t="shared" si="7"/>
        <v>22.59522607425254</v>
      </c>
      <c r="N58" s="36">
        <f>L58/2*(1+'Individual Jurisdiction Proof'!$Q$15)*M58</f>
        <v>261947.70415096564</v>
      </c>
      <c r="O58" s="36">
        <f t="shared" si="2"/>
        <v>319950.29456010042</v>
      </c>
      <c r="Q58" s="36">
        <f t="shared" si="3"/>
        <v>523895.40830193128</v>
      </c>
      <c r="R58" s="36">
        <f t="shared" si="8"/>
        <v>298620.38273210078</v>
      </c>
      <c r="S58" s="36">
        <f t="shared" si="10"/>
        <v>639900.58912020084</v>
      </c>
      <c r="T58" s="37">
        <f t="shared" si="11"/>
        <v>364743.33579851442</v>
      </c>
      <c r="U58" s="26">
        <f>M58*L58*(1+'Individual Jurisdiction Proof'!$Q$15)*(1+$O$13)</f>
        <v>639900.58912020095</v>
      </c>
      <c r="V58" s="23">
        <f t="shared" si="4"/>
        <v>0</v>
      </c>
      <c r="W58" s="24">
        <f t="shared" si="5"/>
        <v>364743.33579851448</v>
      </c>
      <c r="X58" s="25">
        <f t="shared" si="6"/>
        <v>0</v>
      </c>
    </row>
    <row r="59" spans="1:24" x14ac:dyDescent="0.55000000000000004">
      <c r="A59">
        <v>210009</v>
      </c>
      <c r="B59">
        <v>2245</v>
      </c>
      <c r="C59">
        <v>2673</v>
      </c>
      <c r="D59" s="8">
        <v>428</v>
      </c>
      <c r="E59" s="9">
        <v>0.1906458797327395</v>
      </c>
      <c r="F59">
        <v>2110.6965893799998</v>
      </c>
      <c r="G59">
        <v>2911.7429155710006</v>
      </c>
      <c r="H59" s="8">
        <v>801.04632619100084</v>
      </c>
      <c r="I59" s="9">
        <v>0.37951751579145809</v>
      </c>
      <c r="J59" s="4">
        <v>46.100032938199988</v>
      </c>
      <c r="K59" s="21">
        <v>588612.38002775004</v>
      </c>
      <c r="L59" s="16">
        <v>24957.301217999953</v>
      </c>
      <c r="M59" s="41">
        <f>J59-(J59/($J$63-$J$15)*$J$63)</f>
        <v>42.341206642245062</v>
      </c>
      <c r="N59" s="36">
        <f>L59/2*(1+'Individual Jurisdiction Proof'!$Q$15)*M59</f>
        <v>540619.10161845747</v>
      </c>
      <c r="O59" s="36">
        <f t="shared" si="2"/>
        <v>660327.37858223636</v>
      </c>
      <c r="Q59" s="36">
        <f t="shared" si="3"/>
        <v>1081238.2032369149</v>
      </c>
      <c r="R59" s="36">
        <f t="shared" si="8"/>
        <v>616305.7758450415</v>
      </c>
      <c r="S59" s="36">
        <f t="shared" si="10"/>
        <v>1320654.7571644727</v>
      </c>
      <c r="T59" s="37">
        <f t="shared" si="11"/>
        <v>752773.21158374939</v>
      </c>
      <c r="U59" s="26">
        <f>M59*L59*(1+'Individual Jurisdiction Proof'!$Q$15)*(1+$O$13)</f>
        <v>1320654.7571644727</v>
      </c>
      <c r="V59" s="23">
        <f t="shared" si="4"/>
        <v>0</v>
      </c>
      <c r="W59" s="24">
        <f t="shared" si="5"/>
        <v>752773.21158374939</v>
      </c>
      <c r="X59" s="25">
        <f t="shared" si="6"/>
        <v>0</v>
      </c>
    </row>
    <row r="60" spans="1:24" x14ac:dyDescent="0.55000000000000004">
      <c r="A60" t="s">
        <v>551</v>
      </c>
      <c r="B60">
        <v>52735</v>
      </c>
      <c r="C60">
        <v>59630</v>
      </c>
      <c r="D60" s="8">
        <v>6895</v>
      </c>
      <c r="E60" s="9">
        <v>0.13074808002275518</v>
      </c>
      <c r="F60">
        <v>43048.865827774091</v>
      </c>
      <c r="G60">
        <v>52952.920321552068</v>
      </c>
      <c r="H60" s="8">
        <v>9904.0544937779778</v>
      </c>
      <c r="I60" s="9">
        <v>0.23006539901425516</v>
      </c>
      <c r="J60" s="4">
        <v>-84.169703068500667</v>
      </c>
      <c r="K60" s="21">
        <v>-210198.42838177286</v>
      </c>
      <c r="L60" s="16">
        <v>16584.821928671932</v>
      </c>
      <c r="M60" s="41" t="s">
        <v>571</v>
      </c>
      <c r="N60" s="36" t="s">
        <v>571</v>
      </c>
      <c r="O60" s="36" t="s">
        <v>571</v>
      </c>
      <c r="P60" s="16"/>
      <c r="Q60" s="36"/>
      <c r="R60" s="36"/>
      <c r="S60" s="36"/>
      <c r="T60" s="37"/>
      <c r="U60" s="26"/>
      <c r="V60" s="23"/>
      <c r="W60" s="24"/>
    </row>
    <row r="61" spans="1:24" x14ac:dyDescent="0.55000000000000004">
      <c r="D61" s="8"/>
      <c r="E61" s="9"/>
      <c r="H61" s="8"/>
      <c r="I61" s="9"/>
      <c r="M61" s="41" t="s">
        <v>571</v>
      </c>
      <c r="N61" s="36" t="s">
        <v>571</v>
      </c>
      <c r="O61" s="36" t="s">
        <v>571</v>
      </c>
      <c r="Q61" s="36"/>
      <c r="R61" s="36"/>
      <c r="S61" s="36"/>
      <c r="T61" s="37"/>
      <c r="U61" s="26"/>
      <c r="V61" s="23"/>
      <c r="W61" s="24"/>
    </row>
    <row r="62" spans="1:24" x14ac:dyDescent="0.55000000000000004">
      <c r="A62">
        <v>210016</v>
      </c>
      <c r="F62" s="12">
        <f>VLOOKUP($A$62,'q4 MSA'!1:1048576,6,FALSE)</f>
        <v>138.74427788499997</v>
      </c>
      <c r="G62" s="12">
        <f>VLOOKUP($A$62,'q4 MSA'!1:1048576,7,FALSE)</f>
        <v>304.15514097800013</v>
      </c>
      <c r="H62" s="12">
        <f>VLOOKUP($A$62,'q4 MSA'!1:1048576,8,FALSE)</f>
        <v>165.41086309300016</v>
      </c>
      <c r="J62" s="12">
        <f>VLOOKUP($A$62,'q4 MSA'!1:1048576,10,FALSE)/M5</f>
        <v>142.08476292370131</v>
      </c>
      <c r="K62" s="22">
        <f>GETPIVOTDATA("Average of AVCOST_CY18",'CY19-CY18 MSA'!$A$13,"HOSPID",210016)/2*(1+'Individual Jurisdiction Proof'!Q15)*J62</f>
        <v>1154925.4729043134</v>
      </c>
      <c r="L62" s="16">
        <v>15888.244624000017</v>
      </c>
      <c r="M62" s="41">
        <f>J62-(J62/($J$63-$J$15)*$J$63)</f>
        <v>130.4996965128359</v>
      </c>
      <c r="N62" s="36">
        <f>L62/2*(1+'Individual Jurisdiction Proof'!$Q$15)*M62</f>
        <v>1060757.1185510634</v>
      </c>
      <c r="O62" s="36">
        <f t="shared" si="2"/>
        <v>1295638.5841867856</v>
      </c>
      <c r="Q62" s="36">
        <f>N62/0.5</f>
        <v>2121514.2371021267</v>
      </c>
      <c r="R62" s="36">
        <f>Q62*0.57</f>
        <v>1209263.1151482121</v>
      </c>
      <c r="S62" s="36">
        <f>N62/0.5*(1+$O$13)</f>
        <v>2591277.1683735712</v>
      </c>
      <c r="T62" s="37">
        <f>R62*(1+$O$13)</f>
        <v>1477027.9859729353</v>
      </c>
      <c r="U62" s="26">
        <f>M62*L62*(1+'Individual Jurisdiction Proof'!$Q$15)*(1+$O$13)</f>
        <v>2591277.1683735712</v>
      </c>
      <c r="V62" s="23">
        <f t="shared" ref="V62" si="12">U62-S62</f>
        <v>0</v>
      </c>
      <c r="W62" s="24">
        <f t="shared" ref="W62" si="13">U62*0.57</f>
        <v>1477027.9859729356</v>
      </c>
    </row>
    <row r="63" spans="1:24" x14ac:dyDescent="0.55000000000000004">
      <c r="A63" t="s">
        <v>562</v>
      </c>
      <c r="F63" s="13">
        <f>F60+F62</f>
        <v>43187.610105659092</v>
      </c>
      <c r="G63" s="13">
        <f t="shared" ref="G63:I63" si="14">G60+G62</f>
        <v>53257.075462530069</v>
      </c>
      <c r="H63" s="13">
        <f t="shared" si="14"/>
        <v>10069.465356870978</v>
      </c>
      <c r="I63" s="13">
        <f t="shared" si="14"/>
        <v>0.23006539901425516</v>
      </c>
      <c r="J63" s="12">
        <f>J60+J62</f>
        <v>57.915059855200639</v>
      </c>
      <c r="M63" s="14"/>
      <c r="O63" s="16"/>
      <c r="T63" s="16" t="s">
        <v>571</v>
      </c>
    </row>
    <row r="65" spans="15:20" x14ac:dyDescent="0.55000000000000004">
      <c r="O65" s="16"/>
      <c r="P65" s="16"/>
      <c r="Q65" s="16"/>
      <c r="R65" s="16"/>
      <c r="S65" s="16"/>
      <c r="T65" s="16"/>
    </row>
    <row r="66" spans="15:20" x14ac:dyDescent="0.55000000000000004">
      <c r="Q66" t="s">
        <v>587</v>
      </c>
    </row>
  </sheetData>
  <mergeCells count="5">
    <mergeCell ref="S13:T13"/>
    <mergeCell ref="Q13:R13"/>
    <mergeCell ref="Q14:R14"/>
    <mergeCell ref="S14:T14"/>
    <mergeCell ref="U14:X14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88D5B-BE08-4B77-8F99-4781D84AF7DA}">
  <dimension ref="D4:I54"/>
  <sheetViews>
    <sheetView showGridLines="0" workbookViewId="0">
      <selection activeCell="D50" sqref="D50"/>
    </sheetView>
  </sheetViews>
  <sheetFormatPr defaultRowHeight="14.4" x14ac:dyDescent="0.55000000000000004"/>
  <cols>
    <col min="4" max="4" width="29.68359375" bestFit="1" customWidth="1"/>
    <col min="5" max="5" width="15.68359375" hidden="1" customWidth="1"/>
    <col min="6" max="6" width="19.83984375" customWidth="1"/>
    <col min="7" max="7" width="2.15625" customWidth="1"/>
    <col min="8" max="8" width="22" customWidth="1"/>
  </cols>
  <sheetData>
    <row r="4" spans="4:6" ht="31.5" customHeight="1" thickBot="1" x14ac:dyDescent="0.6">
      <c r="D4" s="27" t="s">
        <v>583</v>
      </c>
      <c r="E4" s="27"/>
      <c r="F4" s="28" t="s">
        <v>584</v>
      </c>
    </row>
    <row r="5" spans="4:6" x14ac:dyDescent="0.55000000000000004">
      <c r="D5" t="s">
        <v>524</v>
      </c>
      <c r="E5">
        <v>210055</v>
      </c>
      <c r="F5" s="29">
        <v>-6750582.6131395502</v>
      </c>
    </row>
    <row r="6" spans="4:6" x14ac:dyDescent="0.55000000000000004">
      <c r="D6" t="s">
        <v>471</v>
      </c>
      <c r="E6">
        <v>210016</v>
      </c>
      <c r="F6" s="30">
        <v>1477027.9859729356</v>
      </c>
    </row>
    <row r="7" spans="4:6" x14ac:dyDescent="0.55000000000000004">
      <c r="D7" t="s">
        <v>523</v>
      </c>
      <c r="E7">
        <v>210051</v>
      </c>
      <c r="F7" s="30">
        <v>993279.14089507598</v>
      </c>
    </row>
    <row r="8" spans="4:6" x14ac:dyDescent="0.55000000000000004">
      <c r="D8" t="s">
        <v>519</v>
      </c>
      <c r="E8">
        <v>210048</v>
      </c>
      <c r="F8" s="30">
        <v>858774.01933739893</v>
      </c>
    </row>
    <row r="9" spans="4:6" x14ac:dyDescent="0.55000000000000004">
      <c r="D9" t="s">
        <v>274</v>
      </c>
      <c r="E9">
        <v>210003</v>
      </c>
      <c r="F9" s="30">
        <v>812097.23881971673</v>
      </c>
    </row>
    <row r="10" spans="4:6" x14ac:dyDescent="0.55000000000000004">
      <c r="D10" t="s">
        <v>422</v>
      </c>
      <c r="E10">
        <v>210009</v>
      </c>
      <c r="F10" s="30">
        <v>752773.21158374939</v>
      </c>
    </row>
    <row r="11" spans="4:6" x14ac:dyDescent="0.55000000000000004">
      <c r="D11" t="s">
        <v>95</v>
      </c>
      <c r="E11">
        <v>210002</v>
      </c>
      <c r="F11" s="30">
        <v>364743.33579851448</v>
      </c>
    </row>
    <row r="12" spans="4:6" x14ac:dyDescent="0.55000000000000004">
      <c r="D12" t="s">
        <v>309</v>
      </c>
      <c r="E12">
        <v>210004</v>
      </c>
      <c r="F12" s="30">
        <v>305376.90135720093</v>
      </c>
    </row>
    <row r="13" spans="4:6" x14ac:dyDescent="0.55000000000000004">
      <c r="D13" t="s">
        <v>484</v>
      </c>
      <c r="E13">
        <v>210023</v>
      </c>
      <c r="F13" s="30">
        <v>253977.93648803522</v>
      </c>
    </row>
    <row r="14" spans="4:6" x14ac:dyDescent="0.55000000000000004">
      <c r="D14" t="s">
        <v>514</v>
      </c>
      <c r="E14">
        <v>210043</v>
      </c>
      <c r="F14" s="30">
        <v>238980.78210425208</v>
      </c>
    </row>
    <row r="15" spans="4:6" x14ac:dyDescent="0.55000000000000004">
      <c r="D15" t="s">
        <v>526</v>
      </c>
      <c r="E15">
        <v>210057</v>
      </c>
      <c r="F15" s="30">
        <v>217828.34328218811</v>
      </c>
    </row>
    <row r="16" spans="4:6" x14ac:dyDescent="0.55000000000000004">
      <c r="D16" t="s">
        <v>483</v>
      </c>
      <c r="E16">
        <v>210022</v>
      </c>
      <c r="F16" s="30">
        <v>151393.09818064136</v>
      </c>
    </row>
    <row r="17" spans="4:9" x14ac:dyDescent="0.55000000000000004">
      <c r="D17" t="s">
        <v>532</v>
      </c>
      <c r="E17">
        <v>210062</v>
      </c>
      <c r="F17" s="30">
        <v>143398.94191727266</v>
      </c>
    </row>
    <row r="18" spans="4:9" x14ac:dyDescent="0.55000000000000004">
      <c r="D18" t="s">
        <v>475</v>
      </c>
      <c r="E18">
        <v>210018</v>
      </c>
      <c r="F18" s="30">
        <v>129810.59674008255</v>
      </c>
    </row>
    <row r="19" spans="4:9" x14ac:dyDescent="0.55000000000000004">
      <c r="D19" t="s">
        <v>508</v>
      </c>
      <c r="E19">
        <v>210035</v>
      </c>
      <c r="F19" s="34">
        <v>84394.962033211486</v>
      </c>
      <c r="I19" s="4"/>
    </row>
    <row r="20" spans="4:9" x14ac:dyDescent="0.55000000000000004">
      <c r="D20" t="s">
        <v>449</v>
      </c>
      <c r="E20">
        <v>210011</v>
      </c>
      <c r="F20" s="34">
        <v>76998.986751117962</v>
      </c>
    </row>
    <row r="21" spans="4:9" x14ac:dyDescent="0.55000000000000004">
      <c r="D21" t="s">
        <v>535</v>
      </c>
      <c r="E21">
        <v>210065</v>
      </c>
      <c r="F21" s="34">
        <v>52370.32511566575</v>
      </c>
    </row>
    <row r="22" spans="4:9" x14ac:dyDescent="0.55000000000000004">
      <c r="D22" t="s">
        <v>499</v>
      </c>
      <c r="E22">
        <v>210029</v>
      </c>
      <c r="F22" s="34">
        <v>52369.333080384597</v>
      </c>
    </row>
    <row r="23" spans="4:9" x14ac:dyDescent="0.55000000000000004">
      <c r="D23" t="s">
        <v>515</v>
      </c>
      <c r="E23">
        <v>210044</v>
      </c>
      <c r="F23" s="34">
        <v>44200.050418590406</v>
      </c>
    </row>
    <row r="24" spans="4:9" x14ac:dyDescent="0.55000000000000004">
      <c r="D24" t="s">
        <v>512</v>
      </c>
      <c r="E24">
        <v>210038</v>
      </c>
      <c r="F24" s="34">
        <v>38481.122218023629</v>
      </c>
    </row>
    <row r="25" spans="4:9" x14ac:dyDescent="0.55000000000000004">
      <c r="D25" t="s">
        <v>393</v>
      </c>
      <c r="E25">
        <v>210008</v>
      </c>
      <c r="F25" s="34">
        <v>37042.354833293139</v>
      </c>
    </row>
    <row r="26" spans="4:9" x14ac:dyDescent="0.55000000000000004">
      <c r="D26" t="s">
        <v>507</v>
      </c>
      <c r="E26">
        <v>210034</v>
      </c>
      <c r="F26" s="34">
        <v>33894.966653935378</v>
      </c>
    </row>
    <row r="27" spans="4:9" x14ac:dyDescent="0.55000000000000004">
      <c r="D27" t="s">
        <v>456</v>
      </c>
      <c r="E27">
        <v>210012</v>
      </c>
      <c r="F27" s="34">
        <v>29957.448929868722</v>
      </c>
    </row>
    <row r="28" spans="4:9" x14ac:dyDescent="0.55000000000000004">
      <c r="D28" t="s">
        <v>494</v>
      </c>
      <c r="E28">
        <v>210024</v>
      </c>
      <c r="F28" s="34">
        <v>29606.129620851912</v>
      </c>
    </row>
    <row r="29" spans="4:9" x14ac:dyDescent="0.55000000000000004">
      <c r="D29" t="s">
        <v>533</v>
      </c>
      <c r="E29">
        <v>210063</v>
      </c>
      <c r="F29" s="34">
        <v>28969.857875400525</v>
      </c>
    </row>
    <row r="30" spans="4:9" x14ac:dyDescent="0.55000000000000004">
      <c r="D30" t="s">
        <v>286</v>
      </c>
      <c r="E30">
        <v>210039</v>
      </c>
      <c r="F30" s="34">
        <v>25991.183059567331</v>
      </c>
    </row>
    <row r="31" spans="4:9" x14ac:dyDescent="0.55000000000000004">
      <c r="D31" t="s">
        <v>55</v>
      </c>
      <c r="E31">
        <v>210005</v>
      </c>
      <c r="F31" s="34">
        <v>25641.413740979267</v>
      </c>
    </row>
    <row r="32" spans="4:9" x14ac:dyDescent="0.55000000000000004">
      <c r="D32" t="s">
        <v>462</v>
      </c>
      <c r="E32">
        <v>210013</v>
      </c>
      <c r="F32" s="34">
        <v>23774.497995390298</v>
      </c>
    </row>
    <row r="33" spans="4:6" x14ac:dyDescent="0.55000000000000004">
      <c r="D33" t="s">
        <v>513</v>
      </c>
      <c r="E33">
        <v>210040</v>
      </c>
      <c r="F33" s="34">
        <v>20902.581849677401</v>
      </c>
    </row>
    <row r="34" spans="4:6" x14ac:dyDescent="0.55000000000000004">
      <c r="D34" t="s">
        <v>506</v>
      </c>
      <c r="E34">
        <v>210033</v>
      </c>
      <c r="F34" s="34">
        <v>18076.736498212042</v>
      </c>
    </row>
    <row r="35" spans="4:6" x14ac:dyDescent="0.55000000000000004">
      <c r="D35" t="s">
        <v>498</v>
      </c>
      <c r="E35">
        <v>210028</v>
      </c>
      <c r="F35" s="34">
        <v>17601.81553298494</v>
      </c>
    </row>
    <row r="36" spans="4:6" x14ac:dyDescent="0.55000000000000004">
      <c r="D36" t="s">
        <v>530</v>
      </c>
      <c r="E36">
        <v>210060</v>
      </c>
      <c r="F36" s="34">
        <v>14639.5838886827</v>
      </c>
    </row>
    <row r="37" spans="4:6" x14ac:dyDescent="0.55000000000000004">
      <c r="D37" t="s">
        <v>497</v>
      </c>
      <c r="E37">
        <v>210027</v>
      </c>
      <c r="F37" s="34">
        <v>11820.976510792465</v>
      </c>
    </row>
    <row r="38" spans="4:6" x14ac:dyDescent="0.55000000000000004">
      <c r="D38" t="s">
        <v>531</v>
      </c>
      <c r="E38">
        <v>210061</v>
      </c>
      <c r="F38" s="34">
        <v>11170.048859234632</v>
      </c>
    </row>
    <row r="39" spans="4:6" x14ac:dyDescent="0.55000000000000004">
      <c r="D39" t="s">
        <v>465</v>
      </c>
      <c r="E39">
        <v>210015</v>
      </c>
      <c r="F39" s="34">
        <v>8656.306917005124</v>
      </c>
    </row>
    <row r="40" spans="4:6" x14ac:dyDescent="0.55000000000000004">
      <c r="D40" t="s">
        <v>525</v>
      </c>
      <c r="E40">
        <v>210056</v>
      </c>
      <c r="F40" s="34">
        <v>7813.6865951924519</v>
      </c>
    </row>
    <row r="41" spans="4:6" x14ac:dyDescent="0.55000000000000004">
      <c r="D41" t="s">
        <v>482</v>
      </c>
      <c r="E41">
        <v>210019</v>
      </c>
      <c r="F41" s="34">
        <v>4150.7820909938118</v>
      </c>
    </row>
    <row r="42" spans="4:6" x14ac:dyDescent="0.55000000000000004">
      <c r="D42" t="s">
        <v>511</v>
      </c>
      <c r="E42">
        <v>210037</v>
      </c>
      <c r="F42" s="34">
        <v>3053.5014710170185</v>
      </c>
    </row>
    <row r="43" spans="4:6" x14ac:dyDescent="0.55000000000000004">
      <c r="D43" t="s">
        <v>522</v>
      </c>
      <c r="E43">
        <v>210049</v>
      </c>
      <c r="F43" s="34">
        <v>2902.7355072966498</v>
      </c>
    </row>
    <row r="44" spans="4:6" x14ac:dyDescent="0.55000000000000004">
      <c r="D44" t="s">
        <v>34</v>
      </c>
      <c r="E44">
        <v>210001</v>
      </c>
      <c r="F44" s="34">
        <v>2110.105973554329</v>
      </c>
    </row>
    <row r="45" spans="4:6" x14ac:dyDescent="0.55000000000000004">
      <c r="D45" t="s">
        <v>446</v>
      </c>
      <c r="E45">
        <v>210010</v>
      </c>
      <c r="F45" s="34">
        <v>1023.5676512441794</v>
      </c>
    </row>
    <row r="46" spans="4:6" x14ac:dyDescent="0.55000000000000004">
      <c r="D46" t="s">
        <v>379</v>
      </c>
      <c r="E46">
        <v>210006</v>
      </c>
      <c r="F46" s="34">
        <v>898.83296444712573</v>
      </c>
    </row>
    <row r="47" spans="4:6" x14ac:dyDescent="0.55000000000000004">
      <c r="D47" t="s">
        <v>505</v>
      </c>
      <c r="E47">
        <v>210032</v>
      </c>
      <c r="F47" s="34">
        <v>345.83176576103773</v>
      </c>
    </row>
    <row r="48" spans="4:6" x14ac:dyDescent="0.55000000000000004">
      <c r="D48" t="s">
        <v>259</v>
      </c>
      <c r="E48">
        <v>210017</v>
      </c>
      <c r="F48" s="34">
        <v>50.143347756787136</v>
      </c>
    </row>
    <row r="49" spans="4:6" x14ac:dyDescent="0.55000000000000004">
      <c r="D49" t="s">
        <v>518</v>
      </c>
      <c r="E49">
        <v>210045</v>
      </c>
      <c r="F49" s="34">
        <v>0</v>
      </c>
    </row>
    <row r="50" spans="4:6" x14ac:dyDescent="0.55000000000000004">
      <c r="D50" t="s">
        <v>504</v>
      </c>
      <c r="E50" s="31">
        <v>210030</v>
      </c>
      <c r="F50" s="35">
        <v>0</v>
      </c>
    </row>
    <row r="51" spans="4:6" ht="14.7" thickBot="1" x14ac:dyDescent="0.6">
      <c r="D51" s="32" t="s">
        <v>585</v>
      </c>
      <c r="E51" s="32" t="s">
        <v>551</v>
      </c>
      <c r="F51" s="33">
        <f>SUM(F5:F50)</f>
        <v>657788.78908764652</v>
      </c>
    </row>
    <row r="52" spans="4:6" x14ac:dyDescent="0.55000000000000004">
      <c r="F52" s="24"/>
    </row>
    <row r="54" spans="4:6" x14ac:dyDescent="0.55000000000000004">
      <c r="E54" t="s">
        <v>562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5DCCE-30CA-4FA4-8E6F-053A675E4D57}">
  <dimension ref="A1:P2456"/>
  <sheetViews>
    <sheetView topLeftCell="A12" workbookViewId="0">
      <selection activeCell="N28" sqref="N28"/>
    </sheetView>
  </sheetViews>
  <sheetFormatPr defaultRowHeight="14.4" x14ac:dyDescent="0.55000000000000004"/>
  <cols>
    <col min="1" max="1" width="14.68359375" bestFit="1" customWidth="1"/>
    <col min="2" max="2" width="7" bestFit="1" customWidth="1"/>
    <col min="3" max="3" width="6.15625" bestFit="1" customWidth="1"/>
    <col min="4" max="4" width="5.68359375" bestFit="1" customWidth="1"/>
    <col min="5" max="5" width="22.578125" bestFit="1" customWidth="1"/>
    <col min="6" max="7" width="20.15625" bestFit="1" customWidth="1"/>
    <col min="8" max="8" width="13.83984375" bestFit="1" customWidth="1"/>
    <col min="9" max="9" width="8.26171875" bestFit="1" customWidth="1"/>
    <col min="10" max="10" width="6.41796875" bestFit="1" customWidth="1"/>
    <col min="11" max="11" width="11.15625" style="15" bestFit="1" customWidth="1"/>
    <col min="12" max="12" width="17" style="16" bestFit="1" customWidth="1"/>
    <col min="13" max="13" width="17.578125" style="16" bestFit="1" customWidth="1"/>
    <col min="14" max="14" width="24" style="10" bestFit="1" customWidth="1"/>
    <col min="15" max="16" width="14.26171875" bestFit="1" customWidth="1"/>
  </cols>
  <sheetData>
    <row r="1" spans="1:16" ht="15.6" x14ac:dyDescent="0.6">
      <c r="A1" s="1" t="s">
        <v>536</v>
      </c>
      <c r="G1" t="s">
        <v>556</v>
      </c>
    </row>
    <row r="2" spans="1:16" x14ac:dyDescent="0.55000000000000004">
      <c r="A2" t="s">
        <v>537</v>
      </c>
    </row>
    <row r="3" spans="1:16" ht="15.6" x14ac:dyDescent="0.6">
      <c r="C3" s="1"/>
    </row>
    <row r="4" spans="1:16" x14ac:dyDescent="0.55000000000000004">
      <c r="A4" s="11" t="s">
        <v>2</v>
      </c>
      <c r="B4" t="s">
        <v>21</v>
      </c>
    </row>
    <row r="5" spans="1:16" x14ac:dyDescent="0.55000000000000004">
      <c r="A5" s="11" t="s">
        <v>33</v>
      </c>
      <c r="B5" t="s">
        <v>40</v>
      </c>
      <c r="D5" s="2"/>
    </row>
    <row r="6" spans="1:16" x14ac:dyDescent="0.55000000000000004">
      <c r="A6" s="11" t="s">
        <v>21</v>
      </c>
      <c r="B6" s="3">
        <v>0</v>
      </c>
      <c r="D6" s="2"/>
    </row>
    <row r="7" spans="1:16" x14ac:dyDescent="0.55000000000000004">
      <c r="A7" s="11" t="s">
        <v>22</v>
      </c>
      <c r="B7" s="3">
        <v>0</v>
      </c>
    </row>
    <row r="8" spans="1:16" x14ac:dyDescent="0.55000000000000004">
      <c r="A8" s="11" t="s">
        <v>5</v>
      </c>
      <c r="B8" t="s">
        <v>538</v>
      </c>
    </row>
    <row r="9" spans="1:16" x14ac:dyDescent="0.55000000000000004">
      <c r="A9" s="11" t="s">
        <v>19</v>
      </c>
      <c r="B9" t="s">
        <v>538</v>
      </c>
    </row>
    <row r="10" spans="1:16" x14ac:dyDescent="0.55000000000000004">
      <c r="A10" s="11" t="s">
        <v>3</v>
      </c>
      <c r="B10" t="s">
        <v>538</v>
      </c>
    </row>
    <row r="11" spans="1:16" x14ac:dyDescent="0.55000000000000004">
      <c r="A11" s="11" t="s">
        <v>7</v>
      </c>
      <c r="B11" t="s">
        <v>538</v>
      </c>
      <c r="D11" s="4"/>
      <c r="E11" s="5"/>
      <c r="F11" s="5"/>
      <c r="G11" s="5"/>
      <c r="H11" s="5"/>
      <c r="I11" s="5"/>
    </row>
    <row r="12" spans="1:16" ht="32.25" customHeight="1" x14ac:dyDescent="0.55000000000000004"/>
    <row r="13" spans="1:16" s="6" customFormat="1" x14ac:dyDescent="0.55000000000000004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</row>
    <row r="14" spans="1:16" ht="57.6" x14ac:dyDescent="0.55000000000000004">
      <c r="B14" t="s">
        <v>539</v>
      </c>
      <c r="C14" t="s">
        <v>540</v>
      </c>
      <c r="D14" s="6" t="s">
        <v>541</v>
      </c>
      <c r="E14" t="s">
        <v>542</v>
      </c>
      <c r="F14" t="s">
        <v>543</v>
      </c>
      <c r="G14" t="s">
        <v>544</v>
      </c>
      <c r="H14" s="6" t="s">
        <v>545</v>
      </c>
      <c r="I14" s="6" t="s">
        <v>546</v>
      </c>
      <c r="J14" s="7" t="s">
        <v>547</v>
      </c>
      <c r="K14" s="7" t="s">
        <v>548</v>
      </c>
      <c r="L14" t="s">
        <v>549</v>
      </c>
      <c r="M14" t="s">
        <v>550</v>
      </c>
      <c r="N14" t="s">
        <v>559</v>
      </c>
    </row>
    <row r="15" spans="1:16" x14ac:dyDescent="0.55000000000000004">
      <c r="A15">
        <v>210001</v>
      </c>
      <c r="B15">
        <v>30</v>
      </c>
      <c r="C15">
        <v>69</v>
      </c>
      <c r="D15" s="8">
        <v>39</v>
      </c>
      <c r="E15" s="9">
        <v>1.2999999999999998</v>
      </c>
      <c r="F15">
        <v>19.610855419999996</v>
      </c>
      <c r="G15">
        <v>59.281576240999996</v>
      </c>
      <c r="H15" s="8">
        <v>39.670720821000003</v>
      </c>
      <c r="I15" s="9">
        <v>2.0228959916017781</v>
      </c>
      <c r="J15" s="4">
        <v>0.28029028130000005</v>
      </c>
      <c r="K15" s="16">
        <v>1649.9451358340002</v>
      </c>
      <c r="L15" s="16">
        <v>225645.91000000003</v>
      </c>
      <c r="M15" s="16">
        <v>790832.08000000007</v>
      </c>
      <c r="N15" s="10">
        <v>11506.173757999999</v>
      </c>
    </row>
    <row r="16" spans="1:16" x14ac:dyDescent="0.55000000000000004">
      <c r="A16">
        <v>210002</v>
      </c>
      <c r="B16">
        <v>1514</v>
      </c>
      <c r="C16">
        <v>1835</v>
      </c>
      <c r="D16" s="8">
        <v>321</v>
      </c>
      <c r="E16" s="9">
        <v>0.21202113606340811</v>
      </c>
      <c r="F16">
        <v>1680.5382171449999</v>
      </c>
      <c r="G16">
        <v>2314.1082883019999</v>
      </c>
      <c r="H16" s="8">
        <v>633.57007115700003</v>
      </c>
      <c r="I16" s="9">
        <v>0.37700426249951469</v>
      </c>
      <c r="J16" s="4">
        <v>24.601109625200003</v>
      </c>
      <c r="K16" s="16">
        <v>285202.02323989902</v>
      </c>
      <c r="L16" s="16">
        <v>38081650.529999979</v>
      </c>
      <c r="M16" s="16">
        <v>56986586.590000011</v>
      </c>
      <c r="N16" s="10">
        <v>22660.389476000011</v>
      </c>
    </row>
    <row r="17" spans="1:16" x14ac:dyDescent="0.55000000000000004">
      <c r="A17">
        <v>210003</v>
      </c>
      <c r="B17">
        <v>771</v>
      </c>
      <c r="C17">
        <v>920</v>
      </c>
      <c r="D17" s="8">
        <v>149</v>
      </c>
      <c r="E17" s="9">
        <v>0.19325551232166016</v>
      </c>
      <c r="F17">
        <v>659.63091141899986</v>
      </c>
      <c r="G17">
        <v>938.33373616300014</v>
      </c>
      <c r="H17" s="8">
        <v>278.70282474400028</v>
      </c>
      <c r="I17" s="9">
        <v>0.42251328723278592</v>
      </c>
      <c r="J17" s="4">
        <v>70.865443667299999</v>
      </c>
      <c r="K17" s="16">
        <v>634999.33475099644</v>
      </c>
      <c r="L17" s="16">
        <v>11553384.4</v>
      </c>
      <c r="M17" s="16">
        <v>18013583.440000001</v>
      </c>
      <c r="N17" s="10">
        <v>17514.922662999979</v>
      </c>
    </row>
    <row r="18" spans="1:16" x14ac:dyDescent="0.55000000000000004">
      <c r="A18">
        <v>210004</v>
      </c>
      <c r="B18">
        <v>2064</v>
      </c>
      <c r="C18">
        <v>2501</v>
      </c>
      <c r="D18" s="8">
        <v>437</v>
      </c>
      <c r="E18" s="9">
        <v>0.21172480620155043</v>
      </c>
      <c r="F18">
        <v>1854.6482580260001</v>
      </c>
      <c r="G18">
        <v>2338.607348644</v>
      </c>
      <c r="H18" s="8">
        <v>483.95909061799989</v>
      </c>
      <c r="I18" s="9">
        <v>0.26094386820986903</v>
      </c>
      <c r="J18" s="4">
        <v>32.302901232399989</v>
      </c>
      <c r="K18" s="16">
        <v>238781.90927142443</v>
      </c>
      <c r="L18" s="16">
        <v>26797292.150000002</v>
      </c>
      <c r="M18" s="16">
        <v>35176170.560000002</v>
      </c>
      <c r="N18" s="10">
        <v>14448.719338000026</v>
      </c>
    </row>
    <row r="19" spans="1:16" x14ac:dyDescent="0.55000000000000004">
      <c r="A19">
        <v>210005</v>
      </c>
      <c r="B19">
        <v>649</v>
      </c>
      <c r="C19">
        <v>823</v>
      </c>
      <c r="D19" s="8">
        <v>174</v>
      </c>
      <c r="E19" s="9">
        <v>0.26810477657935294</v>
      </c>
      <c r="F19">
        <v>538.72528003000002</v>
      </c>
      <c r="G19">
        <v>736.98875216299973</v>
      </c>
      <c r="H19" s="8">
        <v>198.26347213299971</v>
      </c>
      <c r="I19" s="9">
        <v>0.36802333115304897</v>
      </c>
      <c r="J19" s="4">
        <v>2.5655564581000005</v>
      </c>
      <c r="K19" s="16">
        <v>20049.668794527999</v>
      </c>
      <c r="L19" s="16">
        <v>8229291.5000000009</v>
      </c>
      <c r="M19" s="16">
        <v>11755469.240000002</v>
      </c>
      <c r="N19" s="10">
        <v>15275.487907000001</v>
      </c>
    </row>
    <row r="20" spans="1:16" x14ac:dyDescent="0.55000000000000004">
      <c r="A20">
        <v>210006</v>
      </c>
      <c r="B20">
        <v>448</v>
      </c>
      <c r="C20">
        <v>503</v>
      </c>
      <c r="D20" s="8">
        <v>55</v>
      </c>
      <c r="E20" s="9">
        <v>0.12276785714285721</v>
      </c>
      <c r="F20">
        <v>311.89236477399999</v>
      </c>
      <c r="G20">
        <v>375.34569486700002</v>
      </c>
      <c r="H20" s="8">
        <v>63.453330093000034</v>
      </c>
      <c r="I20" s="9">
        <v>0.20344624383151833</v>
      </c>
      <c r="J20" s="4">
        <v>8.8755550400000008E-2</v>
      </c>
      <c r="K20" s="16">
        <v>702.8201881739999</v>
      </c>
      <c r="L20" s="16">
        <v>4827507.0199999996</v>
      </c>
      <c r="M20" s="16">
        <v>6027322.2800000003</v>
      </c>
      <c r="N20" s="10">
        <v>15478.118623999997</v>
      </c>
    </row>
    <row r="21" spans="1:16" x14ac:dyDescent="0.55000000000000004">
      <c r="A21">
        <v>210008</v>
      </c>
      <c r="B21">
        <v>922</v>
      </c>
      <c r="C21">
        <v>1044</v>
      </c>
      <c r="D21" s="8">
        <v>122</v>
      </c>
      <c r="E21" s="9">
        <v>0.13232104121475063</v>
      </c>
      <c r="F21">
        <v>678.39086289600016</v>
      </c>
      <c r="G21">
        <v>904.63962817800018</v>
      </c>
      <c r="H21" s="8">
        <v>226.24876528200002</v>
      </c>
      <c r="I21" s="9">
        <v>0.333507978447942</v>
      </c>
      <c r="J21" s="4">
        <v>3.5015210837999997</v>
      </c>
      <c r="K21" s="16">
        <v>28964.3524830268</v>
      </c>
      <c r="L21" s="16">
        <v>10968734.700000003</v>
      </c>
      <c r="M21" s="16">
        <v>14721329.19999999</v>
      </c>
      <c r="N21" s="10">
        <v>16168.753590000006</v>
      </c>
    </row>
    <row r="22" spans="1:16" x14ac:dyDescent="0.55000000000000004">
      <c r="A22">
        <v>210009</v>
      </c>
      <c r="B22">
        <v>2245</v>
      </c>
      <c r="C22">
        <v>2673</v>
      </c>
      <c r="D22" s="8">
        <v>428</v>
      </c>
      <c r="E22" s="9">
        <v>0.1906458797327395</v>
      </c>
      <c r="F22">
        <v>2110.6965893799998</v>
      </c>
      <c r="G22">
        <v>2911.7429155710006</v>
      </c>
      <c r="H22" s="8">
        <v>801.04632619100084</v>
      </c>
      <c r="I22" s="9">
        <v>0.37951751579145809</v>
      </c>
      <c r="J22" s="4">
        <v>46.100032938199988</v>
      </c>
      <c r="K22" s="16">
        <v>588612.38002775004</v>
      </c>
      <c r="L22" s="16">
        <v>52677290.560000002</v>
      </c>
      <c r="M22" s="16">
        <v>75212480.260000005</v>
      </c>
      <c r="N22" s="10">
        <v>24957.301217999953</v>
      </c>
    </row>
    <row r="23" spans="1:16" x14ac:dyDescent="0.55000000000000004">
      <c r="A23">
        <v>210010</v>
      </c>
      <c r="B23">
        <v>33</v>
      </c>
      <c r="C23">
        <v>48</v>
      </c>
      <c r="D23" s="8">
        <v>15</v>
      </c>
      <c r="E23" s="9">
        <v>0.45454545454545459</v>
      </c>
      <c r="F23">
        <v>21.910600348999999</v>
      </c>
      <c r="G23">
        <v>37.06813490199999</v>
      </c>
      <c r="H23" s="8">
        <v>15.157534552999991</v>
      </c>
      <c r="I23" s="9">
        <v>0.69179001540648244</v>
      </c>
      <c r="J23" s="4">
        <v>7.5141217699999999E-2</v>
      </c>
      <c r="K23" s="16">
        <v>800.35339006099991</v>
      </c>
      <c r="L23" s="16">
        <v>456170.61</v>
      </c>
      <c r="M23" s="16">
        <v>823854.15000000014</v>
      </c>
      <c r="N23" s="10">
        <v>20819.630805999997</v>
      </c>
    </row>
    <row r="24" spans="1:16" x14ac:dyDescent="0.55000000000000004">
      <c r="A24">
        <v>210011</v>
      </c>
      <c r="B24">
        <v>1734</v>
      </c>
      <c r="C24">
        <v>1760</v>
      </c>
      <c r="D24" s="8">
        <v>26</v>
      </c>
      <c r="E24" s="9">
        <v>1.4994232987312506E-2</v>
      </c>
      <c r="F24">
        <v>1461.1740516099999</v>
      </c>
      <c r="G24">
        <v>1727.8794677249996</v>
      </c>
      <c r="H24" s="8">
        <v>266.70541611499971</v>
      </c>
      <c r="I24" s="9">
        <v>0.18252816344577805</v>
      </c>
      <c r="J24" s="4">
        <v>6.7889599842999999</v>
      </c>
      <c r="K24" s="16">
        <v>60207.451800267991</v>
      </c>
      <c r="L24" s="16">
        <v>25329021.530000005</v>
      </c>
      <c r="M24" s="16">
        <v>30186621.13000001</v>
      </c>
      <c r="N24" s="10">
        <v>17334.705268000012</v>
      </c>
    </row>
    <row r="25" spans="1:16" x14ac:dyDescent="0.55000000000000004">
      <c r="A25">
        <v>210012</v>
      </c>
      <c r="B25">
        <v>820</v>
      </c>
      <c r="C25">
        <v>827</v>
      </c>
      <c r="D25" s="8">
        <v>7</v>
      </c>
      <c r="E25" s="9">
        <v>8.5365853658536661E-3</v>
      </c>
      <c r="F25">
        <v>758.58456651599988</v>
      </c>
      <c r="G25">
        <v>932.83585332000018</v>
      </c>
      <c r="H25" s="8">
        <v>174.2512868040003</v>
      </c>
      <c r="I25" s="9">
        <v>0.22970581593070816</v>
      </c>
      <c r="J25" s="4">
        <v>2.2747779469</v>
      </c>
      <c r="K25" s="16">
        <v>23424.485679484198</v>
      </c>
      <c r="L25" s="16">
        <v>15268786.469999997</v>
      </c>
      <c r="M25" s="16">
        <v>21292451.169999998</v>
      </c>
      <c r="N25" s="10">
        <v>20127.995143000018</v>
      </c>
    </row>
    <row r="26" spans="1:16" x14ac:dyDescent="0.55000000000000004">
      <c r="A26">
        <v>210013</v>
      </c>
      <c r="B26">
        <v>285</v>
      </c>
      <c r="C26">
        <v>368</v>
      </c>
      <c r="D26" s="8">
        <v>83</v>
      </c>
      <c r="E26" s="9">
        <v>0.29122807017543861</v>
      </c>
      <c r="F26">
        <v>216.39698757600001</v>
      </c>
      <c r="G26">
        <v>290.42105739200008</v>
      </c>
      <c r="H26" s="8">
        <v>74.024069816000065</v>
      </c>
      <c r="I26" s="9">
        <v>0.34207532482402203</v>
      </c>
      <c r="J26" s="4">
        <v>1.4645931775999999</v>
      </c>
      <c r="K26" s="16">
        <v>18589.880236482997</v>
      </c>
      <c r="L26" s="16">
        <v>5368837.5100000007</v>
      </c>
      <c r="M26" s="16">
        <v>6449746.5199999996</v>
      </c>
      <c r="N26" s="10">
        <v>24810.130539000013</v>
      </c>
    </row>
    <row r="27" spans="1:16" x14ac:dyDescent="0.55000000000000004">
      <c r="A27">
        <v>210015</v>
      </c>
      <c r="B27">
        <v>2413</v>
      </c>
      <c r="C27">
        <v>2401</v>
      </c>
      <c r="D27" s="8">
        <v>-12</v>
      </c>
      <c r="E27" s="9">
        <v>-4.9730625777041348E-3</v>
      </c>
      <c r="F27">
        <v>1776.7413993719999</v>
      </c>
      <c r="G27">
        <v>2014.2322472929993</v>
      </c>
      <c r="H27" s="8">
        <v>237.49084792099939</v>
      </c>
      <c r="I27" s="9">
        <v>0.13366652457411199</v>
      </c>
      <c r="J27" s="4">
        <v>0.8833398603</v>
      </c>
      <c r="K27" s="16">
        <v>6768.5849318411001</v>
      </c>
      <c r="L27" s="16">
        <v>26611155.98</v>
      </c>
      <c r="M27" s="16">
        <v>31145827.340000004</v>
      </c>
      <c r="N27" s="10">
        <v>14977.506568999985</v>
      </c>
    </row>
    <row r="28" spans="1:16" x14ac:dyDescent="0.55000000000000004">
      <c r="A28">
        <v>210016</v>
      </c>
      <c r="B28">
        <v>837</v>
      </c>
      <c r="C28">
        <v>1165</v>
      </c>
      <c r="D28" s="8">
        <v>328</v>
      </c>
      <c r="E28" s="9">
        <v>0.39187574671445646</v>
      </c>
      <c r="F28">
        <v>699.42895725000017</v>
      </c>
      <c r="G28">
        <v>1089.3681256839998</v>
      </c>
      <c r="H28" s="8">
        <v>389.93916843399961</v>
      </c>
      <c r="I28" s="9">
        <v>0.55751075844379416</v>
      </c>
      <c r="J28" s="4">
        <v>84.169703086800027</v>
      </c>
      <c r="K28" s="16">
        <v>684167.19874355884</v>
      </c>
      <c r="L28" s="16">
        <v>11112698.369999997</v>
      </c>
      <c r="M28" s="16">
        <v>18795912.729999997</v>
      </c>
      <c r="N28" s="10">
        <v>15888.244624000017</v>
      </c>
      <c r="O28" s="14"/>
      <c r="P28" s="16">
        <f>N28/2*(1+'Individual Jurisdiction Proof'!Q15)*J28</f>
        <v>684167.1980966687</v>
      </c>
    </row>
    <row r="29" spans="1:16" x14ac:dyDescent="0.55000000000000004">
      <c r="A29">
        <v>210017</v>
      </c>
      <c r="B29">
        <v>1</v>
      </c>
      <c r="C29">
        <v>3</v>
      </c>
      <c r="D29" s="8">
        <v>2</v>
      </c>
      <c r="E29" s="9">
        <v>2</v>
      </c>
      <c r="F29">
        <v>0.49757698500000003</v>
      </c>
      <c r="G29">
        <v>1.5272109549999999</v>
      </c>
      <c r="H29" s="8">
        <v>1.0296339699999999</v>
      </c>
      <c r="I29" s="9">
        <v>2.0692958095720604</v>
      </c>
      <c r="J29" s="4">
        <v>4.5346935999999996E-3</v>
      </c>
      <c r="K29" s="16">
        <v>39.208349843000001</v>
      </c>
      <c r="L29" s="16">
        <v>8409.31</v>
      </c>
      <c r="M29" s="16">
        <v>16647.68</v>
      </c>
      <c r="N29" s="10">
        <v>16900.520429</v>
      </c>
    </row>
    <row r="30" spans="1:16" x14ac:dyDescent="0.55000000000000004">
      <c r="A30">
        <v>210018</v>
      </c>
      <c r="B30">
        <v>393</v>
      </c>
      <c r="C30">
        <v>471</v>
      </c>
      <c r="D30" s="8">
        <v>78</v>
      </c>
      <c r="E30" s="9">
        <v>0.1984732824427482</v>
      </c>
      <c r="F30">
        <v>287.00045551000011</v>
      </c>
      <c r="G30">
        <v>438.22518101699984</v>
      </c>
      <c r="H30" s="8">
        <v>151.22472550699973</v>
      </c>
      <c r="I30" s="9">
        <v>0.5269145835962985</v>
      </c>
      <c r="J30" s="4">
        <v>13.850736314000001</v>
      </c>
      <c r="K30" s="16">
        <v>101502.18302756803</v>
      </c>
      <c r="L30" s="16">
        <v>4111067.16</v>
      </c>
      <c r="M30" s="16">
        <v>6844916.1500000013</v>
      </c>
      <c r="N30" s="10">
        <v>14324.253083999994</v>
      </c>
    </row>
    <row r="31" spans="1:16" x14ac:dyDescent="0.55000000000000004">
      <c r="A31">
        <v>210019</v>
      </c>
      <c r="B31">
        <v>489</v>
      </c>
      <c r="C31">
        <v>633</v>
      </c>
      <c r="D31" s="8">
        <v>144</v>
      </c>
      <c r="E31" s="9">
        <v>0.29447852760736204</v>
      </c>
      <c r="F31">
        <v>443.10794885799999</v>
      </c>
      <c r="G31">
        <v>578.0147128189999</v>
      </c>
      <c r="H31" s="8">
        <v>134.90676396099991</v>
      </c>
      <c r="I31" s="9">
        <v>0.30445575239326761</v>
      </c>
      <c r="J31" s="4">
        <v>0.4317426567</v>
      </c>
      <c r="K31" s="16">
        <v>3245.6013144333001</v>
      </c>
      <c r="L31" s="16">
        <v>6511022.8000000007</v>
      </c>
      <c r="M31" s="16">
        <v>8134236.1000000015</v>
      </c>
      <c r="N31" s="10">
        <v>14693.987811999996</v>
      </c>
    </row>
    <row r="32" spans="1:16" x14ac:dyDescent="0.55000000000000004">
      <c r="A32">
        <v>210022</v>
      </c>
      <c r="B32">
        <v>1116</v>
      </c>
      <c r="C32">
        <v>1277</v>
      </c>
      <c r="D32" s="8">
        <v>161</v>
      </c>
      <c r="E32" s="9">
        <v>0.14426523297491034</v>
      </c>
      <c r="F32">
        <v>912.69531495700005</v>
      </c>
      <c r="G32">
        <v>1207.8496261820001</v>
      </c>
      <c r="H32" s="8">
        <v>295.15431122500001</v>
      </c>
      <c r="I32" s="9">
        <v>0.32338756032609384</v>
      </c>
      <c r="J32" s="4">
        <v>17.736163999800002</v>
      </c>
      <c r="K32" s="16">
        <v>118378.0858104767</v>
      </c>
      <c r="L32" s="16">
        <v>11907124.720000003</v>
      </c>
      <c r="M32" s="16">
        <v>16017346.490000002</v>
      </c>
      <c r="N32" s="10">
        <v>13046.111364000008</v>
      </c>
    </row>
    <row r="33" spans="1:14" x14ac:dyDescent="0.55000000000000004">
      <c r="A33">
        <v>210023</v>
      </c>
      <c r="B33">
        <v>3836</v>
      </c>
      <c r="C33">
        <v>4578</v>
      </c>
      <c r="D33" s="8">
        <v>742</v>
      </c>
      <c r="E33" s="9">
        <v>0.1934306569343065</v>
      </c>
      <c r="F33">
        <v>3147.9620357070012</v>
      </c>
      <c r="G33">
        <v>3774.1000611570021</v>
      </c>
      <c r="H33" s="8">
        <v>626.1380254500009</v>
      </c>
      <c r="I33" s="9">
        <v>0.19890266094310638</v>
      </c>
      <c r="J33" s="4">
        <v>31.142521354299991</v>
      </c>
      <c r="K33" s="16">
        <v>198591.76092929833</v>
      </c>
      <c r="L33" s="16">
        <v>39237958.740000002</v>
      </c>
      <c r="M33" s="16">
        <v>49376876.160000011</v>
      </c>
      <c r="N33" s="10">
        <v>12464.559068999975</v>
      </c>
    </row>
    <row r="34" spans="1:14" x14ac:dyDescent="0.55000000000000004">
      <c r="A34">
        <v>210024</v>
      </c>
      <c r="B34">
        <v>1798</v>
      </c>
      <c r="C34">
        <v>1945</v>
      </c>
      <c r="D34" s="8">
        <v>147</v>
      </c>
      <c r="E34" s="9">
        <v>8.175750834260298E-2</v>
      </c>
      <c r="F34">
        <v>1531.8847825739997</v>
      </c>
      <c r="G34">
        <v>1813.5575842019996</v>
      </c>
      <c r="H34" s="8">
        <v>281.67280162799989</v>
      </c>
      <c r="I34" s="9">
        <v>0.1838733596887816</v>
      </c>
      <c r="J34" s="4">
        <v>2.2811543111999999</v>
      </c>
      <c r="K34" s="16">
        <v>23149.780245125203</v>
      </c>
      <c r="L34" s="16">
        <v>30386996.389999989</v>
      </c>
      <c r="M34" s="16">
        <v>35075569.400000006</v>
      </c>
      <c r="N34" s="10">
        <v>19836.345875999992</v>
      </c>
    </row>
    <row r="35" spans="1:14" x14ac:dyDescent="0.55000000000000004">
      <c r="A35">
        <v>210027</v>
      </c>
      <c r="B35">
        <v>1940</v>
      </c>
      <c r="C35">
        <v>2022</v>
      </c>
      <c r="D35" s="8">
        <v>82</v>
      </c>
      <c r="E35" s="9">
        <v>4.2268041237113474E-2</v>
      </c>
      <c r="F35">
        <v>1676.3464163000001</v>
      </c>
      <c r="G35">
        <v>1770.5815304800001</v>
      </c>
      <c r="H35" s="8">
        <v>94.235114179999982</v>
      </c>
      <c r="I35" s="9">
        <v>5.6214582656485712E-2</v>
      </c>
      <c r="J35" s="4">
        <v>1.2258351072</v>
      </c>
      <c r="K35" s="16">
        <v>9243.1199875980001</v>
      </c>
      <c r="L35" s="16">
        <v>24706986.059999999</v>
      </c>
      <c r="M35" s="16">
        <v>26224235.09</v>
      </c>
      <c r="N35" s="10">
        <v>14738.592107000002</v>
      </c>
    </row>
    <row r="36" spans="1:14" x14ac:dyDescent="0.55000000000000004">
      <c r="A36">
        <v>210028</v>
      </c>
      <c r="B36">
        <v>1897</v>
      </c>
      <c r="C36">
        <v>1793</v>
      </c>
      <c r="D36" s="8">
        <v>-104</v>
      </c>
      <c r="E36" s="9">
        <v>-5.4823405376910883E-2</v>
      </c>
      <c r="F36">
        <v>1297.6693825330001</v>
      </c>
      <c r="G36">
        <v>1358.9721386429999</v>
      </c>
      <c r="H36" s="8">
        <v>61.302756109999791</v>
      </c>
      <c r="I36" s="9">
        <v>4.7240658472144315E-2</v>
      </c>
      <c r="J36" s="4">
        <v>1.6732178741999999</v>
      </c>
      <c r="K36" s="16">
        <v>13763.303973143</v>
      </c>
      <c r="L36" s="16">
        <v>20864295.670000006</v>
      </c>
      <c r="M36" s="16">
        <v>19729052.220000003</v>
      </c>
      <c r="N36" s="10">
        <v>16078.283074999988</v>
      </c>
    </row>
    <row r="37" spans="1:14" x14ac:dyDescent="0.55000000000000004">
      <c r="A37">
        <v>210029</v>
      </c>
      <c r="B37">
        <v>1303</v>
      </c>
      <c r="C37">
        <v>1472</v>
      </c>
      <c r="D37" s="8">
        <v>169</v>
      </c>
      <c r="E37" s="9">
        <v>0.12970069071373747</v>
      </c>
      <c r="F37">
        <v>1035.3640423040006</v>
      </c>
      <c r="G37">
        <v>1307.4828162169999</v>
      </c>
      <c r="H37" s="8">
        <v>272.11877391299936</v>
      </c>
      <c r="I37" s="9">
        <v>0.26282424615350952</v>
      </c>
      <c r="J37" s="4">
        <v>4.4897452121000008</v>
      </c>
      <c r="K37" s="16">
        <v>40948.903745876996</v>
      </c>
      <c r="L37" s="16">
        <v>18457935.579999998</v>
      </c>
      <c r="M37" s="16">
        <v>25624183.57</v>
      </c>
      <c r="N37" s="10">
        <v>17827.483692999995</v>
      </c>
    </row>
    <row r="38" spans="1:14" x14ac:dyDescent="0.55000000000000004">
      <c r="A38">
        <v>210030</v>
      </c>
      <c r="B38">
        <v>178</v>
      </c>
      <c r="C38">
        <v>213</v>
      </c>
      <c r="D38" s="8">
        <v>35</v>
      </c>
      <c r="E38" s="9">
        <v>0.19662921348314599</v>
      </c>
      <c r="F38">
        <v>134.95511100100001</v>
      </c>
      <c r="G38">
        <v>155.77186038400001</v>
      </c>
      <c r="H38" s="8">
        <v>20.816749383000001</v>
      </c>
      <c r="I38" s="9">
        <v>0.15424943322706586</v>
      </c>
      <c r="J38" s="4">
        <v>0</v>
      </c>
      <c r="K38" s="16">
        <v>0</v>
      </c>
      <c r="L38" s="16">
        <v>2576570.16</v>
      </c>
      <c r="M38" s="16">
        <v>2799402.39</v>
      </c>
      <c r="N38" s="10">
        <v>19092.053208000001</v>
      </c>
    </row>
    <row r="39" spans="1:14" x14ac:dyDescent="0.55000000000000004">
      <c r="A39">
        <v>210032</v>
      </c>
      <c r="B39">
        <v>16</v>
      </c>
      <c r="C39">
        <v>37</v>
      </c>
      <c r="D39" s="8">
        <v>21</v>
      </c>
      <c r="E39" s="9">
        <v>1.3125</v>
      </c>
      <c r="F39">
        <v>12.782053619999999</v>
      </c>
      <c r="G39">
        <v>26.949755200999999</v>
      </c>
      <c r="H39" s="8">
        <v>14.167701580999999</v>
      </c>
      <c r="I39" s="9">
        <v>1.1084057384043424</v>
      </c>
      <c r="J39" s="4">
        <v>3.2812644600000003E-2</v>
      </c>
      <c r="K39" s="16">
        <v>270.41458875000001</v>
      </c>
      <c r="L39" s="16">
        <v>205901.25</v>
      </c>
      <c r="M39" s="16">
        <v>518212.41000000003</v>
      </c>
      <c r="N39" s="10">
        <v>16108.620423999995</v>
      </c>
    </row>
    <row r="40" spans="1:14" x14ac:dyDescent="0.55000000000000004">
      <c r="A40">
        <v>210033</v>
      </c>
      <c r="B40">
        <v>582</v>
      </c>
      <c r="C40">
        <v>730</v>
      </c>
      <c r="D40" s="8">
        <v>148</v>
      </c>
      <c r="E40" s="9">
        <v>0.25429553264604809</v>
      </c>
      <c r="F40">
        <v>421.15031752599998</v>
      </c>
      <c r="G40">
        <v>575.07234995199997</v>
      </c>
      <c r="H40" s="8">
        <v>153.92203242599999</v>
      </c>
      <c r="I40" s="9">
        <v>0.36548003413649921</v>
      </c>
      <c r="J40" s="4">
        <v>1.6419661337999996</v>
      </c>
      <c r="K40" s="16">
        <v>14134.656665781002</v>
      </c>
      <c r="L40" s="16">
        <v>7086432.6699999999</v>
      </c>
      <c r="M40" s="16">
        <v>8924521.429999996</v>
      </c>
      <c r="N40" s="10">
        <v>16826.373802999995</v>
      </c>
    </row>
    <row r="41" spans="1:14" x14ac:dyDescent="0.55000000000000004">
      <c r="A41">
        <v>210034</v>
      </c>
      <c r="B41">
        <v>1450</v>
      </c>
      <c r="C41">
        <v>1661</v>
      </c>
      <c r="D41" s="8">
        <v>211</v>
      </c>
      <c r="E41" s="9">
        <v>0.14551724137931044</v>
      </c>
      <c r="F41">
        <v>1041.7376431499997</v>
      </c>
      <c r="G41">
        <v>1263.6277505490002</v>
      </c>
      <c r="H41" s="8">
        <v>221.8901073990005</v>
      </c>
      <c r="I41" s="9">
        <v>0.2129999898324213</v>
      </c>
      <c r="J41" s="4">
        <v>2.8248815581999995</v>
      </c>
      <c r="K41" s="16">
        <v>26503.330198614403</v>
      </c>
      <c r="L41" s="16">
        <v>19104163.479999993</v>
      </c>
      <c r="M41" s="16">
        <v>25029595.179999992</v>
      </c>
      <c r="N41" s="10">
        <v>18338.747385999999</v>
      </c>
    </row>
    <row r="42" spans="1:14" x14ac:dyDescent="0.55000000000000004">
      <c r="A42">
        <v>210035</v>
      </c>
      <c r="B42">
        <v>1491</v>
      </c>
      <c r="C42">
        <v>1588</v>
      </c>
      <c r="D42" s="8">
        <v>97</v>
      </c>
      <c r="E42" s="9">
        <v>6.5057008718980569E-2</v>
      </c>
      <c r="F42">
        <v>1239.328186237</v>
      </c>
      <c r="G42">
        <v>1408.4073021959998</v>
      </c>
      <c r="H42" s="8">
        <v>169.07911595899986</v>
      </c>
      <c r="I42" s="9">
        <v>0.13642804047923618</v>
      </c>
      <c r="J42" s="4">
        <v>9.6268477027999992</v>
      </c>
      <c r="K42" s="16">
        <v>65990.551604138003</v>
      </c>
      <c r="L42" s="16">
        <v>16605557.030000001</v>
      </c>
      <c r="M42" s="16">
        <v>21177835.580000002</v>
      </c>
      <c r="N42" s="10">
        <v>13398.837543</v>
      </c>
    </row>
    <row r="43" spans="1:14" x14ac:dyDescent="0.55000000000000004">
      <c r="A43">
        <v>210037</v>
      </c>
      <c r="B43">
        <v>844</v>
      </c>
      <c r="C43">
        <v>864</v>
      </c>
      <c r="D43" s="8">
        <v>20</v>
      </c>
      <c r="E43" s="9">
        <v>2.3696682464454888E-2</v>
      </c>
      <c r="F43">
        <v>637.8636710799999</v>
      </c>
      <c r="G43">
        <v>695.61250737099988</v>
      </c>
      <c r="H43" s="8">
        <v>57.748836290999975</v>
      </c>
      <c r="I43" s="9">
        <v>9.0534763005427843E-2</v>
      </c>
      <c r="J43" s="4">
        <v>0.30796168159999998</v>
      </c>
      <c r="K43" s="16">
        <v>2387.609894235</v>
      </c>
      <c r="L43" s="16">
        <v>9666383.4700000007</v>
      </c>
      <c r="M43" s="16">
        <v>12809792.770000001</v>
      </c>
      <c r="N43" s="10">
        <v>15154.309467999994</v>
      </c>
    </row>
    <row r="44" spans="1:14" x14ac:dyDescent="0.55000000000000004">
      <c r="A44">
        <v>210038</v>
      </c>
      <c r="B44">
        <v>631</v>
      </c>
      <c r="C44">
        <v>834</v>
      </c>
      <c r="D44" s="8">
        <v>203</v>
      </c>
      <c r="E44" s="9">
        <v>0.3217115689381933</v>
      </c>
      <c r="F44">
        <v>490.80261444600006</v>
      </c>
      <c r="G44">
        <v>680.5934398249999</v>
      </c>
      <c r="H44" s="8">
        <v>189.79082537899984</v>
      </c>
      <c r="I44" s="9">
        <v>0.38669481333800304</v>
      </c>
      <c r="J44" s="4">
        <v>2.5060399081999996</v>
      </c>
      <c r="K44" s="16">
        <v>30089.361025422004</v>
      </c>
      <c r="L44" s="16">
        <v>11518642.890000004</v>
      </c>
      <c r="M44" s="16">
        <v>15783924.5</v>
      </c>
      <c r="N44" s="10">
        <v>23468.992525999973</v>
      </c>
    </row>
    <row r="45" spans="1:14" x14ac:dyDescent="0.55000000000000004">
      <c r="A45">
        <v>210039</v>
      </c>
      <c r="B45">
        <v>1322</v>
      </c>
      <c r="C45">
        <v>1455</v>
      </c>
      <c r="D45" s="8">
        <v>133</v>
      </c>
      <c r="E45" s="9">
        <v>0.10060514372163398</v>
      </c>
      <c r="F45">
        <v>1004.4668862210001</v>
      </c>
      <c r="G45">
        <v>1201.0466823909999</v>
      </c>
      <c r="H45" s="8">
        <v>196.57979616999978</v>
      </c>
      <c r="I45" s="9">
        <v>0.19570560151521899</v>
      </c>
      <c r="J45" s="4">
        <v>2.7110498502000002</v>
      </c>
      <c r="K45" s="16">
        <v>20323.162255067007</v>
      </c>
      <c r="L45" s="16">
        <v>14718341.300000001</v>
      </c>
      <c r="M45" s="16">
        <v>18098476.690000001</v>
      </c>
      <c r="N45" s="10">
        <v>14652.888513999995</v>
      </c>
    </row>
    <row r="46" spans="1:14" x14ac:dyDescent="0.55000000000000004">
      <c r="A46">
        <v>210040</v>
      </c>
      <c r="B46">
        <v>483</v>
      </c>
      <c r="C46">
        <v>514</v>
      </c>
      <c r="D46" s="8">
        <v>31</v>
      </c>
      <c r="E46" s="9">
        <v>6.4182194616977162E-2</v>
      </c>
      <c r="F46">
        <v>336.33924603800006</v>
      </c>
      <c r="G46">
        <v>447.66603673200012</v>
      </c>
      <c r="H46" s="8">
        <v>111.32679069400007</v>
      </c>
      <c r="I46" s="9">
        <v>0.33099554097657169</v>
      </c>
      <c r="J46" s="4">
        <v>2.0305215727000001</v>
      </c>
      <c r="K46" s="16">
        <v>16344.256491659999</v>
      </c>
      <c r="L46" s="16">
        <v>5291814.0100000016</v>
      </c>
      <c r="M46" s="16">
        <v>6818325.5200000005</v>
      </c>
      <c r="N46" s="10">
        <v>15733.560898000014</v>
      </c>
    </row>
    <row r="47" spans="1:14" x14ac:dyDescent="0.55000000000000004">
      <c r="A47">
        <v>210043</v>
      </c>
      <c r="B47">
        <v>2484</v>
      </c>
      <c r="C47">
        <v>2970</v>
      </c>
      <c r="D47" s="8">
        <v>486</v>
      </c>
      <c r="E47" s="9">
        <v>0.19565217391304346</v>
      </c>
      <c r="F47">
        <v>2184.8698052180002</v>
      </c>
      <c r="G47">
        <v>2742.8242166789996</v>
      </c>
      <c r="H47" s="8">
        <v>557.95441146099938</v>
      </c>
      <c r="I47" s="9">
        <v>0.25537192656901953</v>
      </c>
      <c r="J47" s="4">
        <v>25.4978726728</v>
      </c>
      <c r="K47" s="16">
        <v>186865.1072792426</v>
      </c>
      <c r="L47" s="16">
        <v>31298195.099999994</v>
      </c>
      <c r="M47" s="16">
        <v>39421441.75999999</v>
      </c>
      <c r="N47" s="10">
        <v>14324.970314000018</v>
      </c>
    </row>
    <row r="48" spans="1:14" x14ac:dyDescent="0.55000000000000004">
      <c r="A48">
        <v>210044</v>
      </c>
      <c r="B48">
        <v>2335</v>
      </c>
      <c r="C48">
        <v>2841</v>
      </c>
      <c r="D48" s="8">
        <v>506</v>
      </c>
      <c r="E48" s="9">
        <v>0.21670235546038552</v>
      </c>
      <c r="F48">
        <v>1853.197158099</v>
      </c>
      <c r="G48">
        <v>2394.6049910050001</v>
      </c>
      <c r="H48" s="8">
        <v>541.40783290600007</v>
      </c>
      <c r="I48" s="9">
        <v>0.29214799436740635</v>
      </c>
      <c r="J48" s="4">
        <v>4.1942274572999994</v>
      </c>
      <c r="K48" s="16">
        <v>34561.135380067004</v>
      </c>
      <c r="L48" s="16">
        <v>29848816.210000005</v>
      </c>
      <c r="M48" s="16">
        <v>37939618.279999986</v>
      </c>
      <c r="N48" s="10">
        <v>16106.659822999982</v>
      </c>
    </row>
    <row r="49" spans="1:14" x14ac:dyDescent="0.55000000000000004">
      <c r="A49">
        <v>210045</v>
      </c>
      <c r="B49">
        <v>1</v>
      </c>
      <c r="C49">
        <v>2</v>
      </c>
      <c r="D49" s="8">
        <v>1</v>
      </c>
      <c r="E49" s="9">
        <v>1</v>
      </c>
      <c r="F49">
        <v>0.42078298800000002</v>
      </c>
      <c r="G49">
        <v>1.03536797</v>
      </c>
      <c r="H49" s="8">
        <v>0.614584982</v>
      </c>
      <c r="I49" s="9">
        <v>1.4605746893930989</v>
      </c>
      <c r="J49" s="4">
        <v>0</v>
      </c>
      <c r="K49" s="16">
        <v>0</v>
      </c>
      <c r="L49" s="16">
        <v>7200.93</v>
      </c>
      <c r="M49" s="16">
        <v>38333.9</v>
      </c>
      <c r="N49" s="10">
        <v>17113.168083</v>
      </c>
    </row>
    <row r="50" spans="1:14" x14ac:dyDescent="0.55000000000000004">
      <c r="A50">
        <v>210048</v>
      </c>
      <c r="B50">
        <v>2146</v>
      </c>
      <c r="C50">
        <v>2390</v>
      </c>
      <c r="D50" s="8">
        <v>244</v>
      </c>
      <c r="E50" s="9">
        <v>0.11369990680335507</v>
      </c>
      <c r="F50">
        <v>1657.0562458920003</v>
      </c>
      <c r="G50">
        <v>2071.8991505420004</v>
      </c>
      <c r="H50" s="8">
        <v>414.84290465000004</v>
      </c>
      <c r="I50" s="9">
        <v>0.25034932017451728</v>
      </c>
      <c r="J50" s="4">
        <v>100.44759139779998</v>
      </c>
      <c r="K50" s="16">
        <v>671497.08791613998</v>
      </c>
      <c r="L50" s="16">
        <v>21652663.190000001</v>
      </c>
      <c r="M50" s="16">
        <v>26389442.34</v>
      </c>
      <c r="N50" s="10">
        <v>13066.945219000012</v>
      </c>
    </row>
    <row r="51" spans="1:14" x14ac:dyDescent="0.55000000000000004">
      <c r="A51">
        <v>210049</v>
      </c>
      <c r="B51">
        <v>1241</v>
      </c>
      <c r="C51">
        <v>1431</v>
      </c>
      <c r="D51" s="8">
        <v>190</v>
      </c>
      <c r="E51" s="9">
        <v>0.15310233682514096</v>
      </c>
      <c r="F51">
        <v>1035.1926813130001</v>
      </c>
      <c r="G51">
        <v>1238.6513532979998</v>
      </c>
      <c r="H51" s="8">
        <v>203.45867198499968</v>
      </c>
      <c r="I51" s="9">
        <v>0.19654183772526301</v>
      </c>
      <c r="J51" s="4">
        <v>0.33134288239999998</v>
      </c>
      <c r="K51" s="16">
        <v>2269.7221808883</v>
      </c>
      <c r="L51" s="16">
        <v>13860717.530000001</v>
      </c>
      <c r="M51" s="16">
        <v>17732776.470000003</v>
      </c>
      <c r="N51" s="10">
        <v>13389.504949000004</v>
      </c>
    </row>
    <row r="52" spans="1:14" x14ac:dyDescent="0.55000000000000004">
      <c r="A52">
        <v>210051</v>
      </c>
      <c r="B52">
        <v>2431</v>
      </c>
      <c r="C52">
        <v>2977</v>
      </c>
      <c r="D52" s="8">
        <v>546</v>
      </c>
      <c r="E52" s="9">
        <v>0.22459893048128343</v>
      </c>
      <c r="F52">
        <v>1906.9114174730005</v>
      </c>
      <c r="G52">
        <v>2464.8237089300005</v>
      </c>
      <c r="H52" s="8">
        <v>557.91229145700004</v>
      </c>
      <c r="I52" s="9">
        <v>0.29257378520305566</v>
      </c>
      <c r="J52" s="4">
        <v>104.70618373709999</v>
      </c>
      <c r="K52" s="16">
        <v>776670.03843992902</v>
      </c>
      <c r="L52" s="16">
        <v>27648030.760000009</v>
      </c>
      <c r="M52" s="16">
        <v>34488165.570000015</v>
      </c>
      <c r="N52" s="10">
        <v>14498.854276000022</v>
      </c>
    </row>
    <row r="53" spans="1:14" x14ac:dyDescent="0.55000000000000004">
      <c r="A53">
        <v>210055</v>
      </c>
      <c r="B53">
        <v>990</v>
      </c>
      <c r="C53">
        <v>157</v>
      </c>
      <c r="D53" s="8">
        <v>-833</v>
      </c>
      <c r="E53" s="9">
        <v>-0.84141414141414139</v>
      </c>
      <c r="F53">
        <v>777.27296096600003</v>
      </c>
      <c r="G53">
        <v>79.450775654000012</v>
      </c>
      <c r="H53" s="8">
        <v>-697.82218531199999</v>
      </c>
      <c r="I53" s="9">
        <v>-0.8977826585460299</v>
      </c>
      <c r="J53" s="4">
        <v>-652.38277162899988</v>
      </c>
      <c r="K53" s="16">
        <v>-4848065.5991722019</v>
      </c>
      <c r="L53" s="16">
        <v>11290392.200000001</v>
      </c>
      <c r="M53" s="16">
        <v>1036276.5399999999</v>
      </c>
      <c r="N53" s="10">
        <v>14525.646416</v>
      </c>
    </row>
    <row r="54" spans="1:14" x14ac:dyDescent="0.55000000000000004">
      <c r="A54">
        <v>210056</v>
      </c>
      <c r="B54">
        <v>1971</v>
      </c>
      <c r="C54">
        <v>2226</v>
      </c>
      <c r="D54" s="8">
        <v>255</v>
      </c>
      <c r="E54" s="9">
        <v>0.12937595129375956</v>
      </c>
      <c r="F54">
        <v>1523.9720718190001</v>
      </c>
      <c r="G54">
        <v>1820.9867019879998</v>
      </c>
      <c r="H54" s="8">
        <v>297.0146301689997</v>
      </c>
      <c r="I54" s="9">
        <v>0.19489506117686628</v>
      </c>
      <c r="J54" s="4">
        <v>0.68805590769999991</v>
      </c>
      <c r="K54" s="16">
        <v>6109.7188280180007</v>
      </c>
      <c r="L54" s="16">
        <v>26451114.079999991</v>
      </c>
      <c r="M54" s="16">
        <v>34172446.350000001</v>
      </c>
      <c r="N54" s="10">
        <v>17356.692139999977</v>
      </c>
    </row>
    <row r="55" spans="1:14" x14ac:dyDescent="0.55000000000000004">
      <c r="A55">
        <v>210057</v>
      </c>
      <c r="B55">
        <v>1850</v>
      </c>
      <c r="C55">
        <v>2272</v>
      </c>
      <c r="D55" s="8">
        <v>422</v>
      </c>
      <c r="E55" s="9">
        <v>0.228108108108108</v>
      </c>
      <c r="F55">
        <v>1514.0494251159994</v>
      </c>
      <c r="G55">
        <v>2022.9988199919999</v>
      </c>
      <c r="H55" s="8">
        <v>508.9493948760005</v>
      </c>
      <c r="I55" s="9">
        <v>0.33615111001875464</v>
      </c>
      <c r="J55" s="4">
        <v>20.283089602000004</v>
      </c>
      <c r="K55" s="16">
        <v>170325.48130385802</v>
      </c>
      <c r="L55" s="16">
        <v>24851638.779999997</v>
      </c>
      <c r="M55" s="16">
        <v>32866859.370000008</v>
      </c>
      <c r="N55" s="10">
        <v>16414.020815999964</v>
      </c>
    </row>
    <row r="56" spans="1:14" x14ac:dyDescent="0.55000000000000004">
      <c r="A56">
        <v>210060</v>
      </c>
      <c r="B56">
        <v>142</v>
      </c>
      <c r="C56">
        <v>198</v>
      </c>
      <c r="D56" s="8">
        <v>56</v>
      </c>
      <c r="E56" s="9">
        <v>0.39436619718309851</v>
      </c>
      <c r="F56">
        <v>87.634788404000005</v>
      </c>
      <c r="G56">
        <v>115.40408158600002</v>
      </c>
      <c r="H56" s="8">
        <v>27.769293182000013</v>
      </c>
      <c r="I56" s="9">
        <v>0.31687522372944432</v>
      </c>
      <c r="J56" s="4">
        <v>1.7887729115000002</v>
      </c>
      <c r="K56" s="16">
        <v>11447.060260960998</v>
      </c>
      <c r="L56" s="16">
        <v>1096187.2999999998</v>
      </c>
      <c r="M56" s="16">
        <v>1733195.3299999996</v>
      </c>
      <c r="N56" s="10">
        <v>12508.586144000001</v>
      </c>
    </row>
    <row r="57" spans="1:14" x14ac:dyDescent="0.55000000000000004">
      <c r="A57">
        <v>210061</v>
      </c>
      <c r="B57">
        <v>56</v>
      </c>
      <c r="C57">
        <v>99</v>
      </c>
      <c r="D57" s="8">
        <v>43</v>
      </c>
      <c r="E57" s="9">
        <v>0.76785714285714279</v>
      </c>
      <c r="F57">
        <v>43.956502700000001</v>
      </c>
      <c r="G57">
        <v>81.673963579000002</v>
      </c>
      <c r="H57" s="8">
        <v>37.717460879000001</v>
      </c>
      <c r="I57" s="9">
        <v>0.85806327988418429</v>
      </c>
      <c r="J57" s="4">
        <v>1.4312285843999999</v>
      </c>
      <c r="K57" s="16">
        <v>8734.1432227929999</v>
      </c>
      <c r="L57" s="16">
        <v>524329.03</v>
      </c>
      <c r="M57" s="16">
        <v>1043523.87</v>
      </c>
      <c r="N57" s="10">
        <v>11928.360943000005</v>
      </c>
    </row>
    <row r="58" spans="1:14" x14ac:dyDescent="0.55000000000000004">
      <c r="A58">
        <v>210062</v>
      </c>
      <c r="B58">
        <v>1308</v>
      </c>
      <c r="C58">
        <v>1497</v>
      </c>
      <c r="D58" s="8">
        <v>189</v>
      </c>
      <c r="E58" s="9">
        <v>0.14449541284403677</v>
      </c>
      <c r="F58">
        <v>993.99684451699977</v>
      </c>
      <c r="G58">
        <v>1245.626236072</v>
      </c>
      <c r="H58" s="8">
        <v>251.62939155500021</v>
      </c>
      <c r="I58" s="9">
        <v>0.25314908487186516</v>
      </c>
      <c r="J58" s="4">
        <v>13.076040024200001</v>
      </c>
      <c r="K58" s="16">
        <v>112127.25319625672</v>
      </c>
      <c r="L58" s="16">
        <v>16660552.98</v>
      </c>
      <c r="M58" s="16">
        <v>20774834.279999997</v>
      </c>
      <c r="N58" s="10">
        <v>16761.172906999978</v>
      </c>
    </row>
    <row r="59" spans="1:14" x14ac:dyDescent="0.55000000000000004">
      <c r="A59">
        <v>210063</v>
      </c>
      <c r="B59">
        <v>1379</v>
      </c>
      <c r="C59">
        <v>1726</v>
      </c>
      <c r="D59" s="8">
        <v>347</v>
      </c>
      <c r="E59" s="9">
        <v>0.25163161711385063</v>
      </c>
      <c r="F59">
        <v>1176.0932231319998</v>
      </c>
      <c r="G59">
        <v>1558.8035397700003</v>
      </c>
      <c r="H59" s="8">
        <v>382.71031663800045</v>
      </c>
      <c r="I59" s="9">
        <v>0.32540814716950939</v>
      </c>
      <c r="J59" s="4">
        <v>3.1061270766</v>
      </c>
      <c r="K59" s="16">
        <v>22652.263299259001</v>
      </c>
      <c r="L59" s="16">
        <v>16765001.369999995</v>
      </c>
      <c r="M59" s="16">
        <v>23812854.709999993</v>
      </c>
      <c r="N59" s="10">
        <v>14254.82354699998</v>
      </c>
    </row>
    <row r="60" spans="1:14" x14ac:dyDescent="0.55000000000000004">
      <c r="A60">
        <v>210065</v>
      </c>
      <c r="B60">
        <v>703</v>
      </c>
      <c r="C60">
        <v>982</v>
      </c>
      <c r="D60" s="8">
        <v>279</v>
      </c>
      <c r="E60" s="9">
        <v>0.39687055476529154</v>
      </c>
      <c r="F60">
        <v>553.34729057699997</v>
      </c>
      <c r="G60">
        <v>827.59416745299973</v>
      </c>
      <c r="H60" s="8">
        <v>274.24687687599976</v>
      </c>
      <c r="I60" s="9">
        <v>0.49561438457578832</v>
      </c>
      <c r="J60" s="4">
        <v>6.3523807079999983</v>
      </c>
      <c r="K60" s="16">
        <v>40949.679446217007</v>
      </c>
      <c r="L60" s="16">
        <v>6972383.0800000019</v>
      </c>
      <c r="M60" s="16">
        <v>11942443.240000002</v>
      </c>
      <c r="N60" s="10">
        <v>12600.37448200001</v>
      </c>
    </row>
    <row r="61" spans="1:14" x14ac:dyDescent="0.55000000000000004">
      <c r="A61" t="s">
        <v>551</v>
      </c>
      <c r="B61">
        <v>53572</v>
      </c>
      <c r="C61">
        <v>60795</v>
      </c>
      <c r="D61" s="8">
        <v>7223</v>
      </c>
      <c r="E61" s="9">
        <v>0.13482789516911819</v>
      </c>
      <c r="F61">
        <v>43748.294785024053</v>
      </c>
      <c r="G61">
        <v>54042.288447236075</v>
      </c>
      <c r="H61" s="8">
        <v>10293.993662212022</v>
      </c>
      <c r="I61" s="9">
        <v>0.23530045485877693</v>
      </c>
      <c r="J61" s="14">
        <v>1.829892650254128E-8</v>
      </c>
      <c r="K61" s="16">
        <v>473968.77036178822</v>
      </c>
      <c r="L61" s="16">
        <v>709400292.47000015</v>
      </c>
      <c r="M61" s="16">
        <v>909773548.03000057</v>
      </c>
      <c r="N61" s="10">
        <v>16567.985361291518</v>
      </c>
    </row>
    <row r="62" spans="1:14" x14ac:dyDescent="0.55000000000000004">
      <c r="K62"/>
    </row>
    <row r="63" spans="1:14" x14ac:dyDescent="0.55000000000000004">
      <c r="K63"/>
    </row>
    <row r="64" spans="1:14" x14ac:dyDescent="0.55000000000000004">
      <c r="K64"/>
    </row>
    <row r="65" spans="11:11" x14ac:dyDescent="0.55000000000000004">
      <c r="K65"/>
    </row>
    <row r="66" spans="11:11" x14ac:dyDescent="0.55000000000000004">
      <c r="K66"/>
    </row>
    <row r="67" spans="11:11" x14ac:dyDescent="0.55000000000000004">
      <c r="K67"/>
    </row>
    <row r="68" spans="11:11" x14ac:dyDescent="0.55000000000000004">
      <c r="K68"/>
    </row>
    <row r="69" spans="11:11" x14ac:dyDescent="0.55000000000000004">
      <c r="K69"/>
    </row>
    <row r="70" spans="11:11" x14ac:dyDescent="0.55000000000000004">
      <c r="K70"/>
    </row>
    <row r="71" spans="11:11" x14ac:dyDescent="0.55000000000000004">
      <c r="K71"/>
    </row>
    <row r="72" spans="11:11" x14ac:dyDescent="0.55000000000000004">
      <c r="K72"/>
    </row>
    <row r="73" spans="11:11" x14ac:dyDescent="0.55000000000000004">
      <c r="K73"/>
    </row>
    <row r="74" spans="11:11" x14ac:dyDescent="0.55000000000000004">
      <c r="K74"/>
    </row>
    <row r="75" spans="11:11" x14ac:dyDescent="0.55000000000000004">
      <c r="K75"/>
    </row>
    <row r="76" spans="11:11" x14ac:dyDescent="0.55000000000000004">
      <c r="K76"/>
    </row>
    <row r="77" spans="11:11" x14ac:dyDescent="0.55000000000000004">
      <c r="K77"/>
    </row>
    <row r="78" spans="11:11" x14ac:dyDescent="0.55000000000000004">
      <c r="K78"/>
    </row>
    <row r="79" spans="11:11" x14ac:dyDescent="0.55000000000000004">
      <c r="K79"/>
    </row>
    <row r="80" spans="11:11" x14ac:dyDescent="0.55000000000000004">
      <c r="K80"/>
    </row>
    <row r="81" spans="11:11" x14ac:dyDescent="0.55000000000000004">
      <c r="K81"/>
    </row>
    <row r="82" spans="11:11" x14ac:dyDescent="0.55000000000000004">
      <c r="K82"/>
    </row>
    <row r="83" spans="11:11" x14ac:dyDescent="0.55000000000000004">
      <c r="K83"/>
    </row>
    <row r="84" spans="11:11" x14ac:dyDescent="0.55000000000000004">
      <c r="K84"/>
    </row>
    <row r="85" spans="11:11" x14ac:dyDescent="0.55000000000000004">
      <c r="K85"/>
    </row>
    <row r="86" spans="11:11" x14ac:dyDescent="0.55000000000000004">
      <c r="K86"/>
    </row>
    <row r="87" spans="11:11" x14ac:dyDescent="0.55000000000000004">
      <c r="K87"/>
    </row>
    <row r="88" spans="11:11" x14ac:dyDescent="0.55000000000000004">
      <c r="K88"/>
    </row>
    <row r="89" spans="11:11" x14ac:dyDescent="0.55000000000000004">
      <c r="K89"/>
    </row>
    <row r="90" spans="11:11" x14ac:dyDescent="0.55000000000000004">
      <c r="K90"/>
    </row>
    <row r="91" spans="11:11" x14ac:dyDescent="0.55000000000000004">
      <c r="K91"/>
    </row>
    <row r="92" spans="11:11" x14ac:dyDescent="0.55000000000000004">
      <c r="K92"/>
    </row>
    <row r="93" spans="11:11" x14ac:dyDescent="0.55000000000000004">
      <c r="K93"/>
    </row>
    <row r="94" spans="11:11" x14ac:dyDescent="0.55000000000000004">
      <c r="K94"/>
    </row>
    <row r="95" spans="11:11" x14ac:dyDescent="0.55000000000000004">
      <c r="K95"/>
    </row>
    <row r="96" spans="11:11" x14ac:dyDescent="0.55000000000000004">
      <c r="K96"/>
    </row>
    <row r="97" spans="11:11" x14ac:dyDescent="0.55000000000000004">
      <c r="K97"/>
    </row>
    <row r="98" spans="11:11" x14ac:dyDescent="0.55000000000000004">
      <c r="K98"/>
    </row>
    <row r="99" spans="11:11" x14ac:dyDescent="0.55000000000000004">
      <c r="K99"/>
    </row>
    <row r="100" spans="11:11" x14ac:dyDescent="0.55000000000000004">
      <c r="K100"/>
    </row>
    <row r="101" spans="11:11" x14ac:dyDescent="0.55000000000000004">
      <c r="K101"/>
    </row>
    <row r="102" spans="11:11" x14ac:dyDescent="0.55000000000000004">
      <c r="K102"/>
    </row>
    <row r="103" spans="11:11" x14ac:dyDescent="0.55000000000000004">
      <c r="K103"/>
    </row>
    <row r="104" spans="11:11" x14ac:dyDescent="0.55000000000000004">
      <c r="K104"/>
    </row>
    <row r="105" spans="11:11" x14ac:dyDescent="0.55000000000000004">
      <c r="K105"/>
    </row>
    <row r="106" spans="11:11" x14ac:dyDescent="0.55000000000000004">
      <c r="K106"/>
    </row>
    <row r="107" spans="11:11" x14ac:dyDescent="0.55000000000000004">
      <c r="K107"/>
    </row>
    <row r="108" spans="11:11" x14ac:dyDescent="0.55000000000000004">
      <c r="K108"/>
    </row>
    <row r="109" spans="11:11" x14ac:dyDescent="0.55000000000000004">
      <c r="K109"/>
    </row>
    <row r="110" spans="11:11" x14ac:dyDescent="0.55000000000000004">
      <c r="K110"/>
    </row>
    <row r="111" spans="11:11" x14ac:dyDescent="0.55000000000000004">
      <c r="K111"/>
    </row>
    <row r="112" spans="11:11" x14ac:dyDescent="0.55000000000000004">
      <c r="K112"/>
    </row>
    <row r="113" spans="11:11" x14ac:dyDescent="0.55000000000000004">
      <c r="K113"/>
    </row>
    <row r="114" spans="11:11" x14ac:dyDescent="0.55000000000000004">
      <c r="K114"/>
    </row>
    <row r="115" spans="11:11" x14ac:dyDescent="0.55000000000000004">
      <c r="K115"/>
    </row>
    <row r="116" spans="11:11" x14ac:dyDescent="0.55000000000000004">
      <c r="K116"/>
    </row>
    <row r="117" spans="11:11" x14ac:dyDescent="0.55000000000000004">
      <c r="K117"/>
    </row>
    <row r="118" spans="11:11" x14ac:dyDescent="0.55000000000000004">
      <c r="K118"/>
    </row>
    <row r="119" spans="11:11" x14ac:dyDescent="0.55000000000000004">
      <c r="K119"/>
    </row>
    <row r="120" spans="11:11" x14ac:dyDescent="0.55000000000000004">
      <c r="K120"/>
    </row>
    <row r="121" spans="11:11" x14ac:dyDescent="0.55000000000000004">
      <c r="K121"/>
    </row>
    <row r="122" spans="11:11" x14ac:dyDescent="0.55000000000000004">
      <c r="K122"/>
    </row>
    <row r="123" spans="11:11" x14ac:dyDescent="0.55000000000000004">
      <c r="K123"/>
    </row>
    <row r="124" spans="11:11" x14ac:dyDescent="0.55000000000000004">
      <c r="K124"/>
    </row>
    <row r="125" spans="11:11" x14ac:dyDescent="0.55000000000000004">
      <c r="K125"/>
    </row>
    <row r="126" spans="11:11" x14ac:dyDescent="0.55000000000000004">
      <c r="K126"/>
    </row>
    <row r="127" spans="11:11" x14ac:dyDescent="0.55000000000000004">
      <c r="K127"/>
    </row>
    <row r="128" spans="11:11" x14ac:dyDescent="0.55000000000000004">
      <c r="K128"/>
    </row>
    <row r="129" spans="11:11" x14ac:dyDescent="0.55000000000000004">
      <c r="K129"/>
    </row>
    <row r="130" spans="11:11" x14ac:dyDescent="0.55000000000000004">
      <c r="K130"/>
    </row>
    <row r="131" spans="11:11" x14ac:dyDescent="0.55000000000000004">
      <c r="K131"/>
    </row>
    <row r="132" spans="11:11" x14ac:dyDescent="0.55000000000000004">
      <c r="K132"/>
    </row>
    <row r="133" spans="11:11" x14ac:dyDescent="0.55000000000000004">
      <c r="K133"/>
    </row>
    <row r="134" spans="11:11" x14ac:dyDescent="0.55000000000000004">
      <c r="K134"/>
    </row>
    <row r="135" spans="11:11" x14ac:dyDescent="0.55000000000000004">
      <c r="K135"/>
    </row>
    <row r="136" spans="11:11" x14ac:dyDescent="0.55000000000000004">
      <c r="K136"/>
    </row>
    <row r="137" spans="11:11" x14ac:dyDescent="0.55000000000000004">
      <c r="K137"/>
    </row>
    <row r="138" spans="11:11" x14ac:dyDescent="0.55000000000000004">
      <c r="K138"/>
    </row>
    <row r="139" spans="11:11" x14ac:dyDescent="0.55000000000000004">
      <c r="K139"/>
    </row>
    <row r="140" spans="11:11" x14ac:dyDescent="0.55000000000000004">
      <c r="K140"/>
    </row>
    <row r="141" spans="11:11" x14ac:dyDescent="0.55000000000000004">
      <c r="K141"/>
    </row>
    <row r="142" spans="11:11" x14ac:dyDescent="0.55000000000000004">
      <c r="K142"/>
    </row>
    <row r="143" spans="11:11" x14ac:dyDescent="0.55000000000000004">
      <c r="K143"/>
    </row>
    <row r="144" spans="11:11" x14ac:dyDescent="0.55000000000000004">
      <c r="K144"/>
    </row>
    <row r="145" spans="11:11" x14ac:dyDescent="0.55000000000000004">
      <c r="K145"/>
    </row>
    <row r="146" spans="11:11" x14ac:dyDescent="0.55000000000000004">
      <c r="K146"/>
    </row>
    <row r="147" spans="11:11" x14ac:dyDescent="0.55000000000000004">
      <c r="K147"/>
    </row>
    <row r="148" spans="11:11" x14ac:dyDescent="0.55000000000000004">
      <c r="K148"/>
    </row>
    <row r="149" spans="11:11" x14ac:dyDescent="0.55000000000000004">
      <c r="K149"/>
    </row>
    <row r="150" spans="11:11" x14ac:dyDescent="0.55000000000000004">
      <c r="K150"/>
    </row>
    <row r="151" spans="11:11" x14ac:dyDescent="0.55000000000000004">
      <c r="K151"/>
    </row>
    <row r="152" spans="11:11" x14ac:dyDescent="0.55000000000000004">
      <c r="K152"/>
    </row>
    <row r="153" spans="11:11" x14ac:dyDescent="0.55000000000000004">
      <c r="K153"/>
    </row>
    <row r="154" spans="11:11" x14ac:dyDescent="0.55000000000000004">
      <c r="K154"/>
    </row>
    <row r="155" spans="11:11" x14ac:dyDescent="0.55000000000000004">
      <c r="K155"/>
    </row>
    <row r="156" spans="11:11" x14ac:dyDescent="0.55000000000000004">
      <c r="K156"/>
    </row>
    <row r="157" spans="11:11" x14ac:dyDescent="0.55000000000000004">
      <c r="K157"/>
    </row>
    <row r="158" spans="11:11" x14ac:dyDescent="0.55000000000000004">
      <c r="K158"/>
    </row>
    <row r="159" spans="11:11" x14ac:dyDescent="0.55000000000000004">
      <c r="K159"/>
    </row>
    <row r="160" spans="11:11" x14ac:dyDescent="0.55000000000000004">
      <c r="K160"/>
    </row>
    <row r="161" spans="11:11" x14ac:dyDescent="0.55000000000000004">
      <c r="K161"/>
    </row>
    <row r="162" spans="11:11" x14ac:dyDescent="0.55000000000000004">
      <c r="K162"/>
    </row>
    <row r="163" spans="11:11" x14ac:dyDescent="0.55000000000000004">
      <c r="K163"/>
    </row>
    <row r="164" spans="11:11" x14ac:dyDescent="0.55000000000000004">
      <c r="K164"/>
    </row>
    <row r="165" spans="11:11" x14ac:dyDescent="0.55000000000000004">
      <c r="K165"/>
    </row>
    <row r="166" spans="11:11" x14ac:dyDescent="0.55000000000000004">
      <c r="K166"/>
    </row>
    <row r="167" spans="11:11" x14ac:dyDescent="0.55000000000000004">
      <c r="K167"/>
    </row>
    <row r="168" spans="11:11" x14ac:dyDescent="0.55000000000000004">
      <c r="K168"/>
    </row>
    <row r="169" spans="11:11" x14ac:dyDescent="0.55000000000000004">
      <c r="K169"/>
    </row>
    <row r="170" spans="11:11" x14ac:dyDescent="0.55000000000000004">
      <c r="K170"/>
    </row>
    <row r="171" spans="11:11" x14ac:dyDescent="0.55000000000000004">
      <c r="K171"/>
    </row>
    <row r="172" spans="11:11" x14ac:dyDescent="0.55000000000000004">
      <c r="K172"/>
    </row>
    <row r="173" spans="11:11" x14ac:dyDescent="0.55000000000000004">
      <c r="K173"/>
    </row>
    <row r="174" spans="11:11" x14ac:dyDescent="0.55000000000000004">
      <c r="K174"/>
    </row>
    <row r="175" spans="11:11" x14ac:dyDescent="0.55000000000000004">
      <c r="K175"/>
    </row>
    <row r="176" spans="11:11" x14ac:dyDescent="0.55000000000000004">
      <c r="K176"/>
    </row>
    <row r="177" spans="11:11" x14ac:dyDescent="0.55000000000000004">
      <c r="K177"/>
    </row>
    <row r="178" spans="11:11" x14ac:dyDescent="0.55000000000000004">
      <c r="K178"/>
    </row>
    <row r="179" spans="11:11" x14ac:dyDescent="0.55000000000000004">
      <c r="K179"/>
    </row>
    <row r="180" spans="11:11" x14ac:dyDescent="0.55000000000000004">
      <c r="K180"/>
    </row>
    <row r="181" spans="11:11" x14ac:dyDescent="0.55000000000000004">
      <c r="K181"/>
    </row>
    <row r="182" spans="11:11" x14ac:dyDescent="0.55000000000000004">
      <c r="K182"/>
    </row>
    <row r="183" spans="11:11" x14ac:dyDescent="0.55000000000000004">
      <c r="K183"/>
    </row>
    <row r="184" spans="11:11" x14ac:dyDescent="0.55000000000000004">
      <c r="K184"/>
    </row>
    <row r="185" spans="11:11" x14ac:dyDescent="0.55000000000000004">
      <c r="K185"/>
    </row>
    <row r="186" spans="11:11" x14ac:dyDescent="0.55000000000000004">
      <c r="K186"/>
    </row>
    <row r="187" spans="11:11" x14ac:dyDescent="0.55000000000000004">
      <c r="K187"/>
    </row>
    <row r="188" spans="11:11" x14ac:dyDescent="0.55000000000000004">
      <c r="K188"/>
    </row>
    <row r="189" spans="11:11" x14ac:dyDescent="0.55000000000000004">
      <c r="K189"/>
    </row>
    <row r="190" spans="11:11" x14ac:dyDescent="0.55000000000000004">
      <c r="K190"/>
    </row>
    <row r="191" spans="11:11" x14ac:dyDescent="0.55000000000000004">
      <c r="K191"/>
    </row>
    <row r="192" spans="11:11" x14ac:dyDescent="0.55000000000000004">
      <c r="K192"/>
    </row>
    <row r="193" spans="11:11" x14ac:dyDescent="0.55000000000000004">
      <c r="K193"/>
    </row>
    <row r="194" spans="11:11" x14ac:dyDescent="0.55000000000000004">
      <c r="K194"/>
    </row>
    <row r="195" spans="11:11" x14ac:dyDescent="0.55000000000000004">
      <c r="K195"/>
    </row>
    <row r="196" spans="11:11" x14ac:dyDescent="0.55000000000000004">
      <c r="K196"/>
    </row>
    <row r="197" spans="11:11" x14ac:dyDescent="0.55000000000000004">
      <c r="K197"/>
    </row>
    <row r="198" spans="11:11" x14ac:dyDescent="0.55000000000000004">
      <c r="K198"/>
    </row>
    <row r="199" spans="11:11" x14ac:dyDescent="0.55000000000000004">
      <c r="K199"/>
    </row>
    <row r="200" spans="11:11" x14ac:dyDescent="0.55000000000000004">
      <c r="K200"/>
    </row>
    <row r="201" spans="11:11" x14ac:dyDescent="0.55000000000000004">
      <c r="K201"/>
    </row>
    <row r="202" spans="11:11" x14ac:dyDescent="0.55000000000000004">
      <c r="K202"/>
    </row>
    <row r="203" spans="11:11" x14ac:dyDescent="0.55000000000000004">
      <c r="K203"/>
    </row>
    <row r="204" spans="11:11" x14ac:dyDescent="0.55000000000000004">
      <c r="K204"/>
    </row>
    <row r="205" spans="11:11" x14ac:dyDescent="0.55000000000000004">
      <c r="K205"/>
    </row>
    <row r="206" spans="11:11" x14ac:dyDescent="0.55000000000000004">
      <c r="K206"/>
    </row>
    <row r="207" spans="11:11" x14ac:dyDescent="0.55000000000000004">
      <c r="K207"/>
    </row>
    <row r="208" spans="11:11" x14ac:dyDescent="0.55000000000000004">
      <c r="K208"/>
    </row>
    <row r="209" spans="11:11" x14ac:dyDescent="0.55000000000000004">
      <c r="K209"/>
    </row>
    <row r="210" spans="11:11" x14ac:dyDescent="0.55000000000000004">
      <c r="K210"/>
    </row>
    <row r="211" spans="11:11" x14ac:dyDescent="0.55000000000000004">
      <c r="K211"/>
    </row>
    <row r="212" spans="11:11" x14ac:dyDescent="0.55000000000000004">
      <c r="K212"/>
    </row>
    <row r="213" spans="11:11" x14ac:dyDescent="0.55000000000000004">
      <c r="K213"/>
    </row>
    <row r="214" spans="11:11" x14ac:dyDescent="0.55000000000000004">
      <c r="K214"/>
    </row>
    <row r="215" spans="11:11" x14ac:dyDescent="0.55000000000000004">
      <c r="K215"/>
    </row>
    <row r="216" spans="11:11" x14ac:dyDescent="0.55000000000000004">
      <c r="K216"/>
    </row>
    <row r="217" spans="11:11" x14ac:dyDescent="0.55000000000000004">
      <c r="K217"/>
    </row>
    <row r="218" spans="11:11" x14ac:dyDescent="0.55000000000000004">
      <c r="K218"/>
    </row>
    <row r="219" spans="11:11" x14ac:dyDescent="0.55000000000000004">
      <c r="K219"/>
    </row>
    <row r="220" spans="11:11" x14ac:dyDescent="0.55000000000000004">
      <c r="K220"/>
    </row>
    <row r="221" spans="11:11" x14ac:dyDescent="0.55000000000000004">
      <c r="K221"/>
    </row>
    <row r="222" spans="11:11" x14ac:dyDescent="0.55000000000000004">
      <c r="K222"/>
    </row>
    <row r="223" spans="11:11" x14ac:dyDescent="0.55000000000000004">
      <c r="K223"/>
    </row>
    <row r="224" spans="11:11" x14ac:dyDescent="0.55000000000000004">
      <c r="K224"/>
    </row>
    <row r="225" spans="11:11" x14ac:dyDescent="0.55000000000000004">
      <c r="K225"/>
    </row>
    <row r="226" spans="11:11" x14ac:dyDescent="0.55000000000000004">
      <c r="K226"/>
    </row>
    <row r="227" spans="11:11" x14ac:dyDescent="0.55000000000000004">
      <c r="K227"/>
    </row>
    <row r="228" spans="11:11" x14ac:dyDescent="0.55000000000000004">
      <c r="K228"/>
    </row>
    <row r="229" spans="11:11" x14ac:dyDescent="0.55000000000000004">
      <c r="K229"/>
    </row>
    <row r="230" spans="11:11" x14ac:dyDescent="0.55000000000000004">
      <c r="K230"/>
    </row>
    <row r="231" spans="11:11" x14ac:dyDescent="0.55000000000000004">
      <c r="K231"/>
    </row>
    <row r="232" spans="11:11" x14ac:dyDescent="0.55000000000000004">
      <c r="K232"/>
    </row>
    <row r="233" spans="11:11" x14ac:dyDescent="0.55000000000000004">
      <c r="K233"/>
    </row>
    <row r="234" spans="11:11" x14ac:dyDescent="0.55000000000000004">
      <c r="K234"/>
    </row>
    <row r="235" spans="11:11" x14ac:dyDescent="0.55000000000000004">
      <c r="K235"/>
    </row>
    <row r="236" spans="11:11" x14ac:dyDescent="0.55000000000000004">
      <c r="K236"/>
    </row>
    <row r="237" spans="11:11" x14ac:dyDescent="0.55000000000000004">
      <c r="K237"/>
    </row>
    <row r="238" spans="11:11" x14ac:dyDescent="0.55000000000000004">
      <c r="K238"/>
    </row>
    <row r="239" spans="11:11" x14ac:dyDescent="0.55000000000000004">
      <c r="K239"/>
    </row>
    <row r="240" spans="11:11" x14ac:dyDescent="0.55000000000000004">
      <c r="K240"/>
    </row>
    <row r="241" spans="11:11" x14ac:dyDescent="0.55000000000000004">
      <c r="K241"/>
    </row>
    <row r="242" spans="11:11" x14ac:dyDescent="0.55000000000000004">
      <c r="K242"/>
    </row>
    <row r="243" spans="11:11" x14ac:dyDescent="0.55000000000000004">
      <c r="K243"/>
    </row>
    <row r="244" spans="11:11" x14ac:dyDescent="0.55000000000000004">
      <c r="K244"/>
    </row>
    <row r="245" spans="11:11" x14ac:dyDescent="0.55000000000000004">
      <c r="K245"/>
    </row>
    <row r="246" spans="11:11" x14ac:dyDescent="0.55000000000000004">
      <c r="K246"/>
    </row>
    <row r="247" spans="11:11" x14ac:dyDescent="0.55000000000000004">
      <c r="K247"/>
    </row>
    <row r="248" spans="11:11" x14ac:dyDescent="0.55000000000000004">
      <c r="K248"/>
    </row>
    <row r="249" spans="11:11" x14ac:dyDescent="0.55000000000000004">
      <c r="K249"/>
    </row>
    <row r="250" spans="11:11" x14ac:dyDescent="0.55000000000000004">
      <c r="K250"/>
    </row>
    <row r="251" spans="11:11" x14ac:dyDescent="0.55000000000000004">
      <c r="K251"/>
    </row>
    <row r="252" spans="11:11" x14ac:dyDescent="0.55000000000000004">
      <c r="K252"/>
    </row>
    <row r="253" spans="11:11" x14ac:dyDescent="0.55000000000000004">
      <c r="K253"/>
    </row>
    <row r="254" spans="11:11" x14ac:dyDescent="0.55000000000000004">
      <c r="K254"/>
    </row>
    <row r="255" spans="11:11" x14ac:dyDescent="0.55000000000000004">
      <c r="K255"/>
    </row>
    <row r="256" spans="11:11" x14ac:dyDescent="0.55000000000000004">
      <c r="K256"/>
    </row>
    <row r="257" spans="11:11" x14ac:dyDescent="0.55000000000000004">
      <c r="K257"/>
    </row>
    <row r="258" spans="11:11" x14ac:dyDescent="0.55000000000000004">
      <c r="K258"/>
    </row>
    <row r="259" spans="11:11" x14ac:dyDescent="0.55000000000000004">
      <c r="K259"/>
    </row>
    <row r="260" spans="11:11" x14ac:dyDescent="0.55000000000000004">
      <c r="K260"/>
    </row>
    <row r="261" spans="11:11" x14ac:dyDescent="0.55000000000000004">
      <c r="K261"/>
    </row>
    <row r="262" spans="11:11" x14ac:dyDescent="0.55000000000000004">
      <c r="K262"/>
    </row>
    <row r="263" spans="11:11" x14ac:dyDescent="0.55000000000000004">
      <c r="K263"/>
    </row>
    <row r="264" spans="11:11" x14ac:dyDescent="0.55000000000000004">
      <c r="K264"/>
    </row>
    <row r="265" spans="11:11" x14ac:dyDescent="0.55000000000000004">
      <c r="K265"/>
    </row>
    <row r="266" spans="11:11" x14ac:dyDescent="0.55000000000000004">
      <c r="K266"/>
    </row>
    <row r="267" spans="11:11" x14ac:dyDescent="0.55000000000000004">
      <c r="K267"/>
    </row>
    <row r="268" spans="11:11" x14ac:dyDescent="0.55000000000000004">
      <c r="K268"/>
    </row>
    <row r="269" spans="11:11" x14ac:dyDescent="0.55000000000000004">
      <c r="K269"/>
    </row>
    <row r="270" spans="11:11" x14ac:dyDescent="0.55000000000000004">
      <c r="K270"/>
    </row>
    <row r="271" spans="11:11" x14ac:dyDescent="0.55000000000000004">
      <c r="K271"/>
    </row>
    <row r="272" spans="11:11" x14ac:dyDescent="0.55000000000000004">
      <c r="K272"/>
    </row>
    <row r="273" spans="11:11" x14ac:dyDescent="0.55000000000000004">
      <c r="K273"/>
    </row>
    <row r="274" spans="11:11" x14ac:dyDescent="0.55000000000000004">
      <c r="K274"/>
    </row>
    <row r="275" spans="11:11" x14ac:dyDescent="0.55000000000000004">
      <c r="K275"/>
    </row>
    <row r="276" spans="11:11" x14ac:dyDescent="0.55000000000000004">
      <c r="K276"/>
    </row>
    <row r="277" spans="11:11" x14ac:dyDescent="0.55000000000000004">
      <c r="K277"/>
    </row>
    <row r="278" spans="11:11" x14ac:dyDescent="0.55000000000000004">
      <c r="K278"/>
    </row>
    <row r="279" spans="11:11" x14ac:dyDescent="0.55000000000000004">
      <c r="K279"/>
    </row>
    <row r="280" spans="11:11" x14ac:dyDescent="0.55000000000000004">
      <c r="K280"/>
    </row>
    <row r="281" spans="11:11" x14ac:dyDescent="0.55000000000000004">
      <c r="K281"/>
    </row>
    <row r="282" spans="11:11" x14ac:dyDescent="0.55000000000000004">
      <c r="K282"/>
    </row>
    <row r="283" spans="11:11" x14ac:dyDescent="0.55000000000000004">
      <c r="K283"/>
    </row>
    <row r="284" spans="11:11" x14ac:dyDescent="0.55000000000000004">
      <c r="K284"/>
    </row>
    <row r="285" spans="11:11" x14ac:dyDescent="0.55000000000000004">
      <c r="K285"/>
    </row>
    <row r="286" spans="11:11" x14ac:dyDescent="0.55000000000000004">
      <c r="K286"/>
    </row>
    <row r="287" spans="11:11" x14ac:dyDescent="0.55000000000000004">
      <c r="K287"/>
    </row>
    <row r="288" spans="11:11" x14ac:dyDescent="0.55000000000000004">
      <c r="K288"/>
    </row>
    <row r="289" spans="11:11" x14ac:dyDescent="0.55000000000000004">
      <c r="K289"/>
    </row>
    <row r="290" spans="11:11" x14ac:dyDescent="0.55000000000000004">
      <c r="K290"/>
    </row>
    <row r="291" spans="11:11" x14ac:dyDescent="0.55000000000000004">
      <c r="K291"/>
    </row>
    <row r="292" spans="11:11" x14ac:dyDescent="0.55000000000000004">
      <c r="K292"/>
    </row>
    <row r="293" spans="11:11" x14ac:dyDescent="0.55000000000000004">
      <c r="K293"/>
    </row>
    <row r="294" spans="11:11" x14ac:dyDescent="0.55000000000000004">
      <c r="K294"/>
    </row>
    <row r="295" spans="11:11" x14ac:dyDescent="0.55000000000000004">
      <c r="K295"/>
    </row>
    <row r="296" spans="11:11" x14ac:dyDescent="0.55000000000000004">
      <c r="K296"/>
    </row>
    <row r="297" spans="11:11" x14ac:dyDescent="0.55000000000000004">
      <c r="K297"/>
    </row>
    <row r="298" spans="11:11" x14ac:dyDescent="0.55000000000000004">
      <c r="K298"/>
    </row>
    <row r="299" spans="11:11" x14ac:dyDescent="0.55000000000000004">
      <c r="K299"/>
    </row>
    <row r="300" spans="11:11" x14ac:dyDescent="0.55000000000000004">
      <c r="K300"/>
    </row>
    <row r="301" spans="11:11" x14ac:dyDescent="0.55000000000000004">
      <c r="K301"/>
    </row>
    <row r="302" spans="11:11" x14ac:dyDescent="0.55000000000000004">
      <c r="K302"/>
    </row>
    <row r="303" spans="11:11" x14ac:dyDescent="0.55000000000000004">
      <c r="K303"/>
    </row>
    <row r="304" spans="11:11" x14ac:dyDescent="0.55000000000000004">
      <c r="K304"/>
    </row>
    <row r="305" spans="11:11" x14ac:dyDescent="0.55000000000000004">
      <c r="K305"/>
    </row>
    <row r="306" spans="11:11" x14ac:dyDescent="0.55000000000000004">
      <c r="K306"/>
    </row>
    <row r="307" spans="11:11" x14ac:dyDescent="0.55000000000000004">
      <c r="K307"/>
    </row>
    <row r="308" spans="11:11" x14ac:dyDescent="0.55000000000000004">
      <c r="K308"/>
    </row>
    <row r="309" spans="11:11" x14ac:dyDescent="0.55000000000000004">
      <c r="K309"/>
    </row>
    <row r="310" spans="11:11" x14ac:dyDescent="0.55000000000000004">
      <c r="K310"/>
    </row>
    <row r="311" spans="11:11" x14ac:dyDescent="0.55000000000000004">
      <c r="K311"/>
    </row>
    <row r="312" spans="11:11" x14ac:dyDescent="0.55000000000000004">
      <c r="K312"/>
    </row>
    <row r="313" spans="11:11" x14ac:dyDescent="0.55000000000000004">
      <c r="K313"/>
    </row>
    <row r="314" spans="11:11" x14ac:dyDescent="0.55000000000000004">
      <c r="K314"/>
    </row>
    <row r="315" spans="11:11" x14ac:dyDescent="0.55000000000000004">
      <c r="K315"/>
    </row>
    <row r="316" spans="11:11" x14ac:dyDescent="0.55000000000000004">
      <c r="K316"/>
    </row>
    <row r="317" spans="11:11" x14ac:dyDescent="0.55000000000000004">
      <c r="K317"/>
    </row>
    <row r="318" spans="11:11" x14ac:dyDescent="0.55000000000000004">
      <c r="K318"/>
    </row>
    <row r="319" spans="11:11" x14ac:dyDescent="0.55000000000000004">
      <c r="K319"/>
    </row>
    <row r="320" spans="11:11" x14ac:dyDescent="0.55000000000000004">
      <c r="K320"/>
    </row>
    <row r="321" spans="11:11" x14ac:dyDescent="0.55000000000000004">
      <c r="K321"/>
    </row>
    <row r="322" spans="11:11" x14ac:dyDescent="0.55000000000000004">
      <c r="K322"/>
    </row>
    <row r="323" spans="11:11" x14ac:dyDescent="0.55000000000000004">
      <c r="K323"/>
    </row>
    <row r="324" spans="11:11" x14ac:dyDescent="0.55000000000000004">
      <c r="K324"/>
    </row>
    <row r="325" spans="11:11" x14ac:dyDescent="0.55000000000000004">
      <c r="K325"/>
    </row>
    <row r="326" spans="11:11" x14ac:dyDescent="0.55000000000000004">
      <c r="K326"/>
    </row>
    <row r="327" spans="11:11" x14ac:dyDescent="0.55000000000000004">
      <c r="K327"/>
    </row>
    <row r="328" spans="11:11" x14ac:dyDescent="0.55000000000000004">
      <c r="K328"/>
    </row>
    <row r="329" spans="11:11" x14ac:dyDescent="0.55000000000000004">
      <c r="K329"/>
    </row>
    <row r="330" spans="11:11" x14ac:dyDescent="0.55000000000000004">
      <c r="K330"/>
    </row>
    <row r="331" spans="11:11" x14ac:dyDescent="0.55000000000000004">
      <c r="K331"/>
    </row>
    <row r="332" spans="11:11" x14ac:dyDescent="0.55000000000000004">
      <c r="K332"/>
    </row>
    <row r="333" spans="11:11" x14ac:dyDescent="0.55000000000000004">
      <c r="K333"/>
    </row>
    <row r="334" spans="11:11" x14ac:dyDescent="0.55000000000000004">
      <c r="K334"/>
    </row>
    <row r="335" spans="11:11" x14ac:dyDescent="0.55000000000000004">
      <c r="K335"/>
    </row>
    <row r="336" spans="11:11" x14ac:dyDescent="0.55000000000000004">
      <c r="K336"/>
    </row>
    <row r="337" spans="11:11" x14ac:dyDescent="0.55000000000000004">
      <c r="K337"/>
    </row>
    <row r="338" spans="11:11" x14ac:dyDescent="0.55000000000000004">
      <c r="K338"/>
    </row>
    <row r="339" spans="11:11" x14ac:dyDescent="0.55000000000000004">
      <c r="K339"/>
    </row>
    <row r="340" spans="11:11" x14ac:dyDescent="0.55000000000000004">
      <c r="K340"/>
    </row>
    <row r="341" spans="11:11" x14ac:dyDescent="0.55000000000000004">
      <c r="K341"/>
    </row>
    <row r="342" spans="11:11" x14ac:dyDescent="0.55000000000000004">
      <c r="K342"/>
    </row>
    <row r="343" spans="11:11" x14ac:dyDescent="0.55000000000000004">
      <c r="K343"/>
    </row>
    <row r="344" spans="11:11" x14ac:dyDescent="0.55000000000000004">
      <c r="K344"/>
    </row>
    <row r="345" spans="11:11" x14ac:dyDescent="0.55000000000000004">
      <c r="K345"/>
    </row>
    <row r="346" spans="11:11" x14ac:dyDescent="0.55000000000000004">
      <c r="K346"/>
    </row>
    <row r="347" spans="11:11" x14ac:dyDescent="0.55000000000000004">
      <c r="K347"/>
    </row>
    <row r="348" spans="11:11" x14ac:dyDescent="0.55000000000000004">
      <c r="K348"/>
    </row>
    <row r="349" spans="11:11" x14ac:dyDescent="0.55000000000000004">
      <c r="K349"/>
    </row>
    <row r="350" spans="11:11" x14ac:dyDescent="0.55000000000000004">
      <c r="K350"/>
    </row>
    <row r="351" spans="11:11" x14ac:dyDescent="0.55000000000000004">
      <c r="K351"/>
    </row>
    <row r="352" spans="11:11" x14ac:dyDescent="0.55000000000000004">
      <c r="K352"/>
    </row>
    <row r="353" spans="11:11" x14ac:dyDescent="0.55000000000000004">
      <c r="K353"/>
    </row>
    <row r="354" spans="11:11" x14ac:dyDescent="0.55000000000000004">
      <c r="K354"/>
    </row>
    <row r="355" spans="11:11" x14ac:dyDescent="0.55000000000000004">
      <c r="K355"/>
    </row>
    <row r="356" spans="11:11" x14ac:dyDescent="0.55000000000000004">
      <c r="K356"/>
    </row>
    <row r="357" spans="11:11" x14ac:dyDescent="0.55000000000000004">
      <c r="K357"/>
    </row>
    <row r="358" spans="11:11" x14ac:dyDescent="0.55000000000000004">
      <c r="K358"/>
    </row>
    <row r="359" spans="11:11" x14ac:dyDescent="0.55000000000000004">
      <c r="K359"/>
    </row>
    <row r="360" spans="11:11" x14ac:dyDescent="0.55000000000000004">
      <c r="K360"/>
    </row>
    <row r="361" spans="11:11" x14ac:dyDescent="0.55000000000000004">
      <c r="K361"/>
    </row>
    <row r="362" spans="11:11" x14ac:dyDescent="0.55000000000000004">
      <c r="K362"/>
    </row>
    <row r="363" spans="11:11" x14ac:dyDescent="0.55000000000000004">
      <c r="K363"/>
    </row>
    <row r="364" spans="11:11" x14ac:dyDescent="0.55000000000000004">
      <c r="K364"/>
    </row>
    <row r="365" spans="11:11" x14ac:dyDescent="0.55000000000000004">
      <c r="K365"/>
    </row>
    <row r="366" spans="11:11" x14ac:dyDescent="0.55000000000000004">
      <c r="K366"/>
    </row>
    <row r="367" spans="11:11" x14ac:dyDescent="0.55000000000000004">
      <c r="K367"/>
    </row>
    <row r="368" spans="11:11" x14ac:dyDescent="0.55000000000000004">
      <c r="K368"/>
    </row>
    <row r="369" spans="11:11" x14ac:dyDescent="0.55000000000000004">
      <c r="K369"/>
    </row>
    <row r="370" spans="11:11" x14ac:dyDescent="0.55000000000000004">
      <c r="K370"/>
    </row>
    <row r="371" spans="11:11" x14ac:dyDescent="0.55000000000000004">
      <c r="K371"/>
    </row>
    <row r="372" spans="11:11" x14ac:dyDescent="0.55000000000000004">
      <c r="K372"/>
    </row>
    <row r="373" spans="11:11" x14ac:dyDescent="0.55000000000000004">
      <c r="K373"/>
    </row>
    <row r="374" spans="11:11" x14ac:dyDescent="0.55000000000000004">
      <c r="K374"/>
    </row>
    <row r="375" spans="11:11" x14ac:dyDescent="0.55000000000000004">
      <c r="K375"/>
    </row>
    <row r="376" spans="11:11" x14ac:dyDescent="0.55000000000000004">
      <c r="K376"/>
    </row>
    <row r="377" spans="11:11" x14ac:dyDescent="0.55000000000000004">
      <c r="K377"/>
    </row>
    <row r="378" spans="11:11" x14ac:dyDescent="0.55000000000000004">
      <c r="K378"/>
    </row>
    <row r="379" spans="11:11" x14ac:dyDescent="0.55000000000000004">
      <c r="K379"/>
    </row>
    <row r="380" spans="11:11" x14ac:dyDescent="0.55000000000000004">
      <c r="K380"/>
    </row>
    <row r="381" spans="11:11" x14ac:dyDescent="0.55000000000000004">
      <c r="K381"/>
    </row>
    <row r="382" spans="11:11" x14ac:dyDescent="0.55000000000000004">
      <c r="K382"/>
    </row>
    <row r="383" spans="11:11" x14ac:dyDescent="0.55000000000000004">
      <c r="K383"/>
    </row>
    <row r="384" spans="11:11" x14ac:dyDescent="0.55000000000000004">
      <c r="K384"/>
    </row>
    <row r="385" spans="11:11" x14ac:dyDescent="0.55000000000000004">
      <c r="K385"/>
    </row>
    <row r="386" spans="11:11" x14ac:dyDescent="0.55000000000000004">
      <c r="K386"/>
    </row>
    <row r="387" spans="11:11" x14ac:dyDescent="0.55000000000000004">
      <c r="K387"/>
    </row>
    <row r="388" spans="11:11" x14ac:dyDescent="0.55000000000000004">
      <c r="K388"/>
    </row>
    <row r="389" spans="11:11" x14ac:dyDescent="0.55000000000000004">
      <c r="K389"/>
    </row>
    <row r="390" spans="11:11" x14ac:dyDescent="0.55000000000000004">
      <c r="K390"/>
    </row>
    <row r="391" spans="11:11" x14ac:dyDescent="0.55000000000000004">
      <c r="K391"/>
    </row>
    <row r="392" spans="11:11" x14ac:dyDescent="0.55000000000000004">
      <c r="K392"/>
    </row>
    <row r="393" spans="11:11" x14ac:dyDescent="0.55000000000000004">
      <c r="K393"/>
    </row>
    <row r="394" spans="11:11" x14ac:dyDescent="0.55000000000000004">
      <c r="K394"/>
    </row>
    <row r="395" spans="11:11" x14ac:dyDescent="0.55000000000000004">
      <c r="K395"/>
    </row>
    <row r="396" spans="11:11" x14ac:dyDescent="0.55000000000000004">
      <c r="K396"/>
    </row>
    <row r="397" spans="11:11" x14ac:dyDescent="0.55000000000000004">
      <c r="K397"/>
    </row>
    <row r="398" spans="11:11" x14ac:dyDescent="0.55000000000000004">
      <c r="K398"/>
    </row>
    <row r="399" spans="11:11" x14ac:dyDescent="0.55000000000000004">
      <c r="K399"/>
    </row>
    <row r="400" spans="11:11" x14ac:dyDescent="0.55000000000000004">
      <c r="K400"/>
    </row>
    <row r="401" spans="11:11" x14ac:dyDescent="0.55000000000000004">
      <c r="K401"/>
    </row>
    <row r="402" spans="11:11" x14ac:dyDescent="0.55000000000000004">
      <c r="K402"/>
    </row>
    <row r="403" spans="11:11" x14ac:dyDescent="0.55000000000000004">
      <c r="K403"/>
    </row>
    <row r="404" spans="11:11" x14ac:dyDescent="0.55000000000000004">
      <c r="K404"/>
    </row>
    <row r="405" spans="11:11" x14ac:dyDescent="0.55000000000000004">
      <c r="K405"/>
    </row>
    <row r="406" spans="11:11" x14ac:dyDescent="0.55000000000000004">
      <c r="K406"/>
    </row>
    <row r="407" spans="11:11" x14ac:dyDescent="0.55000000000000004">
      <c r="K407"/>
    </row>
    <row r="408" spans="11:11" x14ac:dyDescent="0.55000000000000004">
      <c r="K408"/>
    </row>
    <row r="409" spans="11:11" x14ac:dyDescent="0.55000000000000004">
      <c r="K409"/>
    </row>
    <row r="410" spans="11:11" x14ac:dyDescent="0.55000000000000004">
      <c r="K410"/>
    </row>
    <row r="411" spans="11:11" x14ac:dyDescent="0.55000000000000004">
      <c r="K411"/>
    </row>
    <row r="412" spans="11:11" x14ac:dyDescent="0.55000000000000004">
      <c r="K412"/>
    </row>
    <row r="413" spans="11:11" x14ac:dyDescent="0.55000000000000004">
      <c r="K413"/>
    </row>
    <row r="414" spans="11:11" x14ac:dyDescent="0.55000000000000004">
      <c r="K414"/>
    </row>
    <row r="415" spans="11:11" x14ac:dyDescent="0.55000000000000004">
      <c r="K415"/>
    </row>
    <row r="416" spans="11:11" x14ac:dyDescent="0.55000000000000004">
      <c r="K416"/>
    </row>
    <row r="417" spans="11:11" x14ac:dyDescent="0.55000000000000004">
      <c r="K417"/>
    </row>
    <row r="418" spans="11:11" x14ac:dyDescent="0.55000000000000004">
      <c r="K418"/>
    </row>
    <row r="419" spans="11:11" x14ac:dyDescent="0.55000000000000004">
      <c r="K419"/>
    </row>
    <row r="420" spans="11:11" x14ac:dyDescent="0.55000000000000004">
      <c r="K420"/>
    </row>
    <row r="421" spans="11:11" x14ac:dyDescent="0.55000000000000004">
      <c r="K421"/>
    </row>
    <row r="422" spans="11:11" x14ac:dyDescent="0.55000000000000004">
      <c r="K422"/>
    </row>
    <row r="423" spans="11:11" x14ac:dyDescent="0.55000000000000004">
      <c r="K423"/>
    </row>
    <row r="424" spans="11:11" x14ac:dyDescent="0.55000000000000004">
      <c r="K424"/>
    </row>
    <row r="425" spans="11:11" x14ac:dyDescent="0.55000000000000004">
      <c r="K425"/>
    </row>
    <row r="426" spans="11:11" x14ac:dyDescent="0.55000000000000004">
      <c r="K426"/>
    </row>
    <row r="427" spans="11:11" x14ac:dyDescent="0.55000000000000004">
      <c r="K427"/>
    </row>
    <row r="428" spans="11:11" x14ac:dyDescent="0.55000000000000004">
      <c r="K428"/>
    </row>
    <row r="429" spans="11:11" x14ac:dyDescent="0.55000000000000004">
      <c r="K429"/>
    </row>
    <row r="430" spans="11:11" x14ac:dyDescent="0.55000000000000004">
      <c r="K430"/>
    </row>
    <row r="431" spans="11:11" x14ac:dyDescent="0.55000000000000004">
      <c r="K431"/>
    </row>
    <row r="432" spans="11:11" x14ac:dyDescent="0.55000000000000004">
      <c r="K432"/>
    </row>
    <row r="433" spans="11:11" x14ac:dyDescent="0.55000000000000004">
      <c r="K433"/>
    </row>
    <row r="434" spans="11:11" x14ac:dyDescent="0.55000000000000004">
      <c r="K434"/>
    </row>
    <row r="435" spans="11:11" x14ac:dyDescent="0.55000000000000004">
      <c r="K435"/>
    </row>
    <row r="436" spans="11:11" x14ac:dyDescent="0.55000000000000004">
      <c r="K436"/>
    </row>
    <row r="437" spans="11:11" x14ac:dyDescent="0.55000000000000004">
      <c r="K437"/>
    </row>
    <row r="438" spans="11:11" x14ac:dyDescent="0.55000000000000004">
      <c r="K438"/>
    </row>
    <row r="439" spans="11:11" x14ac:dyDescent="0.55000000000000004">
      <c r="K439"/>
    </row>
    <row r="440" spans="11:11" x14ac:dyDescent="0.55000000000000004">
      <c r="K440"/>
    </row>
    <row r="441" spans="11:11" x14ac:dyDescent="0.55000000000000004">
      <c r="K441"/>
    </row>
    <row r="442" spans="11:11" x14ac:dyDescent="0.55000000000000004">
      <c r="K442"/>
    </row>
    <row r="443" spans="11:11" x14ac:dyDescent="0.55000000000000004">
      <c r="K443"/>
    </row>
    <row r="444" spans="11:11" x14ac:dyDescent="0.55000000000000004">
      <c r="K444"/>
    </row>
    <row r="445" spans="11:11" x14ac:dyDescent="0.55000000000000004">
      <c r="K445"/>
    </row>
    <row r="446" spans="11:11" x14ac:dyDescent="0.55000000000000004">
      <c r="K446"/>
    </row>
    <row r="447" spans="11:11" x14ac:dyDescent="0.55000000000000004">
      <c r="K447"/>
    </row>
    <row r="448" spans="11:11" x14ac:dyDescent="0.55000000000000004">
      <c r="K448"/>
    </row>
    <row r="449" spans="11:11" x14ac:dyDescent="0.55000000000000004">
      <c r="K449"/>
    </row>
    <row r="450" spans="11:11" x14ac:dyDescent="0.55000000000000004">
      <c r="K450"/>
    </row>
    <row r="451" spans="11:11" x14ac:dyDescent="0.55000000000000004">
      <c r="K451"/>
    </row>
    <row r="452" spans="11:11" x14ac:dyDescent="0.55000000000000004">
      <c r="K452"/>
    </row>
    <row r="453" spans="11:11" x14ac:dyDescent="0.55000000000000004">
      <c r="K453"/>
    </row>
    <row r="454" spans="11:11" x14ac:dyDescent="0.55000000000000004">
      <c r="K454"/>
    </row>
    <row r="455" spans="11:11" x14ac:dyDescent="0.55000000000000004">
      <c r="K455"/>
    </row>
    <row r="456" spans="11:11" x14ac:dyDescent="0.55000000000000004">
      <c r="K456"/>
    </row>
    <row r="457" spans="11:11" x14ac:dyDescent="0.55000000000000004">
      <c r="K457"/>
    </row>
    <row r="458" spans="11:11" x14ac:dyDescent="0.55000000000000004">
      <c r="K458"/>
    </row>
    <row r="459" spans="11:11" x14ac:dyDescent="0.55000000000000004">
      <c r="K459"/>
    </row>
    <row r="460" spans="11:11" x14ac:dyDescent="0.55000000000000004">
      <c r="K460"/>
    </row>
    <row r="461" spans="11:11" x14ac:dyDescent="0.55000000000000004">
      <c r="K461"/>
    </row>
    <row r="462" spans="11:11" x14ac:dyDescent="0.55000000000000004">
      <c r="K462"/>
    </row>
    <row r="463" spans="11:11" x14ac:dyDescent="0.55000000000000004">
      <c r="K463"/>
    </row>
    <row r="464" spans="11:11" x14ac:dyDescent="0.55000000000000004">
      <c r="K464"/>
    </row>
    <row r="465" spans="11:11" x14ac:dyDescent="0.55000000000000004">
      <c r="K465"/>
    </row>
    <row r="466" spans="11:11" x14ac:dyDescent="0.55000000000000004">
      <c r="K466"/>
    </row>
    <row r="467" spans="11:11" x14ac:dyDescent="0.55000000000000004">
      <c r="K467"/>
    </row>
    <row r="468" spans="11:11" x14ac:dyDescent="0.55000000000000004">
      <c r="K468"/>
    </row>
    <row r="469" spans="11:11" x14ac:dyDescent="0.55000000000000004">
      <c r="K469"/>
    </row>
    <row r="470" spans="11:11" x14ac:dyDescent="0.55000000000000004">
      <c r="K470"/>
    </row>
    <row r="471" spans="11:11" x14ac:dyDescent="0.55000000000000004">
      <c r="K471"/>
    </row>
    <row r="472" spans="11:11" x14ac:dyDescent="0.55000000000000004">
      <c r="K472"/>
    </row>
    <row r="473" spans="11:11" x14ac:dyDescent="0.55000000000000004">
      <c r="K473"/>
    </row>
    <row r="474" spans="11:11" x14ac:dyDescent="0.55000000000000004">
      <c r="K474"/>
    </row>
    <row r="475" spans="11:11" x14ac:dyDescent="0.55000000000000004">
      <c r="K475"/>
    </row>
    <row r="476" spans="11:11" x14ac:dyDescent="0.55000000000000004">
      <c r="K476"/>
    </row>
    <row r="477" spans="11:11" x14ac:dyDescent="0.55000000000000004">
      <c r="K477"/>
    </row>
    <row r="478" spans="11:11" x14ac:dyDescent="0.55000000000000004">
      <c r="K478"/>
    </row>
    <row r="479" spans="11:11" x14ac:dyDescent="0.55000000000000004">
      <c r="K479"/>
    </row>
    <row r="480" spans="11:11" x14ac:dyDescent="0.55000000000000004">
      <c r="K480"/>
    </row>
    <row r="481" spans="11:11" x14ac:dyDescent="0.55000000000000004">
      <c r="K481"/>
    </row>
    <row r="482" spans="11:11" x14ac:dyDescent="0.55000000000000004">
      <c r="K482"/>
    </row>
    <row r="483" spans="11:11" x14ac:dyDescent="0.55000000000000004">
      <c r="K483"/>
    </row>
    <row r="484" spans="11:11" x14ac:dyDescent="0.55000000000000004">
      <c r="K484"/>
    </row>
    <row r="485" spans="11:11" x14ac:dyDescent="0.55000000000000004">
      <c r="K485"/>
    </row>
    <row r="486" spans="11:11" x14ac:dyDescent="0.55000000000000004">
      <c r="K486"/>
    </row>
    <row r="487" spans="11:11" x14ac:dyDescent="0.55000000000000004">
      <c r="K487"/>
    </row>
    <row r="488" spans="11:11" x14ac:dyDescent="0.55000000000000004">
      <c r="K488"/>
    </row>
    <row r="489" spans="11:11" x14ac:dyDescent="0.55000000000000004">
      <c r="K489"/>
    </row>
    <row r="490" spans="11:11" x14ac:dyDescent="0.55000000000000004">
      <c r="K490"/>
    </row>
    <row r="491" spans="11:11" x14ac:dyDescent="0.55000000000000004">
      <c r="K491"/>
    </row>
    <row r="492" spans="11:11" x14ac:dyDescent="0.55000000000000004">
      <c r="K492"/>
    </row>
    <row r="493" spans="11:11" x14ac:dyDescent="0.55000000000000004">
      <c r="K493"/>
    </row>
    <row r="494" spans="11:11" x14ac:dyDescent="0.55000000000000004">
      <c r="K494"/>
    </row>
    <row r="495" spans="11:11" x14ac:dyDescent="0.55000000000000004">
      <c r="K495"/>
    </row>
    <row r="496" spans="11:11" x14ac:dyDescent="0.55000000000000004">
      <c r="K496"/>
    </row>
    <row r="497" spans="11:11" x14ac:dyDescent="0.55000000000000004">
      <c r="K497"/>
    </row>
    <row r="498" spans="11:11" x14ac:dyDescent="0.55000000000000004">
      <c r="K498"/>
    </row>
    <row r="499" spans="11:11" x14ac:dyDescent="0.55000000000000004">
      <c r="K499"/>
    </row>
    <row r="500" spans="11:11" x14ac:dyDescent="0.55000000000000004">
      <c r="K500"/>
    </row>
    <row r="501" spans="11:11" x14ac:dyDescent="0.55000000000000004">
      <c r="K501"/>
    </row>
    <row r="502" spans="11:11" x14ac:dyDescent="0.55000000000000004">
      <c r="K502"/>
    </row>
    <row r="503" spans="11:11" x14ac:dyDescent="0.55000000000000004">
      <c r="K503"/>
    </row>
    <row r="504" spans="11:11" x14ac:dyDescent="0.55000000000000004">
      <c r="K504"/>
    </row>
    <row r="505" spans="11:11" x14ac:dyDescent="0.55000000000000004">
      <c r="K505"/>
    </row>
    <row r="506" spans="11:11" x14ac:dyDescent="0.55000000000000004">
      <c r="K506"/>
    </row>
    <row r="507" spans="11:11" x14ac:dyDescent="0.55000000000000004">
      <c r="K507"/>
    </row>
    <row r="508" spans="11:11" x14ac:dyDescent="0.55000000000000004">
      <c r="K508"/>
    </row>
    <row r="509" spans="11:11" x14ac:dyDescent="0.55000000000000004">
      <c r="K509"/>
    </row>
    <row r="510" spans="11:11" x14ac:dyDescent="0.55000000000000004">
      <c r="K510"/>
    </row>
    <row r="511" spans="11:11" x14ac:dyDescent="0.55000000000000004">
      <c r="K511"/>
    </row>
    <row r="512" spans="11:11" x14ac:dyDescent="0.55000000000000004">
      <c r="K512"/>
    </row>
    <row r="513" spans="11:11" x14ac:dyDescent="0.55000000000000004">
      <c r="K513"/>
    </row>
    <row r="514" spans="11:11" x14ac:dyDescent="0.55000000000000004">
      <c r="K514"/>
    </row>
    <row r="515" spans="11:11" x14ac:dyDescent="0.55000000000000004">
      <c r="K515"/>
    </row>
    <row r="516" spans="11:11" x14ac:dyDescent="0.55000000000000004">
      <c r="K516"/>
    </row>
    <row r="517" spans="11:11" x14ac:dyDescent="0.55000000000000004">
      <c r="K517"/>
    </row>
    <row r="518" spans="11:11" x14ac:dyDescent="0.55000000000000004">
      <c r="K518"/>
    </row>
    <row r="519" spans="11:11" x14ac:dyDescent="0.55000000000000004">
      <c r="K519"/>
    </row>
    <row r="520" spans="11:11" x14ac:dyDescent="0.55000000000000004">
      <c r="K520"/>
    </row>
    <row r="521" spans="11:11" x14ac:dyDescent="0.55000000000000004">
      <c r="K521"/>
    </row>
    <row r="522" spans="11:11" x14ac:dyDescent="0.55000000000000004">
      <c r="K522"/>
    </row>
    <row r="523" spans="11:11" x14ac:dyDescent="0.55000000000000004">
      <c r="K523"/>
    </row>
    <row r="524" spans="11:11" x14ac:dyDescent="0.55000000000000004">
      <c r="K524"/>
    </row>
    <row r="525" spans="11:11" x14ac:dyDescent="0.55000000000000004">
      <c r="K525"/>
    </row>
    <row r="526" spans="11:11" x14ac:dyDescent="0.55000000000000004">
      <c r="K526"/>
    </row>
    <row r="527" spans="11:11" x14ac:dyDescent="0.55000000000000004">
      <c r="K527"/>
    </row>
    <row r="528" spans="11:11" x14ac:dyDescent="0.55000000000000004">
      <c r="K528"/>
    </row>
    <row r="529" spans="11:11" x14ac:dyDescent="0.55000000000000004">
      <c r="K529"/>
    </row>
    <row r="530" spans="11:11" x14ac:dyDescent="0.55000000000000004">
      <c r="K530"/>
    </row>
    <row r="531" spans="11:11" x14ac:dyDescent="0.55000000000000004">
      <c r="K531"/>
    </row>
    <row r="532" spans="11:11" x14ac:dyDescent="0.55000000000000004">
      <c r="K532"/>
    </row>
    <row r="533" spans="11:11" x14ac:dyDescent="0.55000000000000004">
      <c r="K533"/>
    </row>
    <row r="534" spans="11:11" x14ac:dyDescent="0.55000000000000004">
      <c r="K534"/>
    </row>
    <row r="535" spans="11:11" x14ac:dyDescent="0.55000000000000004">
      <c r="K535"/>
    </row>
    <row r="536" spans="11:11" x14ac:dyDescent="0.55000000000000004">
      <c r="K536"/>
    </row>
    <row r="537" spans="11:11" x14ac:dyDescent="0.55000000000000004">
      <c r="K537"/>
    </row>
    <row r="538" spans="11:11" x14ac:dyDescent="0.55000000000000004">
      <c r="K538"/>
    </row>
    <row r="539" spans="11:11" x14ac:dyDescent="0.55000000000000004">
      <c r="K539"/>
    </row>
    <row r="540" spans="11:11" x14ac:dyDescent="0.55000000000000004">
      <c r="K540"/>
    </row>
    <row r="541" spans="11:11" x14ac:dyDescent="0.55000000000000004">
      <c r="K541"/>
    </row>
    <row r="542" spans="11:11" x14ac:dyDescent="0.55000000000000004">
      <c r="K542"/>
    </row>
    <row r="543" spans="11:11" x14ac:dyDescent="0.55000000000000004">
      <c r="K543"/>
    </row>
    <row r="544" spans="11:11" x14ac:dyDescent="0.55000000000000004">
      <c r="K544"/>
    </row>
    <row r="545" spans="11:11" x14ac:dyDescent="0.55000000000000004">
      <c r="K545"/>
    </row>
    <row r="546" spans="11:11" x14ac:dyDescent="0.55000000000000004">
      <c r="K546"/>
    </row>
    <row r="547" spans="11:11" x14ac:dyDescent="0.55000000000000004">
      <c r="K547"/>
    </row>
    <row r="548" spans="11:11" x14ac:dyDescent="0.55000000000000004">
      <c r="K548"/>
    </row>
    <row r="549" spans="11:11" x14ac:dyDescent="0.55000000000000004">
      <c r="K549"/>
    </row>
    <row r="550" spans="11:11" x14ac:dyDescent="0.55000000000000004">
      <c r="K550"/>
    </row>
    <row r="551" spans="11:11" x14ac:dyDescent="0.55000000000000004">
      <c r="K551"/>
    </row>
    <row r="552" spans="11:11" x14ac:dyDescent="0.55000000000000004">
      <c r="K552"/>
    </row>
    <row r="553" spans="11:11" x14ac:dyDescent="0.55000000000000004">
      <c r="K553"/>
    </row>
    <row r="554" spans="11:11" x14ac:dyDescent="0.55000000000000004">
      <c r="K554"/>
    </row>
    <row r="555" spans="11:11" x14ac:dyDescent="0.55000000000000004">
      <c r="K555" s="16"/>
    </row>
    <row r="556" spans="11:11" x14ac:dyDescent="0.55000000000000004">
      <c r="K556" s="16"/>
    </row>
    <row r="557" spans="11:11" x14ac:dyDescent="0.55000000000000004">
      <c r="K557" s="16"/>
    </row>
    <row r="558" spans="11:11" x14ac:dyDescent="0.55000000000000004">
      <c r="K558" s="16"/>
    </row>
    <row r="559" spans="11:11" x14ac:dyDescent="0.55000000000000004">
      <c r="K559" s="16"/>
    </row>
    <row r="560" spans="11:11" x14ac:dyDescent="0.55000000000000004">
      <c r="K560" s="16"/>
    </row>
    <row r="561" spans="11:11" x14ac:dyDescent="0.55000000000000004">
      <c r="K561" s="16"/>
    </row>
    <row r="562" spans="11:11" x14ac:dyDescent="0.55000000000000004">
      <c r="K562" s="16"/>
    </row>
    <row r="563" spans="11:11" x14ac:dyDescent="0.55000000000000004">
      <c r="K563" s="16"/>
    </row>
    <row r="564" spans="11:11" x14ac:dyDescent="0.55000000000000004">
      <c r="K564" s="16"/>
    </row>
    <row r="565" spans="11:11" x14ac:dyDescent="0.55000000000000004">
      <c r="K565" s="16"/>
    </row>
    <row r="566" spans="11:11" x14ac:dyDescent="0.55000000000000004">
      <c r="K566" s="16"/>
    </row>
    <row r="567" spans="11:11" x14ac:dyDescent="0.55000000000000004">
      <c r="K567" s="16"/>
    </row>
    <row r="568" spans="11:11" x14ac:dyDescent="0.55000000000000004">
      <c r="K568" s="16"/>
    </row>
    <row r="569" spans="11:11" x14ac:dyDescent="0.55000000000000004">
      <c r="K569" s="16"/>
    </row>
    <row r="570" spans="11:11" x14ac:dyDescent="0.55000000000000004">
      <c r="K570" s="16"/>
    </row>
    <row r="571" spans="11:11" x14ac:dyDescent="0.55000000000000004">
      <c r="K571" s="16"/>
    </row>
    <row r="572" spans="11:11" x14ac:dyDescent="0.55000000000000004">
      <c r="K572" s="16"/>
    </row>
    <row r="573" spans="11:11" x14ac:dyDescent="0.55000000000000004">
      <c r="K573" s="16"/>
    </row>
    <row r="574" spans="11:11" x14ac:dyDescent="0.55000000000000004">
      <c r="K574" s="16"/>
    </row>
    <row r="575" spans="11:11" x14ac:dyDescent="0.55000000000000004">
      <c r="K575" s="16"/>
    </row>
    <row r="576" spans="11:11" x14ac:dyDescent="0.55000000000000004">
      <c r="K576" s="16"/>
    </row>
    <row r="577" spans="11:11" x14ac:dyDescent="0.55000000000000004">
      <c r="K577" s="16"/>
    </row>
    <row r="578" spans="11:11" x14ac:dyDescent="0.55000000000000004">
      <c r="K578" s="16"/>
    </row>
    <row r="579" spans="11:11" x14ac:dyDescent="0.55000000000000004">
      <c r="K579" s="16"/>
    </row>
    <row r="580" spans="11:11" x14ac:dyDescent="0.55000000000000004">
      <c r="K580" s="16"/>
    </row>
    <row r="581" spans="11:11" x14ac:dyDescent="0.55000000000000004">
      <c r="K581" s="16"/>
    </row>
    <row r="582" spans="11:11" x14ac:dyDescent="0.55000000000000004">
      <c r="K582" s="16"/>
    </row>
    <row r="583" spans="11:11" x14ac:dyDescent="0.55000000000000004">
      <c r="K583" s="16"/>
    </row>
    <row r="584" spans="11:11" x14ac:dyDescent="0.55000000000000004">
      <c r="K584" s="16"/>
    </row>
    <row r="585" spans="11:11" x14ac:dyDescent="0.55000000000000004">
      <c r="K585" s="16"/>
    </row>
    <row r="586" spans="11:11" x14ac:dyDescent="0.55000000000000004">
      <c r="K586" s="16"/>
    </row>
    <row r="587" spans="11:11" x14ac:dyDescent="0.55000000000000004">
      <c r="K587" s="16"/>
    </row>
    <row r="588" spans="11:11" x14ac:dyDescent="0.55000000000000004">
      <c r="K588" s="16"/>
    </row>
    <row r="589" spans="11:11" x14ac:dyDescent="0.55000000000000004">
      <c r="K589" s="16"/>
    </row>
    <row r="590" spans="11:11" x14ac:dyDescent="0.55000000000000004">
      <c r="K590" s="16"/>
    </row>
    <row r="591" spans="11:11" x14ac:dyDescent="0.55000000000000004">
      <c r="K591" s="16"/>
    </row>
    <row r="592" spans="11:11" x14ac:dyDescent="0.55000000000000004">
      <c r="K592" s="16"/>
    </row>
    <row r="593" spans="11:11" x14ac:dyDescent="0.55000000000000004">
      <c r="K593" s="16"/>
    </row>
    <row r="594" spans="11:11" x14ac:dyDescent="0.55000000000000004">
      <c r="K594" s="16"/>
    </row>
    <row r="595" spans="11:11" x14ac:dyDescent="0.55000000000000004">
      <c r="K595" s="16"/>
    </row>
    <row r="596" spans="11:11" x14ac:dyDescent="0.55000000000000004">
      <c r="K596" s="16"/>
    </row>
    <row r="597" spans="11:11" x14ac:dyDescent="0.55000000000000004">
      <c r="K597" s="16"/>
    </row>
    <row r="598" spans="11:11" x14ac:dyDescent="0.55000000000000004">
      <c r="K598" s="16"/>
    </row>
    <row r="599" spans="11:11" x14ac:dyDescent="0.55000000000000004">
      <c r="K599" s="16"/>
    </row>
    <row r="600" spans="11:11" x14ac:dyDescent="0.55000000000000004">
      <c r="K600" s="16"/>
    </row>
    <row r="601" spans="11:11" x14ac:dyDescent="0.55000000000000004">
      <c r="K601" s="16"/>
    </row>
    <row r="602" spans="11:11" x14ac:dyDescent="0.55000000000000004">
      <c r="K602" s="16"/>
    </row>
    <row r="603" spans="11:11" x14ac:dyDescent="0.55000000000000004">
      <c r="K603" s="16"/>
    </row>
    <row r="604" spans="11:11" x14ac:dyDescent="0.55000000000000004">
      <c r="K604" s="16"/>
    </row>
    <row r="605" spans="11:11" x14ac:dyDescent="0.55000000000000004">
      <c r="K605" s="16"/>
    </row>
    <row r="606" spans="11:11" x14ac:dyDescent="0.55000000000000004">
      <c r="K606" s="16"/>
    </row>
    <row r="607" spans="11:11" x14ac:dyDescent="0.55000000000000004">
      <c r="K607" s="16"/>
    </row>
    <row r="608" spans="11:11" x14ac:dyDescent="0.55000000000000004">
      <c r="K608" s="16"/>
    </row>
    <row r="609" spans="11:11" x14ac:dyDescent="0.55000000000000004">
      <c r="K609" s="16"/>
    </row>
    <row r="610" spans="11:11" x14ac:dyDescent="0.55000000000000004">
      <c r="K610" s="16"/>
    </row>
    <row r="611" spans="11:11" x14ac:dyDescent="0.55000000000000004">
      <c r="K611" s="16"/>
    </row>
    <row r="612" spans="11:11" x14ac:dyDescent="0.55000000000000004">
      <c r="K612" s="16"/>
    </row>
    <row r="613" spans="11:11" x14ac:dyDescent="0.55000000000000004">
      <c r="K613" s="16"/>
    </row>
    <row r="614" spans="11:11" x14ac:dyDescent="0.55000000000000004">
      <c r="K614" s="16"/>
    </row>
    <row r="615" spans="11:11" x14ac:dyDescent="0.55000000000000004">
      <c r="K615" s="16"/>
    </row>
    <row r="616" spans="11:11" x14ac:dyDescent="0.55000000000000004">
      <c r="K616" s="16"/>
    </row>
    <row r="617" spans="11:11" x14ac:dyDescent="0.55000000000000004">
      <c r="K617" s="16"/>
    </row>
    <row r="618" spans="11:11" x14ac:dyDescent="0.55000000000000004">
      <c r="K618" s="16"/>
    </row>
    <row r="619" spans="11:11" x14ac:dyDescent="0.55000000000000004">
      <c r="K619" s="16"/>
    </row>
    <row r="620" spans="11:11" x14ac:dyDescent="0.55000000000000004">
      <c r="K620" s="16"/>
    </row>
    <row r="621" spans="11:11" x14ac:dyDescent="0.55000000000000004">
      <c r="K621" s="16"/>
    </row>
    <row r="622" spans="11:11" x14ac:dyDescent="0.55000000000000004">
      <c r="K622" s="16"/>
    </row>
    <row r="623" spans="11:11" x14ac:dyDescent="0.55000000000000004">
      <c r="K623" s="16"/>
    </row>
    <row r="624" spans="11:11" x14ac:dyDescent="0.55000000000000004">
      <c r="K624" s="16"/>
    </row>
    <row r="625" spans="11:11" x14ac:dyDescent="0.55000000000000004">
      <c r="K625" s="16"/>
    </row>
    <row r="626" spans="11:11" x14ac:dyDescent="0.55000000000000004">
      <c r="K626" s="16"/>
    </row>
    <row r="627" spans="11:11" x14ac:dyDescent="0.55000000000000004">
      <c r="K627" s="16"/>
    </row>
    <row r="628" spans="11:11" x14ac:dyDescent="0.55000000000000004">
      <c r="K628" s="16"/>
    </row>
    <row r="629" spans="11:11" x14ac:dyDescent="0.55000000000000004">
      <c r="K629" s="16"/>
    </row>
    <row r="630" spans="11:11" x14ac:dyDescent="0.55000000000000004">
      <c r="K630" s="16"/>
    </row>
    <row r="631" spans="11:11" x14ac:dyDescent="0.55000000000000004">
      <c r="K631" s="16"/>
    </row>
    <row r="632" spans="11:11" x14ac:dyDescent="0.55000000000000004">
      <c r="K632" s="16"/>
    </row>
    <row r="633" spans="11:11" x14ac:dyDescent="0.55000000000000004">
      <c r="K633" s="16"/>
    </row>
    <row r="634" spans="11:11" x14ac:dyDescent="0.55000000000000004">
      <c r="K634" s="16"/>
    </row>
    <row r="635" spans="11:11" x14ac:dyDescent="0.55000000000000004">
      <c r="K635" s="16"/>
    </row>
    <row r="636" spans="11:11" x14ac:dyDescent="0.55000000000000004">
      <c r="K636" s="16"/>
    </row>
    <row r="637" spans="11:11" x14ac:dyDescent="0.55000000000000004">
      <c r="K637" s="16"/>
    </row>
    <row r="638" spans="11:11" x14ac:dyDescent="0.55000000000000004">
      <c r="K638" s="16"/>
    </row>
    <row r="639" spans="11:11" x14ac:dyDescent="0.55000000000000004">
      <c r="K639" s="16"/>
    </row>
    <row r="640" spans="11:11" x14ac:dyDescent="0.55000000000000004">
      <c r="K640" s="16"/>
    </row>
    <row r="641" spans="11:11" x14ac:dyDescent="0.55000000000000004">
      <c r="K641" s="16"/>
    </row>
    <row r="642" spans="11:11" x14ac:dyDescent="0.55000000000000004">
      <c r="K642" s="16"/>
    </row>
    <row r="643" spans="11:11" x14ac:dyDescent="0.55000000000000004">
      <c r="K643" s="16"/>
    </row>
    <row r="644" spans="11:11" x14ac:dyDescent="0.55000000000000004">
      <c r="K644" s="16"/>
    </row>
    <row r="645" spans="11:11" x14ac:dyDescent="0.55000000000000004">
      <c r="K645" s="16"/>
    </row>
    <row r="646" spans="11:11" x14ac:dyDescent="0.55000000000000004">
      <c r="K646" s="16"/>
    </row>
    <row r="647" spans="11:11" x14ac:dyDescent="0.55000000000000004">
      <c r="K647" s="16"/>
    </row>
    <row r="648" spans="11:11" x14ac:dyDescent="0.55000000000000004">
      <c r="K648" s="16"/>
    </row>
    <row r="649" spans="11:11" x14ac:dyDescent="0.55000000000000004">
      <c r="K649" s="16"/>
    </row>
    <row r="650" spans="11:11" x14ac:dyDescent="0.55000000000000004">
      <c r="K650" s="16"/>
    </row>
    <row r="651" spans="11:11" x14ac:dyDescent="0.55000000000000004">
      <c r="K651" s="16"/>
    </row>
    <row r="652" spans="11:11" x14ac:dyDescent="0.55000000000000004">
      <c r="K652" s="16"/>
    </row>
    <row r="653" spans="11:11" x14ac:dyDescent="0.55000000000000004">
      <c r="K653" s="16"/>
    </row>
    <row r="654" spans="11:11" x14ac:dyDescent="0.55000000000000004">
      <c r="K654" s="16"/>
    </row>
    <row r="655" spans="11:11" x14ac:dyDescent="0.55000000000000004">
      <c r="K655" s="16"/>
    </row>
    <row r="656" spans="11:11" x14ac:dyDescent="0.55000000000000004">
      <c r="K656" s="16"/>
    </row>
    <row r="657" spans="11:11" x14ac:dyDescent="0.55000000000000004">
      <c r="K657" s="16"/>
    </row>
    <row r="658" spans="11:11" x14ac:dyDescent="0.55000000000000004">
      <c r="K658" s="16"/>
    </row>
    <row r="659" spans="11:11" x14ac:dyDescent="0.55000000000000004">
      <c r="K659" s="16"/>
    </row>
    <row r="660" spans="11:11" x14ac:dyDescent="0.55000000000000004">
      <c r="K660" s="16"/>
    </row>
    <row r="661" spans="11:11" x14ac:dyDescent="0.55000000000000004">
      <c r="K661" s="16"/>
    </row>
    <row r="662" spans="11:11" x14ac:dyDescent="0.55000000000000004">
      <c r="K662" s="16"/>
    </row>
    <row r="663" spans="11:11" x14ac:dyDescent="0.55000000000000004">
      <c r="K663" s="16"/>
    </row>
    <row r="664" spans="11:11" x14ac:dyDescent="0.55000000000000004">
      <c r="K664" s="16"/>
    </row>
    <row r="665" spans="11:11" x14ac:dyDescent="0.55000000000000004">
      <c r="K665" s="16"/>
    </row>
    <row r="666" spans="11:11" x14ac:dyDescent="0.55000000000000004">
      <c r="K666" s="16"/>
    </row>
    <row r="667" spans="11:11" x14ac:dyDescent="0.55000000000000004">
      <c r="K667" s="16"/>
    </row>
    <row r="668" spans="11:11" x14ac:dyDescent="0.55000000000000004">
      <c r="K668" s="16"/>
    </row>
    <row r="669" spans="11:11" x14ac:dyDescent="0.55000000000000004">
      <c r="K669" s="16"/>
    </row>
    <row r="670" spans="11:11" x14ac:dyDescent="0.55000000000000004">
      <c r="K670" s="16"/>
    </row>
    <row r="671" spans="11:11" x14ac:dyDescent="0.55000000000000004">
      <c r="K671" s="16"/>
    </row>
    <row r="672" spans="11:11" x14ac:dyDescent="0.55000000000000004">
      <c r="K672" s="16"/>
    </row>
    <row r="673" spans="11:11" x14ac:dyDescent="0.55000000000000004">
      <c r="K673" s="16"/>
    </row>
    <row r="674" spans="11:11" x14ac:dyDescent="0.55000000000000004">
      <c r="K674" s="16"/>
    </row>
    <row r="675" spans="11:11" x14ac:dyDescent="0.55000000000000004">
      <c r="K675" s="16"/>
    </row>
    <row r="676" spans="11:11" x14ac:dyDescent="0.55000000000000004">
      <c r="K676" s="16"/>
    </row>
    <row r="677" spans="11:11" x14ac:dyDescent="0.55000000000000004">
      <c r="K677" s="16"/>
    </row>
    <row r="678" spans="11:11" x14ac:dyDescent="0.55000000000000004">
      <c r="K678" s="16"/>
    </row>
    <row r="679" spans="11:11" x14ac:dyDescent="0.55000000000000004">
      <c r="K679" s="16"/>
    </row>
    <row r="680" spans="11:11" x14ac:dyDescent="0.55000000000000004">
      <c r="K680" s="16"/>
    </row>
    <row r="681" spans="11:11" x14ac:dyDescent="0.55000000000000004">
      <c r="K681" s="16"/>
    </row>
    <row r="682" spans="11:11" x14ac:dyDescent="0.55000000000000004">
      <c r="K682" s="16"/>
    </row>
    <row r="683" spans="11:11" x14ac:dyDescent="0.55000000000000004">
      <c r="K683" s="16"/>
    </row>
    <row r="684" spans="11:11" x14ac:dyDescent="0.55000000000000004">
      <c r="K684" s="16"/>
    </row>
    <row r="685" spans="11:11" x14ac:dyDescent="0.55000000000000004">
      <c r="K685" s="16"/>
    </row>
    <row r="686" spans="11:11" x14ac:dyDescent="0.55000000000000004">
      <c r="K686" s="16"/>
    </row>
    <row r="687" spans="11:11" x14ac:dyDescent="0.55000000000000004">
      <c r="K687" s="16"/>
    </row>
    <row r="688" spans="11:11" x14ac:dyDescent="0.55000000000000004">
      <c r="K688" s="16"/>
    </row>
    <row r="689" spans="11:11" x14ac:dyDescent="0.55000000000000004">
      <c r="K689" s="16"/>
    </row>
    <row r="690" spans="11:11" x14ac:dyDescent="0.55000000000000004">
      <c r="K690" s="16"/>
    </row>
    <row r="691" spans="11:11" x14ac:dyDescent="0.55000000000000004">
      <c r="K691" s="16"/>
    </row>
    <row r="692" spans="11:11" x14ac:dyDescent="0.55000000000000004">
      <c r="K692" s="16"/>
    </row>
    <row r="693" spans="11:11" x14ac:dyDescent="0.55000000000000004">
      <c r="K693" s="16"/>
    </row>
    <row r="694" spans="11:11" x14ac:dyDescent="0.55000000000000004">
      <c r="K694" s="16"/>
    </row>
    <row r="695" spans="11:11" x14ac:dyDescent="0.55000000000000004">
      <c r="K695" s="16"/>
    </row>
    <row r="696" spans="11:11" x14ac:dyDescent="0.55000000000000004">
      <c r="K696" s="16"/>
    </row>
    <row r="697" spans="11:11" x14ac:dyDescent="0.55000000000000004">
      <c r="K697" s="16"/>
    </row>
    <row r="698" spans="11:11" x14ac:dyDescent="0.55000000000000004">
      <c r="K698" s="16"/>
    </row>
    <row r="699" spans="11:11" x14ac:dyDescent="0.55000000000000004">
      <c r="K699" s="16"/>
    </row>
    <row r="700" spans="11:11" x14ac:dyDescent="0.55000000000000004">
      <c r="K700" s="16"/>
    </row>
    <row r="701" spans="11:11" x14ac:dyDescent="0.55000000000000004">
      <c r="K701" s="16"/>
    </row>
    <row r="702" spans="11:11" x14ac:dyDescent="0.55000000000000004">
      <c r="K702" s="16"/>
    </row>
    <row r="703" spans="11:11" x14ac:dyDescent="0.55000000000000004">
      <c r="K703" s="16"/>
    </row>
    <row r="704" spans="11:11" x14ac:dyDescent="0.55000000000000004">
      <c r="K704" s="16"/>
    </row>
    <row r="705" spans="11:11" x14ac:dyDescent="0.55000000000000004">
      <c r="K705" s="16"/>
    </row>
    <row r="706" spans="11:11" x14ac:dyDescent="0.55000000000000004">
      <c r="K706" s="16"/>
    </row>
    <row r="707" spans="11:11" x14ac:dyDescent="0.55000000000000004">
      <c r="K707" s="16"/>
    </row>
    <row r="708" spans="11:11" x14ac:dyDescent="0.55000000000000004">
      <c r="K708" s="16"/>
    </row>
    <row r="709" spans="11:11" x14ac:dyDescent="0.55000000000000004">
      <c r="K709" s="16"/>
    </row>
    <row r="710" spans="11:11" x14ac:dyDescent="0.55000000000000004">
      <c r="K710" s="16"/>
    </row>
    <row r="711" spans="11:11" x14ac:dyDescent="0.55000000000000004">
      <c r="K711" s="16"/>
    </row>
    <row r="712" spans="11:11" x14ac:dyDescent="0.55000000000000004">
      <c r="K712" s="16"/>
    </row>
    <row r="713" spans="11:11" x14ac:dyDescent="0.55000000000000004">
      <c r="K713" s="16"/>
    </row>
    <row r="714" spans="11:11" x14ac:dyDescent="0.55000000000000004">
      <c r="K714" s="16"/>
    </row>
    <row r="715" spans="11:11" x14ac:dyDescent="0.55000000000000004">
      <c r="K715" s="16"/>
    </row>
    <row r="716" spans="11:11" x14ac:dyDescent="0.55000000000000004">
      <c r="K716" s="16"/>
    </row>
    <row r="717" spans="11:11" x14ac:dyDescent="0.55000000000000004">
      <c r="K717" s="16"/>
    </row>
    <row r="718" spans="11:11" x14ac:dyDescent="0.55000000000000004">
      <c r="K718" s="16"/>
    </row>
    <row r="719" spans="11:11" x14ac:dyDescent="0.55000000000000004">
      <c r="K719" s="16"/>
    </row>
    <row r="720" spans="11:11" x14ac:dyDescent="0.55000000000000004">
      <c r="K720" s="16"/>
    </row>
    <row r="721" spans="11:11" x14ac:dyDescent="0.55000000000000004">
      <c r="K721" s="16"/>
    </row>
    <row r="722" spans="11:11" x14ac:dyDescent="0.55000000000000004">
      <c r="K722" s="16"/>
    </row>
    <row r="723" spans="11:11" x14ac:dyDescent="0.55000000000000004">
      <c r="K723" s="16"/>
    </row>
    <row r="724" spans="11:11" x14ac:dyDescent="0.55000000000000004">
      <c r="K724" s="16"/>
    </row>
    <row r="725" spans="11:11" x14ac:dyDescent="0.55000000000000004">
      <c r="K725" s="16"/>
    </row>
    <row r="726" spans="11:11" x14ac:dyDescent="0.55000000000000004">
      <c r="K726" s="16"/>
    </row>
    <row r="727" spans="11:11" x14ac:dyDescent="0.55000000000000004">
      <c r="K727" s="16"/>
    </row>
    <row r="728" spans="11:11" x14ac:dyDescent="0.55000000000000004">
      <c r="K728" s="16"/>
    </row>
    <row r="729" spans="11:11" x14ac:dyDescent="0.55000000000000004">
      <c r="K729" s="16"/>
    </row>
    <row r="730" spans="11:11" x14ac:dyDescent="0.55000000000000004">
      <c r="K730" s="16"/>
    </row>
    <row r="731" spans="11:11" x14ac:dyDescent="0.55000000000000004">
      <c r="K731" s="16"/>
    </row>
    <row r="732" spans="11:11" x14ac:dyDescent="0.55000000000000004">
      <c r="K732" s="16"/>
    </row>
    <row r="733" spans="11:11" x14ac:dyDescent="0.55000000000000004">
      <c r="K733" s="16"/>
    </row>
    <row r="734" spans="11:11" x14ac:dyDescent="0.55000000000000004">
      <c r="K734" s="16"/>
    </row>
    <row r="735" spans="11:11" x14ac:dyDescent="0.55000000000000004">
      <c r="K735" s="16"/>
    </row>
    <row r="736" spans="11:11" x14ac:dyDescent="0.55000000000000004">
      <c r="K736" s="16"/>
    </row>
    <row r="737" spans="11:11" x14ac:dyDescent="0.55000000000000004">
      <c r="K737" s="16"/>
    </row>
    <row r="738" spans="11:11" x14ac:dyDescent="0.55000000000000004">
      <c r="K738" s="16"/>
    </row>
    <row r="739" spans="11:11" x14ac:dyDescent="0.55000000000000004">
      <c r="K739" s="16"/>
    </row>
    <row r="740" spans="11:11" x14ac:dyDescent="0.55000000000000004">
      <c r="K740" s="16"/>
    </row>
    <row r="741" spans="11:11" x14ac:dyDescent="0.55000000000000004">
      <c r="K741" s="16"/>
    </row>
    <row r="742" spans="11:11" x14ac:dyDescent="0.55000000000000004">
      <c r="K742" s="16"/>
    </row>
    <row r="743" spans="11:11" x14ac:dyDescent="0.55000000000000004">
      <c r="K743" s="16"/>
    </row>
    <row r="744" spans="11:11" x14ac:dyDescent="0.55000000000000004">
      <c r="K744" s="16"/>
    </row>
    <row r="745" spans="11:11" x14ac:dyDescent="0.55000000000000004">
      <c r="K745" s="16"/>
    </row>
    <row r="746" spans="11:11" x14ac:dyDescent="0.55000000000000004">
      <c r="K746" s="16"/>
    </row>
    <row r="747" spans="11:11" x14ac:dyDescent="0.55000000000000004">
      <c r="K747" s="16"/>
    </row>
    <row r="748" spans="11:11" x14ac:dyDescent="0.55000000000000004">
      <c r="K748" s="16"/>
    </row>
    <row r="749" spans="11:11" x14ac:dyDescent="0.55000000000000004">
      <c r="K749" s="16"/>
    </row>
    <row r="750" spans="11:11" x14ac:dyDescent="0.55000000000000004">
      <c r="K750" s="16"/>
    </row>
    <row r="751" spans="11:11" x14ac:dyDescent="0.55000000000000004">
      <c r="K751" s="16"/>
    </row>
    <row r="752" spans="11:11" x14ac:dyDescent="0.55000000000000004">
      <c r="K752" s="16"/>
    </row>
    <row r="753" spans="11:11" x14ac:dyDescent="0.55000000000000004">
      <c r="K753" s="16"/>
    </row>
    <row r="754" spans="11:11" x14ac:dyDescent="0.55000000000000004">
      <c r="K754" s="16"/>
    </row>
    <row r="755" spans="11:11" x14ac:dyDescent="0.55000000000000004">
      <c r="K755" s="16"/>
    </row>
    <row r="756" spans="11:11" x14ac:dyDescent="0.55000000000000004">
      <c r="K756" s="16"/>
    </row>
    <row r="757" spans="11:11" x14ac:dyDescent="0.55000000000000004">
      <c r="K757" s="16"/>
    </row>
    <row r="758" spans="11:11" x14ac:dyDescent="0.55000000000000004">
      <c r="K758" s="16"/>
    </row>
    <row r="759" spans="11:11" x14ac:dyDescent="0.55000000000000004">
      <c r="K759" s="16"/>
    </row>
    <row r="760" spans="11:11" x14ac:dyDescent="0.55000000000000004">
      <c r="K760" s="16"/>
    </row>
    <row r="761" spans="11:11" x14ac:dyDescent="0.55000000000000004">
      <c r="K761" s="16"/>
    </row>
    <row r="762" spans="11:11" x14ac:dyDescent="0.55000000000000004">
      <c r="K762" s="16"/>
    </row>
    <row r="763" spans="11:11" x14ac:dyDescent="0.55000000000000004">
      <c r="K763" s="16"/>
    </row>
    <row r="764" spans="11:11" x14ac:dyDescent="0.55000000000000004">
      <c r="K764" s="16"/>
    </row>
    <row r="765" spans="11:11" x14ac:dyDescent="0.55000000000000004">
      <c r="K765" s="16"/>
    </row>
    <row r="766" spans="11:11" x14ac:dyDescent="0.55000000000000004">
      <c r="K766" s="16"/>
    </row>
    <row r="767" spans="11:11" x14ac:dyDescent="0.55000000000000004">
      <c r="K767" s="16"/>
    </row>
    <row r="768" spans="11:11" x14ac:dyDescent="0.55000000000000004">
      <c r="K768" s="16"/>
    </row>
    <row r="769" spans="11:11" x14ac:dyDescent="0.55000000000000004">
      <c r="K769" s="16"/>
    </row>
    <row r="770" spans="11:11" x14ac:dyDescent="0.55000000000000004">
      <c r="K770" s="16"/>
    </row>
    <row r="771" spans="11:11" x14ac:dyDescent="0.55000000000000004">
      <c r="K771" s="16"/>
    </row>
    <row r="772" spans="11:11" x14ac:dyDescent="0.55000000000000004">
      <c r="K772" s="16"/>
    </row>
    <row r="773" spans="11:11" x14ac:dyDescent="0.55000000000000004">
      <c r="K773" s="16"/>
    </row>
    <row r="774" spans="11:11" x14ac:dyDescent="0.55000000000000004">
      <c r="K774" s="16"/>
    </row>
    <row r="775" spans="11:11" x14ac:dyDescent="0.55000000000000004">
      <c r="K775" s="16"/>
    </row>
    <row r="776" spans="11:11" x14ac:dyDescent="0.55000000000000004">
      <c r="K776" s="16"/>
    </row>
    <row r="777" spans="11:11" x14ac:dyDescent="0.55000000000000004">
      <c r="K777" s="16"/>
    </row>
    <row r="778" spans="11:11" x14ac:dyDescent="0.55000000000000004">
      <c r="K778" s="16"/>
    </row>
    <row r="779" spans="11:11" x14ac:dyDescent="0.55000000000000004">
      <c r="K779" s="16"/>
    </row>
    <row r="780" spans="11:11" x14ac:dyDescent="0.55000000000000004">
      <c r="K780" s="16"/>
    </row>
    <row r="781" spans="11:11" x14ac:dyDescent="0.55000000000000004">
      <c r="K781" s="16"/>
    </row>
    <row r="782" spans="11:11" x14ac:dyDescent="0.55000000000000004">
      <c r="K782" s="16"/>
    </row>
    <row r="783" spans="11:11" x14ac:dyDescent="0.55000000000000004">
      <c r="K783" s="16"/>
    </row>
    <row r="784" spans="11:11" x14ac:dyDescent="0.55000000000000004">
      <c r="K784" s="16"/>
    </row>
    <row r="785" spans="11:11" x14ac:dyDescent="0.55000000000000004">
      <c r="K785" s="16"/>
    </row>
    <row r="786" spans="11:11" x14ac:dyDescent="0.55000000000000004">
      <c r="K786" s="16"/>
    </row>
    <row r="787" spans="11:11" x14ac:dyDescent="0.55000000000000004">
      <c r="K787" s="16"/>
    </row>
    <row r="788" spans="11:11" x14ac:dyDescent="0.55000000000000004">
      <c r="K788" s="16"/>
    </row>
    <row r="789" spans="11:11" x14ac:dyDescent="0.55000000000000004">
      <c r="K789" s="16"/>
    </row>
    <row r="790" spans="11:11" x14ac:dyDescent="0.55000000000000004">
      <c r="K790" s="16"/>
    </row>
    <row r="791" spans="11:11" x14ac:dyDescent="0.55000000000000004">
      <c r="K791" s="16"/>
    </row>
    <row r="792" spans="11:11" x14ac:dyDescent="0.55000000000000004">
      <c r="K792" s="16"/>
    </row>
    <row r="793" spans="11:11" x14ac:dyDescent="0.55000000000000004">
      <c r="K793" s="16"/>
    </row>
    <row r="794" spans="11:11" x14ac:dyDescent="0.55000000000000004">
      <c r="K794" s="16"/>
    </row>
    <row r="795" spans="11:11" x14ac:dyDescent="0.55000000000000004">
      <c r="K795" s="16"/>
    </row>
    <row r="796" spans="11:11" x14ac:dyDescent="0.55000000000000004">
      <c r="K796" s="16"/>
    </row>
    <row r="797" spans="11:11" x14ac:dyDescent="0.55000000000000004">
      <c r="K797" s="16"/>
    </row>
    <row r="798" spans="11:11" x14ac:dyDescent="0.55000000000000004">
      <c r="K798" s="16"/>
    </row>
    <row r="799" spans="11:11" x14ac:dyDescent="0.55000000000000004">
      <c r="K799" s="16"/>
    </row>
    <row r="800" spans="11:11" x14ac:dyDescent="0.55000000000000004">
      <c r="K800" s="16"/>
    </row>
    <row r="801" spans="11:11" x14ac:dyDescent="0.55000000000000004">
      <c r="K801" s="16"/>
    </row>
    <row r="802" spans="11:11" x14ac:dyDescent="0.55000000000000004">
      <c r="K802" s="16"/>
    </row>
    <row r="803" spans="11:11" x14ac:dyDescent="0.55000000000000004">
      <c r="K803" s="16"/>
    </row>
    <row r="804" spans="11:11" x14ac:dyDescent="0.55000000000000004">
      <c r="K804" s="16"/>
    </row>
    <row r="805" spans="11:11" x14ac:dyDescent="0.55000000000000004">
      <c r="K805" s="16"/>
    </row>
    <row r="806" spans="11:11" x14ac:dyDescent="0.55000000000000004">
      <c r="K806" s="16"/>
    </row>
    <row r="807" spans="11:11" x14ac:dyDescent="0.55000000000000004">
      <c r="K807" s="16"/>
    </row>
    <row r="808" spans="11:11" x14ac:dyDescent="0.55000000000000004">
      <c r="K808" s="16"/>
    </row>
    <row r="809" spans="11:11" x14ac:dyDescent="0.55000000000000004">
      <c r="K809" s="16"/>
    </row>
    <row r="810" spans="11:11" x14ac:dyDescent="0.55000000000000004">
      <c r="K810" s="16"/>
    </row>
    <row r="811" spans="11:11" x14ac:dyDescent="0.55000000000000004">
      <c r="K811" s="16"/>
    </row>
    <row r="812" spans="11:11" x14ac:dyDescent="0.55000000000000004">
      <c r="K812" s="16"/>
    </row>
    <row r="813" spans="11:11" x14ac:dyDescent="0.55000000000000004">
      <c r="K813" s="16"/>
    </row>
    <row r="814" spans="11:11" x14ac:dyDescent="0.55000000000000004">
      <c r="K814" s="16"/>
    </row>
    <row r="815" spans="11:11" x14ac:dyDescent="0.55000000000000004">
      <c r="K815" s="16"/>
    </row>
    <row r="816" spans="11:11" x14ac:dyDescent="0.55000000000000004">
      <c r="K816" s="16"/>
    </row>
    <row r="817" spans="11:11" x14ac:dyDescent="0.55000000000000004">
      <c r="K817" s="16"/>
    </row>
    <row r="818" spans="11:11" x14ac:dyDescent="0.55000000000000004">
      <c r="K818" s="16"/>
    </row>
    <row r="819" spans="11:11" x14ac:dyDescent="0.55000000000000004">
      <c r="K819" s="16"/>
    </row>
    <row r="820" spans="11:11" x14ac:dyDescent="0.55000000000000004">
      <c r="K820" s="16"/>
    </row>
    <row r="821" spans="11:11" x14ac:dyDescent="0.55000000000000004">
      <c r="K821" s="16"/>
    </row>
    <row r="822" spans="11:11" x14ac:dyDescent="0.55000000000000004">
      <c r="K822" s="16"/>
    </row>
    <row r="823" spans="11:11" x14ac:dyDescent="0.55000000000000004">
      <c r="K823" s="16"/>
    </row>
    <row r="824" spans="11:11" x14ac:dyDescent="0.55000000000000004">
      <c r="K824" s="16"/>
    </row>
    <row r="825" spans="11:11" x14ac:dyDescent="0.55000000000000004">
      <c r="K825" s="16"/>
    </row>
    <row r="826" spans="11:11" x14ac:dyDescent="0.55000000000000004">
      <c r="K826" s="16"/>
    </row>
    <row r="827" spans="11:11" x14ac:dyDescent="0.55000000000000004">
      <c r="K827" s="16"/>
    </row>
    <row r="828" spans="11:11" x14ac:dyDescent="0.55000000000000004">
      <c r="K828" s="16"/>
    </row>
    <row r="829" spans="11:11" x14ac:dyDescent="0.55000000000000004">
      <c r="K829" s="16"/>
    </row>
    <row r="830" spans="11:11" x14ac:dyDescent="0.55000000000000004">
      <c r="K830" s="16"/>
    </row>
    <row r="831" spans="11:11" x14ac:dyDescent="0.55000000000000004">
      <c r="K831" s="16"/>
    </row>
    <row r="832" spans="11:11" x14ac:dyDescent="0.55000000000000004">
      <c r="K832" s="16"/>
    </row>
    <row r="833" spans="11:11" x14ac:dyDescent="0.55000000000000004">
      <c r="K833" s="16"/>
    </row>
    <row r="834" spans="11:11" x14ac:dyDescent="0.55000000000000004">
      <c r="K834" s="16"/>
    </row>
    <row r="835" spans="11:11" x14ac:dyDescent="0.55000000000000004">
      <c r="K835" s="16"/>
    </row>
    <row r="836" spans="11:11" x14ac:dyDescent="0.55000000000000004">
      <c r="K836" s="16"/>
    </row>
    <row r="837" spans="11:11" x14ac:dyDescent="0.55000000000000004">
      <c r="K837" s="16"/>
    </row>
    <row r="838" spans="11:11" x14ac:dyDescent="0.55000000000000004">
      <c r="K838" s="16"/>
    </row>
    <row r="839" spans="11:11" x14ac:dyDescent="0.55000000000000004">
      <c r="K839" s="16"/>
    </row>
    <row r="840" spans="11:11" x14ac:dyDescent="0.55000000000000004">
      <c r="K840" s="16"/>
    </row>
    <row r="841" spans="11:11" x14ac:dyDescent="0.55000000000000004">
      <c r="K841" s="16"/>
    </row>
    <row r="842" spans="11:11" x14ac:dyDescent="0.55000000000000004">
      <c r="K842" s="16"/>
    </row>
    <row r="843" spans="11:11" x14ac:dyDescent="0.55000000000000004">
      <c r="K843" s="16"/>
    </row>
    <row r="844" spans="11:11" x14ac:dyDescent="0.55000000000000004">
      <c r="K844" s="16"/>
    </row>
    <row r="845" spans="11:11" x14ac:dyDescent="0.55000000000000004">
      <c r="K845" s="16"/>
    </row>
    <row r="846" spans="11:11" x14ac:dyDescent="0.55000000000000004">
      <c r="K846" s="16"/>
    </row>
    <row r="847" spans="11:11" x14ac:dyDescent="0.55000000000000004">
      <c r="K847" s="16"/>
    </row>
    <row r="848" spans="11:11" x14ac:dyDescent="0.55000000000000004">
      <c r="K848" s="16"/>
    </row>
    <row r="849" spans="11:11" x14ac:dyDescent="0.55000000000000004">
      <c r="K849" s="16"/>
    </row>
    <row r="850" spans="11:11" x14ac:dyDescent="0.55000000000000004">
      <c r="K850" s="16"/>
    </row>
    <row r="851" spans="11:11" x14ac:dyDescent="0.55000000000000004">
      <c r="K851" s="16"/>
    </row>
    <row r="852" spans="11:11" x14ac:dyDescent="0.55000000000000004">
      <c r="K852" s="16"/>
    </row>
    <row r="853" spans="11:11" x14ac:dyDescent="0.55000000000000004">
      <c r="K853" s="16"/>
    </row>
    <row r="854" spans="11:11" x14ac:dyDescent="0.55000000000000004">
      <c r="K854" s="16"/>
    </row>
    <row r="855" spans="11:11" x14ac:dyDescent="0.55000000000000004">
      <c r="K855" s="16"/>
    </row>
    <row r="856" spans="11:11" x14ac:dyDescent="0.55000000000000004">
      <c r="K856" s="16"/>
    </row>
    <row r="857" spans="11:11" x14ac:dyDescent="0.55000000000000004">
      <c r="K857" s="16"/>
    </row>
    <row r="858" spans="11:11" x14ac:dyDescent="0.55000000000000004">
      <c r="K858" s="16"/>
    </row>
    <row r="859" spans="11:11" x14ac:dyDescent="0.55000000000000004">
      <c r="K859" s="16"/>
    </row>
    <row r="860" spans="11:11" x14ac:dyDescent="0.55000000000000004">
      <c r="K860" s="16"/>
    </row>
    <row r="861" spans="11:11" x14ac:dyDescent="0.55000000000000004">
      <c r="K861" s="16"/>
    </row>
    <row r="862" spans="11:11" x14ac:dyDescent="0.55000000000000004">
      <c r="K862" s="16"/>
    </row>
    <row r="863" spans="11:11" x14ac:dyDescent="0.55000000000000004">
      <c r="K863" s="16"/>
    </row>
    <row r="864" spans="11:11" x14ac:dyDescent="0.55000000000000004">
      <c r="K864" s="16"/>
    </row>
    <row r="865" spans="11:11" x14ac:dyDescent="0.55000000000000004">
      <c r="K865" s="16"/>
    </row>
    <row r="866" spans="11:11" x14ac:dyDescent="0.55000000000000004">
      <c r="K866" s="16"/>
    </row>
    <row r="867" spans="11:11" x14ac:dyDescent="0.55000000000000004">
      <c r="K867" s="16"/>
    </row>
    <row r="868" spans="11:11" x14ac:dyDescent="0.55000000000000004">
      <c r="K868" s="16"/>
    </row>
    <row r="869" spans="11:11" x14ac:dyDescent="0.55000000000000004">
      <c r="K869" s="16"/>
    </row>
    <row r="870" spans="11:11" x14ac:dyDescent="0.55000000000000004">
      <c r="K870" s="16"/>
    </row>
    <row r="871" spans="11:11" x14ac:dyDescent="0.55000000000000004">
      <c r="K871" s="16"/>
    </row>
    <row r="872" spans="11:11" x14ac:dyDescent="0.55000000000000004">
      <c r="K872" s="16"/>
    </row>
    <row r="873" spans="11:11" x14ac:dyDescent="0.55000000000000004">
      <c r="K873" s="16"/>
    </row>
    <row r="874" spans="11:11" x14ac:dyDescent="0.55000000000000004">
      <c r="K874" s="16"/>
    </row>
    <row r="875" spans="11:11" x14ac:dyDescent="0.55000000000000004">
      <c r="K875" s="16"/>
    </row>
    <row r="876" spans="11:11" x14ac:dyDescent="0.55000000000000004">
      <c r="K876" s="16"/>
    </row>
    <row r="877" spans="11:11" x14ac:dyDescent="0.55000000000000004">
      <c r="K877" s="16"/>
    </row>
    <row r="878" spans="11:11" x14ac:dyDescent="0.55000000000000004">
      <c r="K878" s="16"/>
    </row>
    <row r="879" spans="11:11" x14ac:dyDescent="0.55000000000000004">
      <c r="K879" s="16"/>
    </row>
    <row r="880" spans="11:11" x14ac:dyDescent="0.55000000000000004">
      <c r="K880" s="16"/>
    </row>
    <row r="881" spans="11:11" x14ac:dyDescent="0.55000000000000004">
      <c r="K881" s="16"/>
    </row>
    <row r="882" spans="11:11" x14ac:dyDescent="0.55000000000000004">
      <c r="K882" s="16"/>
    </row>
    <row r="883" spans="11:11" x14ac:dyDescent="0.55000000000000004">
      <c r="K883" s="16"/>
    </row>
    <row r="884" spans="11:11" x14ac:dyDescent="0.55000000000000004">
      <c r="K884" s="16"/>
    </row>
    <row r="885" spans="11:11" x14ac:dyDescent="0.55000000000000004">
      <c r="K885" s="16"/>
    </row>
    <row r="886" spans="11:11" x14ac:dyDescent="0.55000000000000004">
      <c r="K886" s="16"/>
    </row>
    <row r="887" spans="11:11" x14ac:dyDescent="0.55000000000000004">
      <c r="K887" s="16"/>
    </row>
    <row r="888" spans="11:11" x14ac:dyDescent="0.55000000000000004">
      <c r="K888" s="16"/>
    </row>
    <row r="889" spans="11:11" x14ac:dyDescent="0.55000000000000004">
      <c r="K889" s="16"/>
    </row>
    <row r="890" spans="11:11" x14ac:dyDescent="0.55000000000000004">
      <c r="K890" s="16"/>
    </row>
    <row r="891" spans="11:11" x14ac:dyDescent="0.55000000000000004">
      <c r="K891" s="16"/>
    </row>
    <row r="892" spans="11:11" x14ac:dyDescent="0.55000000000000004">
      <c r="K892" s="16"/>
    </row>
    <row r="893" spans="11:11" x14ac:dyDescent="0.55000000000000004">
      <c r="K893" s="16"/>
    </row>
    <row r="894" spans="11:11" x14ac:dyDescent="0.55000000000000004">
      <c r="K894" s="16"/>
    </row>
    <row r="895" spans="11:11" x14ac:dyDescent="0.55000000000000004">
      <c r="K895" s="16"/>
    </row>
    <row r="896" spans="11:11" x14ac:dyDescent="0.55000000000000004">
      <c r="K896" s="16"/>
    </row>
    <row r="897" spans="11:11" x14ac:dyDescent="0.55000000000000004">
      <c r="K897" s="16"/>
    </row>
    <row r="898" spans="11:11" x14ac:dyDescent="0.55000000000000004">
      <c r="K898" s="16"/>
    </row>
    <row r="899" spans="11:11" x14ac:dyDescent="0.55000000000000004">
      <c r="K899" s="16"/>
    </row>
    <row r="900" spans="11:11" x14ac:dyDescent="0.55000000000000004">
      <c r="K900" s="16"/>
    </row>
    <row r="901" spans="11:11" x14ac:dyDescent="0.55000000000000004">
      <c r="K901" s="16"/>
    </row>
    <row r="902" spans="11:11" x14ac:dyDescent="0.55000000000000004">
      <c r="K902" s="16"/>
    </row>
    <row r="903" spans="11:11" x14ac:dyDescent="0.55000000000000004">
      <c r="K903" s="16"/>
    </row>
    <row r="904" spans="11:11" x14ac:dyDescent="0.55000000000000004">
      <c r="K904" s="16"/>
    </row>
    <row r="905" spans="11:11" x14ac:dyDescent="0.55000000000000004">
      <c r="K905" s="16"/>
    </row>
    <row r="906" spans="11:11" x14ac:dyDescent="0.55000000000000004">
      <c r="K906" s="16"/>
    </row>
    <row r="907" spans="11:11" x14ac:dyDescent="0.55000000000000004">
      <c r="K907" s="16"/>
    </row>
    <row r="908" spans="11:11" x14ac:dyDescent="0.55000000000000004">
      <c r="K908" s="16"/>
    </row>
    <row r="909" spans="11:11" x14ac:dyDescent="0.55000000000000004">
      <c r="K909" s="16"/>
    </row>
    <row r="910" spans="11:11" x14ac:dyDescent="0.55000000000000004">
      <c r="K910" s="16"/>
    </row>
    <row r="911" spans="11:11" x14ac:dyDescent="0.55000000000000004">
      <c r="K911" s="16"/>
    </row>
    <row r="912" spans="11:11" x14ac:dyDescent="0.55000000000000004">
      <c r="K912" s="16"/>
    </row>
    <row r="913" spans="11:11" x14ac:dyDescent="0.55000000000000004">
      <c r="K913" s="16"/>
    </row>
    <row r="914" spans="11:11" x14ac:dyDescent="0.55000000000000004">
      <c r="K914" s="16"/>
    </row>
    <row r="915" spans="11:11" x14ac:dyDescent="0.55000000000000004">
      <c r="K915" s="16"/>
    </row>
    <row r="916" spans="11:11" x14ac:dyDescent="0.55000000000000004">
      <c r="K916" s="16"/>
    </row>
    <row r="917" spans="11:11" x14ac:dyDescent="0.55000000000000004">
      <c r="K917" s="16"/>
    </row>
    <row r="918" spans="11:11" x14ac:dyDescent="0.55000000000000004">
      <c r="K918" s="16"/>
    </row>
    <row r="919" spans="11:11" x14ac:dyDescent="0.55000000000000004">
      <c r="K919" s="16"/>
    </row>
    <row r="920" spans="11:11" x14ac:dyDescent="0.55000000000000004">
      <c r="K920" s="16"/>
    </row>
    <row r="921" spans="11:11" x14ac:dyDescent="0.55000000000000004">
      <c r="K921" s="16"/>
    </row>
    <row r="922" spans="11:11" x14ac:dyDescent="0.55000000000000004">
      <c r="K922" s="16"/>
    </row>
    <row r="923" spans="11:11" x14ac:dyDescent="0.55000000000000004">
      <c r="K923" s="16"/>
    </row>
    <row r="924" spans="11:11" x14ac:dyDescent="0.55000000000000004">
      <c r="K924" s="16"/>
    </row>
    <row r="925" spans="11:11" x14ac:dyDescent="0.55000000000000004">
      <c r="K925" s="16"/>
    </row>
    <row r="926" spans="11:11" x14ac:dyDescent="0.55000000000000004">
      <c r="K926" s="16"/>
    </row>
    <row r="927" spans="11:11" x14ac:dyDescent="0.55000000000000004">
      <c r="K927" s="16"/>
    </row>
    <row r="928" spans="11:11" x14ac:dyDescent="0.55000000000000004">
      <c r="K928" s="16"/>
    </row>
    <row r="929" spans="11:11" x14ac:dyDescent="0.55000000000000004">
      <c r="K929" s="16"/>
    </row>
    <row r="930" spans="11:11" x14ac:dyDescent="0.55000000000000004">
      <c r="K930" s="16"/>
    </row>
    <row r="931" spans="11:11" x14ac:dyDescent="0.55000000000000004">
      <c r="K931" s="16"/>
    </row>
    <row r="932" spans="11:11" x14ac:dyDescent="0.55000000000000004">
      <c r="K932" s="16"/>
    </row>
    <row r="933" spans="11:11" x14ac:dyDescent="0.55000000000000004">
      <c r="K933" s="16"/>
    </row>
    <row r="934" spans="11:11" x14ac:dyDescent="0.55000000000000004">
      <c r="K934" s="16"/>
    </row>
    <row r="935" spans="11:11" x14ac:dyDescent="0.55000000000000004">
      <c r="K935" s="16"/>
    </row>
    <row r="936" spans="11:11" x14ac:dyDescent="0.55000000000000004">
      <c r="K936" s="16"/>
    </row>
    <row r="937" spans="11:11" x14ac:dyDescent="0.55000000000000004">
      <c r="K937" s="16"/>
    </row>
    <row r="938" spans="11:11" x14ac:dyDescent="0.55000000000000004">
      <c r="K938" s="16"/>
    </row>
    <row r="939" spans="11:11" x14ac:dyDescent="0.55000000000000004">
      <c r="K939" s="16"/>
    </row>
    <row r="940" spans="11:11" x14ac:dyDescent="0.55000000000000004">
      <c r="K940" s="16"/>
    </row>
    <row r="941" spans="11:11" x14ac:dyDescent="0.55000000000000004">
      <c r="K941" s="16"/>
    </row>
    <row r="942" spans="11:11" x14ac:dyDescent="0.55000000000000004">
      <c r="K942" s="16"/>
    </row>
    <row r="943" spans="11:11" x14ac:dyDescent="0.55000000000000004">
      <c r="K943" s="16"/>
    </row>
    <row r="944" spans="11:11" x14ac:dyDescent="0.55000000000000004">
      <c r="K944" s="16"/>
    </row>
    <row r="945" spans="11:11" x14ac:dyDescent="0.55000000000000004">
      <c r="K945" s="16"/>
    </row>
    <row r="946" spans="11:11" x14ac:dyDescent="0.55000000000000004">
      <c r="K946" s="16"/>
    </row>
    <row r="947" spans="11:11" x14ac:dyDescent="0.55000000000000004">
      <c r="K947" s="16"/>
    </row>
    <row r="948" spans="11:11" x14ac:dyDescent="0.55000000000000004">
      <c r="K948" s="16"/>
    </row>
    <row r="949" spans="11:11" x14ac:dyDescent="0.55000000000000004">
      <c r="K949" s="16"/>
    </row>
    <row r="950" spans="11:11" x14ac:dyDescent="0.55000000000000004">
      <c r="K950" s="16"/>
    </row>
    <row r="951" spans="11:11" x14ac:dyDescent="0.55000000000000004">
      <c r="K951" s="16"/>
    </row>
    <row r="952" spans="11:11" x14ac:dyDescent="0.55000000000000004">
      <c r="K952" s="16"/>
    </row>
    <row r="953" spans="11:11" x14ac:dyDescent="0.55000000000000004">
      <c r="K953" s="16"/>
    </row>
    <row r="954" spans="11:11" x14ac:dyDescent="0.55000000000000004">
      <c r="K954" s="16"/>
    </row>
    <row r="955" spans="11:11" x14ac:dyDescent="0.55000000000000004">
      <c r="K955" s="16"/>
    </row>
    <row r="956" spans="11:11" x14ac:dyDescent="0.55000000000000004">
      <c r="K956" s="16"/>
    </row>
    <row r="957" spans="11:11" x14ac:dyDescent="0.55000000000000004">
      <c r="K957" s="16"/>
    </row>
    <row r="958" spans="11:11" x14ac:dyDescent="0.55000000000000004">
      <c r="K958" s="16"/>
    </row>
    <row r="959" spans="11:11" x14ac:dyDescent="0.55000000000000004">
      <c r="K959" s="16"/>
    </row>
    <row r="960" spans="11:11" x14ac:dyDescent="0.55000000000000004">
      <c r="K960" s="16"/>
    </row>
    <row r="961" spans="11:11" x14ac:dyDescent="0.55000000000000004">
      <c r="K961" s="16"/>
    </row>
    <row r="962" spans="11:11" x14ac:dyDescent="0.55000000000000004">
      <c r="K962" s="16"/>
    </row>
    <row r="963" spans="11:11" x14ac:dyDescent="0.55000000000000004">
      <c r="K963" s="16"/>
    </row>
    <row r="964" spans="11:11" x14ac:dyDescent="0.55000000000000004">
      <c r="K964" s="16"/>
    </row>
    <row r="965" spans="11:11" x14ac:dyDescent="0.55000000000000004">
      <c r="K965" s="16"/>
    </row>
    <row r="966" spans="11:11" x14ac:dyDescent="0.55000000000000004">
      <c r="K966" s="16"/>
    </row>
    <row r="967" spans="11:11" x14ac:dyDescent="0.55000000000000004">
      <c r="K967" s="16"/>
    </row>
    <row r="968" spans="11:11" x14ac:dyDescent="0.55000000000000004">
      <c r="K968" s="16"/>
    </row>
    <row r="969" spans="11:11" x14ac:dyDescent="0.55000000000000004">
      <c r="K969" s="16"/>
    </row>
    <row r="970" spans="11:11" x14ac:dyDescent="0.55000000000000004">
      <c r="K970" s="16"/>
    </row>
    <row r="971" spans="11:11" x14ac:dyDescent="0.55000000000000004">
      <c r="K971" s="16"/>
    </row>
    <row r="972" spans="11:11" x14ac:dyDescent="0.55000000000000004">
      <c r="K972" s="16"/>
    </row>
    <row r="973" spans="11:11" x14ac:dyDescent="0.55000000000000004">
      <c r="K973" s="16"/>
    </row>
    <row r="974" spans="11:11" x14ac:dyDescent="0.55000000000000004">
      <c r="K974" s="16"/>
    </row>
    <row r="975" spans="11:11" x14ac:dyDescent="0.55000000000000004">
      <c r="K975" s="16"/>
    </row>
    <row r="976" spans="11:11" x14ac:dyDescent="0.55000000000000004">
      <c r="K976" s="16"/>
    </row>
    <row r="977" spans="11:11" x14ac:dyDescent="0.55000000000000004">
      <c r="K977" s="16"/>
    </row>
    <row r="978" spans="11:11" x14ac:dyDescent="0.55000000000000004">
      <c r="K978" s="16"/>
    </row>
    <row r="979" spans="11:11" x14ac:dyDescent="0.55000000000000004">
      <c r="K979" s="16"/>
    </row>
    <row r="980" spans="11:11" x14ac:dyDescent="0.55000000000000004">
      <c r="K980" s="16"/>
    </row>
    <row r="981" spans="11:11" x14ac:dyDescent="0.55000000000000004">
      <c r="K981" s="16"/>
    </row>
    <row r="982" spans="11:11" x14ac:dyDescent="0.55000000000000004">
      <c r="K982" s="16"/>
    </row>
    <row r="983" spans="11:11" x14ac:dyDescent="0.55000000000000004">
      <c r="K983" s="16"/>
    </row>
    <row r="984" spans="11:11" x14ac:dyDescent="0.55000000000000004">
      <c r="K984" s="16"/>
    </row>
    <row r="985" spans="11:11" x14ac:dyDescent="0.55000000000000004">
      <c r="K985" s="16"/>
    </row>
    <row r="986" spans="11:11" x14ac:dyDescent="0.55000000000000004">
      <c r="K986" s="16"/>
    </row>
    <row r="987" spans="11:11" x14ac:dyDescent="0.55000000000000004">
      <c r="K987" s="16"/>
    </row>
    <row r="988" spans="11:11" x14ac:dyDescent="0.55000000000000004">
      <c r="K988" s="16"/>
    </row>
    <row r="989" spans="11:11" x14ac:dyDescent="0.55000000000000004">
      <c r="K989" s="16"/>
    </row>
    <row r="990" spans="11:11" x14ac:dyDescent="0.55000000000000004">
      <c r="K990" s="16"/>
    </row>
    <row r="991" spans="11:11" x14ac:dyDescent="0.55000000000000004">
      <c r="K991" s="16"/>
    </row>
    <row r="992" spans="11:11" x14ac:dyDescent="0.55000000000000004">
      <c r="K992" s="16"/>
    </row>
    <row r="993" spans="11:11" x14ac:dyDescent="0.55000000000000004">
      <c r="K993" s="16"/>
    </row>
    <row r="994" spans="11:11" x14ac:dyDescent="0.55000000000000004">
      <c r="K994" s="16"/>
    </row>
    <row r="995" spans="11:11" x14ac:dyDescent="0.55000000000000004">
      <c r="K995" s="16"/>
    </row>
    <row r="996" spans="11:11" x14ac:dyDescent="0.55000000000000004">
      <c r="K996" s="16"/>
    </row>
    <row r="997" spans="11:11" x14ac:dyDescent="0.55000000000000004">
      <c r="K997" s="16"/>
    </row>
    <row r="998" spans="11:11" x14ac:dyDescent="0.55000000000000004">
      <c r="K998" s="16"/>
    </row>
    <row r="999" spans="11:11" x14ac:dyDescent="0.55000000000000004">
      <c r="K999" s="16"/>
    </row>
    <row r="1000" spans="11:11" x14ac:dyDescent="0.55000000000000004">
      <c r="K1000" s="16"/>
    </row>
    <row r="1001" spans="11:11" x14ac:dyDescent="0.55000000000000004">
      <c r="K1001" s="16"/>
    </row>
    <row r="1002" spans="11:11" x14ac:dyDescent="0.55000000000000004">
      <c r="K1002" s="16"/>
    </row>
    <row r="1003" spans="11:11" x14ac:dyDescent="0.55000000000000004">
      <c r="K1003" s="16"/>
    </row>
    <row r="1004" spans="11:11" x14ac:dyDescent="0.55000000000000004">
      <c r="K1004" s="16"/>
    </row>
    <row r="1005" spans="11:11" x14ac:dyDescent="0.55000000000000004">
      <c r="K1005" s="16"/>
    </row>
    <row r="1006" spans="11:11" x14ac:dyDescent="0.55000000000000004">
      <c r="K1006" s="16"/>
    </row>
    <row r="1007" spans="11:11" x14ac:dyDescent="0.55000000000000004">
      <c r="K1007" s="16"/>
    </row>
    <row r="1008" spans="11:11" x14ac:dyDescent="0.55000000000000004">
      <c r="K1008" s="16"/>
    </row>
    <row r="1009" spans="11:11" x14ac:dyDescent="0.55000000000000004">
      <c r="K1009" s="16"/>
    </row>
    <row r="1010" spans="11:11" x14ac:dyDescent="0.55000000000000004">
      <c r="K1010" s="16"/>
    </row>
    <row r="1011" spans="11:11" x14ac:dyDescent="0.55000000000000004">
      <c r="K1011" s="16"/>
    </row>
    <row r="1012" spans="11:11" x14ac:dyDescent="0.55000000000000004">
      <c r="K1012" s="16"/>
    </row>
    <row r="1013" spans="11:11" x14ac:dyDescent="0.55000000000000004">
      <c r="K1013" s="16"/>
    </row>
    <row r="1014" spans="11:11" x14ac:dyDescent="0.55000000000000004">
      <c r="K1014" s="16"/>
    </row>
    <row r="1015" spans="11:11" x14ac:dyDescent="0.55000000000000004">
      <c r="K1015" s="16"/>
    </row>
    <row r="1016" spans="11:11" x14ac:dyDescent="0.55000000000000004">
      <c r="K1016" s="16"/>
    </row>
    <row r="1017" spans="11:11" x14ac:dyDescent="0.55000000000000004">
      <c r="K1017" s="16"/>
    </row>
    <row r="1018" spans="11:11" x14ac:dyDescent="0.55000000000000004">
      <c r="K1018" s="16"/>
    </row>
    <row r="1019" spans="11:11" x14ac:dyDescent="0.55000000000000004">
      <c r="K1019" s="16"/>
    </row>
    <row r="1020" spans="11:11" x14ac:dyDescent="0.55000000000000004">
      <c r="K1020" s="16"/>
    </row>
    <row r="1021" spans="11:11" x14ac:dyDescent="0.55000000000000004">
      <c r="K1021" s="16"/>
    </row>
    <row r="1022" spans="11:11" x14ac:dyDescent="0.55000000000000004">
      <c r="K1022" s="16"/>
    </row>
    <row r="1023" spans="11:11" x14ac:dyDescent="0.55000000000000004">
      <c r="K1023" s="16"/>
    </row>
    <row r="1024" spans="11:11" x14ac:dyDescent="0.55000000000000004">
      <c r="K1024" s="16"/>
    </row>
    <row r="1025" spans="11:11" x14ac:dyDescent="0.55000000000000004">
      <c r="K1025" s="16"/>
    </row>
    <row r="1026" spans="11:11" x14ac:dyDescent="0.55000000000000004">
      <c r="K1026" s="16"/>
    </row>
    <row r="1027" spans="11:11" x14ac:dyDescent="0.55000000000000004">
      <c r="K1027" s="16"/>
    </row>
    <row r="1028" spans="11:11" x14ac:dyDescent="0.55000000000000004">
      <c r="K1028" s="16"/>
    </row>
    <row r="1029" spans="11:11" x14ac:dyDescent="0.55000000000000004">
      <c r="K1029" s="16"/>
    </row>
    <row r="1030" spans="11:11" x14ac:dyDescent="0.55000000000000004">
      <c r="K1030" s="16"/>
    </row>
    <row r="1031" spans="11:11" x14ac:dyDescent="0.55000000000000004">
      <c r="K1031" s="16"/>
    </row>
    <row r="1032" spans="11:11" x14ac:dyDescent="0.55000000000000004">
      <c r="K1032" s="16"/>
    </row>
    <row r="1033" spans="11:11" x14ac:dyDescent="0.55000000000000004">
      <c r="K1033" s="16"/>
    </row>
    <row r="1034" spans="11:11" x14ac:dyDescent="0.55000000000000004">
      <c r="K1034" s="16"/>
    </row>
    <row r="1035" spans="11:11" x14ac:dyDescent="0.55000000000000004">
      <c r="K1035" s="16"/>
    </row>
    <row r="1036" spans="11:11" x14ac:dyDescent="0.55000000000000004">
      <c r="K1036" s="16"/>
    </row>
    <row r="1037" spans="11:11" x14ac:dyDescent="0.55000000000000004">
      <c r="K1037" s="16"/>
    </row>
    <row r="1038" spans="11:11" x14ac:dyDescent="0.55000000000000004">
      <c r="K1038" s="16"/>
    </row>
    <row r="1039" spans="11:11" x14ac:dyDescent="0.55000000000000004">
      <c r="K1039" s="16"/>
    </row>
    <row r="1040" spans="11:11" x14ac:dyDescent="0.55000000000000004">
      <c r="K1040" s="16"/>
    </row>
    <row r="1041" spans="11:11" x14ac:dyDescent="0.55000000000000004">
      <c r="K1041" s="16"/>
    </row>
    <row r="1042" spans="11:11" x14ac:dyDescent="0.55000000000000004">
      <c r="K1042" s="16"/>
    </row>
    <row r="1043" spans="11:11" x14ac:dyDescent="0.55000000000000004">
      <c r="K1043" s="16"/>
    </row>
    <row r="1044" spans="11:11" x14ac:dyDescent="0.55000000000000004">
      <c r="K1044" s="16"/>
    </row>
    <row r="1045" spans="11:11" x14ac:dyDescent="0.55000000000000004">
      <c r="K1045" s="16"/>
    </row>
    <row r="1046" spans="11:11" x14ac:dyDescent="0.55000000000000004">
      <c r="K1046" s="16"/>
    </row>
    <row r="1047" spans="11:11" x14ac:dyDescent="0.55000000000000004">
      <c r="K1047" s="16"/>
    </row>
    <row r="1048" spans="11:11" x14ac:dyDescent="0.55000000000000004">
      <c r="K1048" s="16"/>
    </row>
    <row r="1049" spans="11:11" x14ac:dyDescent="0.55000000000000004">
      <c r="K1049" s="16"/>
    </row>
    <row r="1050" spans="11:11" x14ac:dyDescent="0.55000000000000004">
      <c r="K1050" s="16"/>
    </row>
    <row r="1051" spans="11:11" x14ac:dyDescent="0.55000000000000004">
      <c r="K1051" s="16"/>
    </row>
    <row r="1052" spans="11:11" x14ac:dyDescent="0.55000000000000004">
      <c r="K1052" s="16"/>
    </row>
    <row r="1053" spans="11:11" x14ac:dyDescent="0.55000000000000004">
      <c r="K1053" s="16"/>
    </row>
    <row r="1054" spans="11:11" x14ac:dyDescent="0.55000000000000004">
      <c r="K1054" s="16"/>
    </row>
    <row r="1055" spans="11:11" x14ac:dyDescent="0.55000000000000004">
      <c r="K1055" s="16"/>
    </row>
    <row r="1056" spans="11:11" x14ac:dyDescent="0.55000000000000004">
      <c r="K1056" s="16"/>
    </row>
    <row r="1057" spans="11:11" x14ac:dyDescent="0.55000000000000004">
      <c r="K1057" s="16"/>
    </row>
    <row r="1058" spans="11:11" x14ac:dyDescent="0.55000000000000004">
      <c r="K1058" s="16"/>
    </row>
    <row r="1059" spans="11:11" x14ac:dyDescent="0.55000000000000004">
      <c r="K1059" s="16"/>
    </row>
    <row r="1060" spans="11:11" x14ac:dyDescent="0.55000000000000004">
      <c r="K1060" s="16"/>
    </row>
    <row r="1061" spans="11:11" x14ac:dyDescent="0.55000000000000004">
      <c r="K1061" s="16"/>
    </row>
    <row r="1062" spans="11:11" x14ac:dyDescent="0.55000000000000004">
      <c r="K1062" s="16"/>
    </row>
    <row r="1063" spans="11:11" x14ac:dyDescent="0.55000000000000004">
      <c r="K1063" s="16"/>
    </row>
    <row r="1064" spans="11:11" x14ac:dyDescent="0.55000000000000004">
      <c r="K1064" s="16"/>
    </row>
    <row r="1065" spans="11:11" x14ac:dyDescent="0.55000000000000004">
      <c r="K1065" s="16"/>
    </row>
    <row r="1066" spans="11:11" x14ac:dyDescent="0.55000000000000004">
      <c r="K1066" s="16"/>
    </row>
    <row r="1067" spans="11:11" x14ac:dyDescent="0.55000000000000004">
      <c r="K1067" s="16"/>
    </row>
    <row r="1068" spans="11:11" x14ac:dyDescent="0.55000000000000004">
      <c r="K1068" s="16"/>
    </row>
    <row r="1069" spans="11:11" x14ac:dyDescent="0.55000000000000004">
      <c r="K1069" s="16"/>
    </row>
    <row r="1070" spans="11:11" x14ac:dyDescent="0.55000000000000004">
      <c r="K1070" s="16"/>
    </row>
    <row r="1071" spans="11:11" x14ac:dyDescent="0.55000000000000004">
      <c r="K1071" s="16"/>
    </row>
    <row r="1072" spans="11:11" x14ac:dyDescent="0.55000000000000004">
      <c r="K1072" s="16"/>
    </row>
    <row r="1073" spans="11:11" x14ac:dyDescent="0.55000000000000004">
      <c r="K1073" s="16"/>
    </row>
    <row r="1074" spans="11:11" x14ac:dyDescent="0.55000000000000004">
      <c r="K1074" s="16"/>
    </row>
    <row r="1075" spans="11:11" x14ac:dyDescent="0.55000000000000004">
      <c r="K1075" s="16"/>
    </row>
    <row r="1076" spans="11:11" x14ac:dyDescent="0.55000000000000004">
      <c r="K1076" s="16"/>
    </row>
    <row r="1077" spans="11:11" x14ac:dyDescent="0.55000000000000004">
      <c r="K1077" s="16"/>
    </row>
    <row r="1078" spans="11:11" x14ac:dyDescent="0.55000000000000004">
      <c r="K1078" s="16"/>
    </row>
    <row r="1079" spans="11:11" x14ac:dyDescent="0.55000000000000004">
      <c r="K1079" s="16"/>
    </row>
    <row r="1080" spans="11:11" x14ac:dyDescent="0.55000000000000004">
      <c r="K1080" s="16"/>
    </row>
    <row r="1081" spans="11:11" x14ac:dyDescent="0.55000000000000004">
      <c r="K1081" s="16"/>
    </row>
    <row r="1082" spans="11:11" x14ac:dyDescent="0.55000000000000004">
      <c r="K1082" s="16"/>
    </row>
    <row r="1083" spans="11:11" x14ac:dyDescent="0.55000000000000004">
      <c r="K1083" s="16"/>
    </row>
    <row r="1084" spans="11:11" x14ac:dyDescent="0.55000000000000004">
      <c r="K1084" s="16"/>
    </row>
    <row r="1085" spans="11:11" x14ac:dyDescent="0.55000000000000004">
      <c r="K1085" s="16"/>
    </row>
    <row r="1086" spans="11:11" x14ac:dyDescent="0.55000000000000004">
      <c r="K1086" s="16"/>
    </row>
    <row r="1087" spans="11:11" x14ac:dyDescent="0.55000000000000004">
      <c r="K1087" s="16"/>
    </row>
    <row r="1088" spans="11:11" x14ac:dyDescent="0.55000000000000004">
      <c r="K1088" s="16"/>
    </row>
    <row r="1089" spans="11:11" x14ac:dyDescent="0.55000000000000004">
      <c r="K1089" s="16"/>
    </row>
    <row r="1090" spans="11:11" x14ac:dyDescent="0.55000000000000004">
      <c r="K1090" s="16"/>
    </row>
    <row r="1091" spans="11:11" x14ac:dyDescent="0.55000000000000004">
      <c r="K1091" s="16"/>
    </row>
    <row r="1092" spans="11:11" x14ac:dyDescent="0.55000000000000004">
      <c r="K1092" s="16"/>
    </row>
    <row r="1093" spans="11:11" x14ac:dyDescent="0.55000000000000004">
      <c r="K1093" s="16"/>
    </row>
    <row r="1094" spans="11:11" x14ac:dyDescent="0.55000000000000004">
      <c r="K1094" s="16"/>
    </row>
    <row r="1095" spans="11:11" x14ac:dyDescent="0.55000000000000004">
      <c r="K1095" s="16"/>
    </row>
    <row r="1096" spans="11:11" x14ac:dyDescent="0.55000000000000004">
      <c r="K1096" s="16"/>
    </row>
    <row r="1097" spans="11:11" x14ac:dyDescent="0.55000000000000004">
      <c r="K1097" s="16"/>
    </row>
    <row r="1098" spans="11:11" x14ac:dyDescent="0.55000000000000004">
      <c r="K1098" s="16"/>
    </row>
    <row r="1099" spans="11:11" x14ac:dyDescent="0.55000000000000004">
      <c r="K1099" s="16"/>
    </row>
    <row r="1100" spans="11:11" x14ac:dyDescent="0.55000000000000004">
      <c r="K1100" s="16"/>
    </row>
    <row r="1101" spans="11:11" x14ac:dyDescent="0.55000000000000004">
      <c r="K1101" s="16"/>
    </row>
    <row r="1102" spans="11:11" x14ac:dyDescent="0.55000000000000004">
      <c r="K1102" s="16"/>
    </row>
    <row r="1103" spans="11:11" x14ac:dyDescent="0.55000000000000004">
      <c r="K1103" s="16"/>
    </row>
    <row r="1104" spans="11:11" x14ac:dyDescent="0.55000000000000004">
      <c r="K1104" s="16"/>
    </row>
    <row r="1105" spans="11:11" x14ac:dyDescent="0.55000000000000004">
      <c r="K1105" s="16"/>
    </row>
    <row r="1106" spans="11:11" x14ac:dyDescent="0.55000000000000004">
      <c r="K1106" s="16"/>
    </row>
    <row r="1107" spans="11:11" x14ac:dyDescent="0.55000000000000004">
      <c r="K1107" s="16"/>
    </row>
    <row r="1108" spans="11:11" x14ac:dyDescent="0.55000000000000004">
      <c r="K1108" s="16"/>
    </row>
    <row r="1109" spans="11:11" x14ac:dyDescent="0.55000000000000004">
      <c r="K1109" s="16"/>
    </row>
    <row r="1110" spans="11:11" x14ac:dyDescent="0.55000000000000004">
      <c r="K1110" s="16"/>
    </row>
    <row r="1111" spans="11:11" x14ac:dyDescent="0.55000000000000004">
      <c r="K1111" s="16"/>
    </row>
    <row r="1112" spans="11:11" x14ac:dyDescent="0.55000000000000004">
      <c r="K1112" s="16"/>
    </row>
    <row r="1113" spans="11:11" x14ac:dyDescent="0.55000000000000004">
      <c r="K1113" s="16"/>
    </row>
    <row r="1114" spans="11:11" x14ac:dyDescent="0.55000000000000004">
      <c r="K1114" s="16"/>
    </row>
    <row r="1115" spans="11:11" x14ac:dyDescent="0.55000000000000004">
      <c r="K1115" s="16"/>
    </row>
    <row r="1116" spans="11:11" x14ac:dyDescent="0.55000000000000004">
      <c r="K1116" s="16"/>
    </row>
    <row r="1117" spans="11:11" x14ac:dyDescent="0.55000000000000004">
      <c r="K1117" s="16"/>
    </row>
    <row r="1118" spans="11:11" x14ac:dyDescent="0.55000000000000004">
      <c r="K1118" s="16"/>
    </row>
    <row r="1119" spans="11:11" x14ac:dyDescent="0.55000000000000004">
      <c r="K1119" s="16"/>
    </row>
    <row r="1120" spans="11:11" x14ac:dyDescent="0.55000000000000004">
      <c r="K1120" s="16"/>
    </row>
    <row r="1121" spans="11:11" x14ac:dyDescent="0.55000000000000004">
      <c r="K1121" s="16"/>
    </row>
    <row r="1122" spans="11:11" x14ac:dyDescent="0.55000000000000004">
      <c r="K1122" s="16"/>
    </row>
    <row r="1123" spans="11:11" x14ac:dyDescent="0.55000000000000004">
      <c r="K1123" s="16"/>
    </row>
    <row r="1124" spans="11:11" x14ac:dyDescent="0.55000000000000004">
      <c r="K1124" s="16"/>
    </row>
    <row r="1125" spans="11:11" x14ac:dyDescent="0.55000000000000004">
      <c r="K1125" s="16"/>
    </row>
    <row r="1126" spans="11:11" x14ac:dyDescent="0.55000000000000004">
      <c r="K1126" s="16"/>
    </row>
    <row r="1127" spans="11:11" x14ac:dyDescent="0.55000000000000004">
      <c r="K1127" s="16"/>
    </row>
    <row r="1128" spans="11:11" x14ac:dyDescent="0.55000000000000004">
      <c r="K1128" s="16"/>
    </row>
    <row r="1129" spans="11:11" x14ac:dyDescent="0.55000000000000004">
      <c r="K1129" s="16"/>
    </row>
    <row r="1130" spans="11:11" x14ac:dyDescent="0.55000000000000004">
      <c r="K1130" s="16"/>
    </row>
    <row r="1131" spans="11:11" x14ac:dyDescent="0.55000000000000004">
      <c r="K1131" s="16"/>
    </row>
    <row r="1132" spans="11:11" x14ac:dyDescent="0.55000000000000004">
      <c r="K1132" s="16"/>
    </row>
    <row r="1133" spans="11:11" x14ac:dyDescent="0.55000000000000004">
      <c r="K1133" s="16"/>
    </row>
    <row r="1134" spans="11:11" x14ac:dyDescent="0.55000000000000004">
      <c r="K1134" s="16"/>
    </row>
    <row r="1135" spans="11:11" x14ac:dyDescent="0.55000000000000004">
      <c r="K1135" s="16"/>
    </row>
    <row r="1136" spans="11:11" x14ac:dyDescent="0.55000000000000004">
      <c r="K1136" s="16"/>
    </row>
    <row r="1137" spans="11:11" x14ac:dyDescent="0.55000000000000004">
      <c r="K1137" s="16"/>
    </row>
    <row r="1138" spans="11:11" x14ac:dyDescent="0.55000000000000004">
      <c r="K1138" s="16"/>
    </row>
    <row r="1139" spans="11:11" x14ac:dyDescent="0.55000000000000004">
      <c r="K1139" s="16"/>
    </row>
    <row r="1140" spans="11:11" x14ac:dyDescent="0.55000000000000004">
      <c r="K1140" s="16"/>
    </row>
    <row r="1141" spans="11:11" x14ac:dyDescent="0.55000000000000004">
      <c r="K1141" s="16"/>
    </row>
    <row r="1142" spans="11:11" x14ac:dyDescent="0.55000000000000004">
      <c r="K1142" s="16"/>
    </row>
    <row r="1143" spans="11:11" x14ac:dyDescent="0.55000000000000004">
      <c r="K1143" s="16"/>
    </row>
    <row r="1144" spans="11:11" x14ac:dyDescent="0.55000000000000004">
      <c r="K1144" s="16"/>
    </row>
    <row r="1145" spans="11:11" x14ac:dyDescent="0.55000000000000004">
      <c r="K1145" s="16"/>
    </row>
    <row r="1146" spans="11:11" x14ac:dyDescent="0.55000000000000004">
      <c r="K1146" s="16"/>
    </row>
    <row r="1147" spans="11:11" x14ac:dyDescent="0.55000000000000004">
      <c r="K1147" s="16"/>
    </row>
    <row r="1148" spans="11:11" x14ac:dyDescent="0.55000000000000004">
      <c r="K1148" s="16"/>
    </row>
    <row r="1149" spans="11:11" x14ac:dyDescent="0.55000000000000004">
      <c r="K1149" s="16"/>
    </row>
    <row r="1150" spans="11:11" x14ac:dyDescent="0.55000000000000004">
      <c r="K1150" s="16"/>
    </row>
    <row r="1151" spans="11:11" x14ac:dyDescent="0.55000000000000004">
      <c r="K1151" s="16"/>
    </row>
    <row r="1152" spans="11:11" x14ac:dyDescent="0.55000000000000004">
      <c r="K1152" s="16"/>
    </row>
    <row r="1153" spans="11:11" x14ac:dyDescent="0.55000000000000004">
      <c r="K1153" s="16"/>
    </row>
    <row r="1154" spans="11:11" x14ac:dyDescent="0.55000000000000004">
      <c r="K1154" s="16"/>
    </row>
    <row r="1155" spans="11:11" x14ac:dyDescent="0.55000000000000004">
      <c r="K1155" s="16"/>
    </row>
    <row r="1156" spans="11:11" x14ac:dyDescent="0.55000000000000004">
      <c r="K1156" s="16"/>
    </row>
    <row r="1157" spans="11:11" x14ac:dyDescent="0.55000000000000004">
      <c r="K1157" s="16"/>
    </row>
    <row r="1158" spans="11:11" x14ac:dyDescent="0.55000000000000004">
      <c r="K1158" s="16"/>
    </row>
    <row r="1159" spans="11:11" x14ac:dyDescent="0.55000000000000004">
      <c r="K1159" s="16"/>
    </row>
    <row r="1160" spans="11:11" x14ac:dyDescent="0.55000000000000004">
      <c r="K1160" s="16"/>
    </row>
    <row r="1161" spans="11:11" x14ac:dyDescent="0.55000000000000004">
      <c r="K1161" s="16"/>
    </row>
    <row r="1162" spans="11:11" x14ac:dyDescent="0.55000000000000004">
      <c r="K1162" s="16"/>
    </row>
    <row r="1163" spans="11:11" x14ac:dyDescent="0.55000000000000004">
      <c r="K1163" s="16"/>
    </row>
    <row r="1164" spans="11:11" x14ac:dyDescent="0.55000000000000004">
      <c r="K1164" s="16"/>
    </row>
    <row r="1165" spans="11:11" x14ac:dyDescent="0.55000000000000004">
      <c r="K1165" s="16"/>
    </row>
    <row r="1166" spans="11:11" x14ac:dyDescent="0.55000000000000004">
      <c r="K1166" s="16"/>
    </row>
    <row r="1167" spans="11:11" x14ac:dyDescent="0.55000000000000004">
      <c r="K1167" s="16"/>
    </row>
    <row r="1168" spans="11:11" x14ac:dyDescent="0.55000000000000004">
      <c r="K1168" s="16"/>
    </row>
    <row r="1169" spans="11:11" x14ac:dyDescent="0.55000000000000004">
      <c r="K1169" s="16"/>
    </row>
    <row r="1170" spans="11:11" x14ac:dyDescent="0.55000000000000004">
      <c r="K1170" s="16"/>
    </row>
    <row r="1171" spans="11:11" x14ac:dyDescent="0.55000000000000004">
      <c r="K1171" s="16"/>
    </row>
    <row r="1172" spans="11:11" x14ac:dyDescent="0.55000000000000004">
      <c r="K1172" s="16"/>
    </row>
    <row r="1173" spans="11:11" x14ac:dyDescent="0.55000000000000004">
      <c r="K1173" s="16"/>
    </row>
    <row r="1174" spans="11:11" x14ac:dyDescent="0.55000000000000004">
      <c r="K1174" s="16"/>
    </row>
    <row r="1175" spans="11:11" x14ac:dyDescent="0.55000000000000004">
      <c r="K1175" s="16"/>
    </row>
    <row r="1176" spans="11:11" x14ac:dyDescent="0.55000000000000004">
      <c r="K1176" s="16"/>
    </row>
    <row r="1177" spans="11:11" x14ac:dyDescent="0.55000000000000004">
      <c r="K1177" s="16"/>
    </row>
    <row r="1178" spans="11:11" x14ac:dyDescent="0.55000000000000004">
      <c r="K1178" s="16"/>
    </row>
    <row r="1179" spans="11:11" x14ac:dyDescent="0.55000000000000004">
      <c r="K1179" s="16"/>
    </row>
    <row r="1180" spans="11:11" x14ac:dyDescent="0.55000000000000004">
      <c r="K1180" s="16"/>
    </row>
    <row r="1181" spans="11:11" x14ac:dyDescent="0.55000000000000004">
      <c r="K1181" s="16"/>
    </row>
    <row r="1182" spans="11:11" x14ac:dyDescent="0.55000000000000004">
      <c r="K1182" s="16"/>
    </row>
    <row r="1183" spans="11:11" x14ac:dyDescent="0.55000000000000004">
      <c r="K1183" s="16"/>
    </row>
    <row r="1184" spans="11:11" x14ac:dyDescent="0.55000000000000004">
      <c r="K1184" s="16"/>
    </row>
    <row r="1185" spans="11:11" x14ac:dyDescent="0.55000000000000004">
      <c r="K1185" s="16"/>
    </row>
    <row r="1186" spans="11:11" x14ac:dyDescent="0.55000000000000004">
      <c r="K1186" s="16"/>
    </row>
    <row r="1187" spans="11:11" x14ac:dyDescent="0.55000000000000004">
      <c r="K1187" s="16"/>
    </row>
    <row r="1188" spans="11:11" x14ac:dyDescent="0.55000000000000004">
      <c r="K1188" s="16"/>
    </row>
    <row r="1189" spans="11:11" x14ac:dyDescent="0.55000000000000004">
      <c r="K1189" s="16"/>
    </row>
    <row r="1190" spans="11:11" x14ac:dyDescent="0.55000000000000004">
      <c r="K1190" s="16"/>
    </row>
    <row r="1191" spans="11:11" x14ac:dyDescent="0.55000000000000004">
      <c r="K1191" s="16"/>
    </row>
    <row r="1192" spans="11:11" x14ac:dyDescent="0.55000000000000004">
      <c r="K1192" s="16"/>
    </row>
    <row r="1193" spans="11:11" x14ac:dyDescent="0.55000000000000004">
      <c r="K1193" s="16"/>
    </row>
    <row r="1194" spans="11:11" x14ac:dyDescent="0.55000000000000004">
      <c r="K1194" s="16"/>
    </row>
    <row r="1195" spans="11:11" x14ac:dyDescent="0.55000000000000004">
      <c r="K1195" s="16"/>
    </row>
    <row r="1196" spans="11:11" x14ac:dyDescent="0.55000000000000004">
      <c r="K1196" s="16"/>
    </row>
    <row r="1197" spans="11:11" x14ac:dyDescent="0.55000000000000004">
      <c r="K1197" s="16"/>
    </row>
    <row r="1198" spans="11:11" x14ac:dyDescent="0.55000000000000004">
      <c r="K1198" s="16"/>
    </row>
    <row r="1199" spans="11:11" x14ac:dyDescent="0.55000000000000004">
      <c r="K1199" s="16"/>
    </row>
    <row r="1200" spans="11:11" x14ac:dyDescent="0.55000000000000004">
      <c r="K1200" s="16"/>
    </row>
    <row r="1201" spans="11:11" x14ac:dyDescent="0.55000000000000004">
      <c r="K1201" s="16"/>
    </row>
    <row r="1202" spans="11:11" x14ac:dyDescent="0.55000000000000004">
      <c r="K1202" s="16"/>
    </row>
    <row r="1203" spans="11:11" x14ac:dyDescent="0.55000000000000004">
      <c r="K1203" s="16"/>
    </row>
    <row r="1204" spans="11:11" x14ac:dyDescent="0.55000000000000004">
      <c r="K1204" s="16"/>
    </row>
    <row r="1205" spans="11:11" x14ac:dyDescent="0.55000000000000004">
      <c r="K1205" s="16"/>
    </row>
    <row r="1206" spans="11:11" x14ac:dyDescent="0.55000000000000004">
      <c r="K1206" s="16"/>
    </row>
    <row r="1207" spans="11:11" x14ac:dyDescent="0.55000000000000004">
      <c r="K1207" s="16"/>
    </row>
    <row r="1208" spans="11:11" x14ac:dyDescent="0.55000000000000004">
      <c r="K1208" s="16"/>
    </row>
    <row r="1209" spans="11:11" x14ac:dyDescent="0.55000000000000004">
      <c r="K1209" s="16"/>
    </row>
    <row r="1210" spans="11:11" x14ac:dyDescent="0.55000000000000004">
      <c r="K1210" s="16"/>
    </row>
    <row r="1211" spans="11:11" x14ac:dyDescent="0.55000000000000004">
      <c r="K1211" s="16"/>
    </row>
    <row r="1212" spans="11:11" x14ac:dyDescent="0.55000000000000004">
      <c r="K1212" s="16"/>
    </row>
    <row r="1213" spans="11:11" x14ac:dyDescent="0.55000000000000004">
      <c r="K1213" s="16"/>
    </row>
    <row r="1214" spans="11:11" x14ac:dyDescent="0.55000000000000004">
      <c r="K1214" s="16"/>
    </row>
    <row r="1215" spans="11:11" x14ac:dyDescent="0.55000000000000004">
      <c r="K1215" s="16"/>
    </row>
    <row r="1216" spans="11:11" x14ac:dyDescent="0.55000000000000004">
      <c r="K1216" s="16"/>
    </row>
    <row r="1217" spans="11:11" x14ac:dyDescent="0.55000000000000004">
      <c r="K1217" s="16"/>
    </row>
    <row r="1218" spans="11:11" x14ac:dyDescent="0.55000000000000004">
      <c r="K1218" s="16"/>
    </row>
    <row r="1219" spans="11:11" x14ac:dyDescent="0.55000000000000004">
      <c r="K1219" s="16"/>
    </row>
    <row r="1220" spans="11:11" x14ac:dyDescent="0.55000000000000004">
      <c r="K1220" s="16"/>
    </row>
    <row r="1221" spans="11:11" x14ac:dyDescent="0.55000000000000004">
      <c r="K1221" s="16"/>
    </row>
    <row r="1222" spans="11:11" x14ac:dyDescent="0.55000000000000004">
      <c r="K1222" s="16"/>
    </row>
    <row r="1223" spans="11:11" x14ac:dyDescent="0.55000000000000004">
      <c r="K1223" s="16"/>
    </row>
    <row r="1224" spans="11:11" x14ac:dyDescent="0.55000000000000004">
      <c r="K1224" s="16"/>
    </row>
    <row r="1225" spans="11:11" x14ac:dyDescent="0.55000000000000004">
      <c r="K1225" s="16"/>
    </row>
    <row r="1226" spans="11:11" x14ac:dyDescent="0.55000000000000004">
      <c r="K1226" s="16"/>
    </row>
    <row r="1227" spans="11:11" x14ac:dyDescent="0.55000000000000004">
      <c r="K1227" s="16"/>
    </row>
    <row r="1228" spans="11:11" x14ac:dyDescent="0.55000000000000004">
      <c r="K1228" s="16"/>
    </row>
    <row r="1229" spans="11:11" x14ac:dyDescent="0.55000000000000004">
      <c r="K1229" s="16"/>
    </row>
    <row r="1230" spans="11:11" x14ac:dyDescent="0.55000000000000004">
      <c r="K1230" s="16"/>
    </row>
    <row r="1231" spans="11:11" x14ac:dyDescent="0.55000000000000004">
      <c r="K1231" s="16"/>
    </row>
    <row r="1232" spans="11:11" x14ac:dyDescent="0.55000000000000004">
      <c r="K1232" s="16"/>
    </row>
    <row r="1233" spans="11:11" x14ac:dyDescent="0.55000000000000004">
      <c r="K1233" s="16"/>
    </row>
    <row r="1234" spans="11:11" x14ac:dyDescent="0.55000000000000004">
      <c r="K1234" s="16"/>
    </row>
    <row r="1235" spans="11:11" x14ac:dyDescent="0.55000000000000004">
      <c r="K1235" s="16"/>
    </row>
    <row r="1236" spans="11:11" x14ac:dyDescent="0.55000000000000004">
      <c r="K1236" s="16"/>
    </row>
    <row r="1237" spans="11:11" x14ac:dyDescent="0.55000000000000004">
      <c r="K1237" s="16"/>
    </row>
    <row r="1238" spans="11:11" x14ac:dyDescent="0.55000000000000004">
      <c r="K1238" s="16"/>
    </row>
    <row r="1239" spans="11:11" x14ac:dyDescent="0.55000000000000004">
      <c r="K1239" s="16"/>
    </row>
    <row r="1240" spans="11:11" x14ac:dyDescent="0.55000000000000004">
      <c r="K1240" s="16"/>
    </row>
    <row r="1241" spans="11:11" x14ac:dyDescent="0.55000000000000004">
      <c r="K1241" s="16"/>
    </row>
    <row r="1242" spans="11:11" x14ac:dyDescent="0.55000000000000004">
      <c r="K1242" s="16"/>
    </row>
    <row r="1243" spans="11:11" x14ac:dyDescent="0.55000000000000004">
      <c r="K1243" s="16"/>
    </row>
    <row r="1244" spans="11:11" x14ac:dyDescent="0.55000000000000004">
      <c r="K1244" s="16"/>
    </row>
    <row r="1245" spans="11:11" x14ac:dyDescent="0.55000000000000004">
      <c r="K1245" s="16"/>
    </row>
    <row r="1246" spans="11:11" x14ac:dyDescent="0.55000000000000004">
      <c r="K1246" s="16"/>
    </row>
    <row r="1247" spans="11:11" x14ac:dyDescent="0.55000000000000004">
      <c r="K1247" s="16"/>
    </row>
    <row r="1248" spans="11:11" x14ac:dyDescent="0.55000000000000004">
      <c r="K1248" s="16"/>
    </row>
    <row r="1249" spans="11:11" x14ac:dyDescent="0.55000000000000004">
      <c r="K1249" s="16"/>
    </row>
    <row r="1250" spans="11:11" x14ac:dyDescent="0.55000000000000004">
      <c r="K1250" s="16"/>
    </row>
    <row r="1251" spans="11:11" x14ac:dyDescent="0.55000000000000004">
      <c r="K1251" s="16"/>
    </row>
    <row r="1252" spans="11:11" x14ac:dyDescent="0.55000000000000004">
      <c r="K1252" s="16"/>
    </row>
    <row r="1253" spans="11:11" x14ac:dyDescent="0.55000000000000004">
      <c r="K1253" s="16"/>
    </row>
    <row r="1254" spans="11:11" x14ac:dyDescent="0.55000000000000004">
      <c r="K1254" s="16"/>
    </row>
    <row r="1255" spans="11:11" x14ac:dyDescent="0.55000000000000004">
      <c r="K1255" s="16"/>
    </row>
    <row r="1256" spans="11:11" x14ac:dyDescent="0.55000000000000004">
      <c r="K1256" s="16"/>
    </row>
    <row r="1257" spans="11:11" x14ac:dyDescent="0.55000000000000004">
      <c r="K1257" s="16"/>
    </row>
    <row r="1258" spans="11:11" x14ac:dyDescent="0.55000000000000004">
      <c r="K1258" s="16"/>
    </row>
    <row r="1259" spans="11:11" x14ac:dyDescent="0.55000000000000004">
      <c r="K1259" s="16"/>
    </row>
    <row r="1260" spans="11:11" x14ac:dyDescent="0.55000000000000004">
      <c r="K1260" s="16"/>
    </row>
    <row r="1261" spans="11:11" x14ac:dyDescent="0.55000000000000004">
      <c r="K1261" s="16"/>
    </row>
    <row r="1262" spans="11:11" x14ac:dyDescent="0.55000000000000004">
      <c r="K1262" s="16"/>
    </row>
    <row r="1263" spans="11:11" x14ac:dyDescent="0.55000000000000004">
      <c r="K1263" s="16"/>
    </row>
    <row r="1264" spans="11:11" x14ac:dyDescent="0.55000000000000004">
      <c r="K1264" s="16"/>
    </row>
    <row r="1265" spans="11:11" x14ac:dyDescent="0.55000000000000004">
      <c r="K1265" s="16"/>
    </row>
    <row r="1266" spans="11:11" x14ac:dyDescent="0.55000000000000004">
      <c r="K1266" s="16"/>
    </row>
    <row r="1267" spans="11:11" x14ac:dyDescent="0.55000000000000004">
      <c r="K1267" s="16"/>
    </row>
    <row r="1268" spans="11:11" x14ac:dyDescent="0.55000000000000004">
      <c r="K1268" s="16"/>
    </row>
    <row r="1269" spans="11:11" x14ac:dyDescent="0.55000000000000004">
      <c r="K1269" s="16"/>
    </row>
    <row r="1270" spans="11:11" x14ac:dyDescent="0.55000000000000004">
      <c r="K1270" s="16"/>
    </row>
    <row r="1271" spans="11:11" x14ac:dyDescent="0.55000000000000004">
      <c r="K1271" s="16"/>
    </row>
    <row r="1272" spans="11:11" x14ac:dyDescent="0.55000000000000004">
      <c r="K1272" s="16"/>
    </row>
    <row r="1273" spans="11:11" x14ac:dyDescent="0.55000000000000004">
      <c r="K1273" s="16"/>
    </row>
    <row r="1274" spans="11:11" x14ac:dyDescent="0.55000000000000004">
      <c r="K1274" s="16"/>
    </row>
    <row r="1275" spans="11:11" x14ac:dyDescent="0.55000000000000004">
      <c r="K1275" s="16"/>
    </row>
    <row r="1276" spans="11:11" x14ac:dyDescent="0.55000000000000004">
      <c r="K1276" s="16"/>
    </row>
    <row r="1277" spans="11:11" x14ac:dyDescent="0.55000000000000004">
      <c r="K1277" s="16"/>
    </row>
    <row r="1278" spans="11:11" x14ac:dyDescent="0.55000000000000004">
      <c r="K1278" s="16"/>
    </row>
    <row r="1279" spans="11:11" x14ac:dyDescent="0.55000000000000004">
      <c r="K1279" s="16"/>
    </row>
    <row r="1280" spans="11:11" x14ac:dyDescent="0.55000000000000004">
      <c r="K1280" s="16"/>
    </row>
    <row r="1281" spans="11:11" x14ac:dyDescent="0.55000000000000004">
      <c r="K1281" s="16"/>
    </row>
    <row r="1282" spans="11:11" x14ac:dyDescent="0.55000000000000004">
      <c r="K1282" s="16"/>
    </row>
    <row r="1283" spans="11:11" x14ac:dyDescent="0.55000000000000004">
      <c r="K1283" s="16"/>
    </row>
    <row r="1284" spans="11:11" x14ac:dyDescent="0.55000000000000004">
      <c r="K1284" s="16"/>
    </row>
    <row r="1285" spans="11:11" x14ac:dyDescent="0.55000000000000004">
      <c r="K1285" s="16"/>
    </row>
    <row r="1286" spans="11:11" x14ac:dyDescent="0.55000000000000004">
      <c r="K1286" s="16"/>
    </row>
    <row r="1287" spans="11:11" x14ac:dyDescent="0.55000000000000004">
      <c r="K1287" s="16"/>
    </row>
    <row r="1288" spans="11:11" x14ac:dyDescent="0.55000000000000004">
      <c r="K1288" s="16"/>
    </row>
    <row r="1289" spans="11:11" x14ac:dyDescent="0.55000000000000004">
      <c r="K1289" s="16"/>
    </row>
    <row r="1290" spans="11:11" x14ac:dyDescent="0.55000000000000004">
      <c r="K1290" s="16"/>
    </row>
    <row r="1291" spans="11:11" x14ac:dyDescent="0.55000000000000004">
      <c r="K1291" s="16"/>
    </row>
    <row r="1292" spans="11:11" x14ac:dyDescent="0.55000000000000004">
      <c r="K1292" s="16"/>
    </row>
    <row r="1293" spans="11:11" x14ac:dyDescent="0.55000000000000004">
      <c r="K1293" s="16"/>
    </row>
    <row r="1294" spans="11:11" x14ac:dyDescent="0.55000000000000004">
      <c r="K1294" s="16"/>
    </row>
    <row r="1295" spans="11:11" x14ac:dyDescent="0.55000000000000004">
      <c r="K1295" s="16"/>
    </row>
    <row r="1296" spans="11:11" x14ac:dyDescent="0.55000000000000004">
      <c r="K1296" s="16"/>
    </row>
    <row r="1297" spans="11:11" x14ac:dyDescent="0.55000000000000004">
      <c r="K1297" s="16"/>
    </row>
    <row r="1298" spans="11:11" x14ac:dyDescent="0.55000000000000004">
      <c r="K1298" s="16"/>
    </row>
    <row r="1299" spans="11:11" x14ac:dyDescent="0.55000000000000004">
      <c r="K1299" s="16"/>
    </row>
    <row r="1300" spans="11:11" x14ac:dyDescent="0.55000000000000004">
      <c r="K1300" s="16"/>
    </row>
    <row r="1301" spans="11:11" x14ac:dyDescent="0.55000000000000004">
      <c r="K1301" s="16"/>
    </row>
    <row r="1302" spans="11:11" x14ac:dyDescent="0.55000000000000004">
      <c r="K1302" s="16"/>
    </row>
    <row r="1303" spans="11:11" x14ac:dyDescent="0.55000000000000004">
      <c r="K1303" s="16"/>
    </row>
    <row r="1304" spans="11:11" x14ac:dyDescent="0.55000000000000004">
      <c r="K1304" s="16"/>
    </row>
    <row r="1305" spans="11:11" x14ac:dyDescent="0.55000000000000004">
      <c r="K1305" s="16"/>
    </row>
    <row r="1306" spans="11:11" x14ac:dyDescent="0.55000000000000004">
      <c r="K1306" s="16"/>
    </row>
    <row r="1307" spans="11:11" x14ac:dyDescent="0.55000000000000004">
      <c r="K1307" s="16"/>
    </row>
    <row r="1308" spans="11:11" x14ac:dyDescent="0.55000000000000004">
      <c r="K1308" s="16"/>
    </row>
    <row r="1309" spans="11:11" x14ac:dyDescent="0.55000000000000004">
      <c r="K1309" s="16"/>
    </row>
    <row r="1310" spans="11:11" x14ac:dyDescent="0.55000000000000004">
      <c r="K1310" s="16"/>
    </row>
    <row r="1311" spans="11:11" x14ac:dyDescent="0.55000000000000004">
      <c r="K1311" s="16"/>
    </row>
    <row r="1312" spans="11:11" x14ac:dyDescent="0.55000000000000004">
      <c r="K1312" s="16"/>
    </row>
    <row r="1313" spans="11:11" x14ac:dyDescent="0.55000000000000004">
      <c r="K1313" s="16"/>
    </row>
    <row r="1314" spans="11:11" x14ac:dyDescent="0.55000000000000004">
      <c r="K1314" s="16"/>
    </row>
    <row r="1315" spans="11:11" x14ac:dyDescent="0.55000000000000004">
      <c r="K1315" s="16"/>
    </row>
    <row r="1316" spans="11:11" x14ac:dyDescent="0.55000000000000004">
      <c r="K1316" s="16"/>
    </row>
    <row r="1317" spans="11:11" x14ac:dyDescent="0.55000000000000004">
      <c r="K1317" s="16"/>
    </row>
    <row r="1318" spans="11:11" x14ac:dyDescent="0.55000000000000004">
      <c r="K1318" s="16"/>
    </row>
    <row r="1319" spans="11:11" x14ac:dyDescent="0.55000000000000004">
      <c r="K1319" s="16"/>
    </row>
    <row r="1320" spans="11:11" x14ac:dyDescent="0.55000000000000004">
      <c r="K1320" s="16"/>
    </row>
    <row r="1321" spans="11:11" x14ac:dyDescent="0.55000000000000004">
      <c r="K1321" s="16"/>
    </row>
    <row r="1322" spans="11:11" x14ac:dyDescent="0.55000000000000004">
      <c r="K1322" s="16"/>
    </row>
    <row r="1323" spans="11:11" x14ac:dyDescent="0.55000000000000004">
      <c r="K1323" s="16"/>
    </row>
    <row r="1324" spans="11:11" x14ac:dyDescent="0.55000000000000004">
      <c r="K1324" s="16"/>
    </row>
    <row r="1325" spans="11:11" x14ac:dyDescent="0.55000000000000004">
      <c r="K1325" s="16"/>
    </row>
    <row r="1326" spans="11:11" x14ac:dyDescent="0.55000000000000004">
      <c r="K1326" s="16"/>
    </row>
    <row r="1327" spans="11:11" x14ac:dyDescent="0.55000000000000004">
      <c r="K1327" s="16"/>
    </row>
    <row r="1328" spans="11:11" x14ac:dyDescent="0.55000000000000004">
      <c r="K1328" s="16"/>
    </row>
    <row r="1329" spans="11:11" x14ac:dyDescent="0.55000000000000004">
      <c r="K1329" s="16"/>
    </row>
    <row r="1330" spans="11:11" x14ac:dyDescent="0.55000000000000004">
      <c r="K1330" s="16"/>
    </row>
    <row r="1331" spans="11:11" x14ac:dyDescent="0.55000000000000004">
      <c r="K1331" s="16"/>
    </row>
    <row r="1332" spans="11:11" x14ac:dyDescent="0.55000000000000004">
      <c r="K1332" s="16"/>
    </row>
    <row r="1333" spans="11:11" x14ac:dyDescent="0.55000000000000004">
      <c r="K1333" s="16"/>
    </row>
    <row r="1334" spans="11:11" x14ac:dyDescent="0.55000000000000004">
      <c r="K1334" s="16"/>
    </row>
    <row r="1335" spans="11:11" x14ac:dyDescent="0.55000000000000004">
      <c r="K1335" s="16"/>
    </row>
    <row r="1336" spans="11:11" x14ac:dyDescent="0.55000000000000004">
      <c r="K1336" s="16"/>
    </row>
    <row r="1337" spans="11:11" x14ac:dyDescent="0.55000000000000004">
      <c r="K1337" s="16"/>
    </row>
    <row r="1338" spans="11:11" x14ac:dyDescent="0.55000000000000004">
      <c r="K1338" s="16"/>
    </row>
    <row r="1339" spans="11:11" x14ac:dyDescent="0.55000000000000004">
      <c r="K1339" s="16"/>
    </row>
    <row r="1340" spans="11:11" x14ac:dyDescent="0.55000000000000004">
      <c r="K1340" s="16"/>
    </row>
    <row r="1341" spans="11:11" x14ac:dyDescent="0.55000000000000004">
      <c r="K1341" s="16"/>
    </row>
    <row r="1342" spans="11:11" x14ac:dyDescent="0.55000000000000004">
      <c r="K1342" s="16"/>
    </row>
    <row r="1343" spans="11:11" x14ac:dyDescent="0.55000000000000004">
      <c r="K1343" s="16"/>
    </row>
    <row r="1344" spans="11:11" x14ac:dyDescent="0.55000000000000004">
      <c r="K1344" s="16"/>
    </row>
    <row r="1345" spans="11:11" x14ac:dyDescent="0.55000000000000004">
      <c r="K1345" s="16"/>
    </row>
    <row r="1346" spans="11:11" x14ac:dyDescent="0.55000000000000004">
      <c r="K1346" s="16"/>
    </row>
    <row r="1347" spans="11:11" x14ac:dyDescent="0.55000000000000004">
      <c r="K1347" s="16"/>
    </row>
    <row r="1348" spans="11:11" x14ac:dyDescent="0.55000000000000004">
      <c r="K1348" s="16"/>
    </row>
    <row r="1349" spans="11:11" x14ac:dyDescent="0.55000000000000004">
      <c r="K1349" s="16"/>
    </row>
    <row r="1350" spans="11:11" x14ac:dyDescent="0.55000000000000004">
      <c r="K1350" s="16"/>
    </row>
    <row r="1351" spans="11:11" x14ac:dyDescent="0.55000000000000004">
      <c r="K1351" s="16"/>
    </row>
    <row r="1352" spans="11:11" x14ac:dyDescent="0.55000000000000004">
      <c r="K1352" s="16"/>
    </row>
    <row r="1353" spans="11:11" x14ac:dyDescent="0.55000000000000004">
      <c r="K1353" s="16"/>
    </row>
    <row r="1354" spans="11:11" x14ac:dyDescent="0.55000000000000004">
      <c r="K1354" s="16"/>
    </row>
    <row r="1355" spans="11:11" x14ac:dyDescent="0.55000000000000004">
      <c r="K1355" s="16"/>
    </row>
    <row r="1356" spans="11:11" x14ac:dyDescent="0.55000000000000004">
      <c r="K1356" s="16"/>
    </row>
    <row r="1357" spans="11:11" x14ac:dyDescent="0.55000000000000004">
      <c r="K1357" s="16"/>
    </row>
    <row r="1358" spans="11:11" x14ac:dyDescent="0.55000000000000004">
      <c r="K1358" s="16"/>
    </row>
    <row r="1359" spans="11:11" x14ac:dyDescent="0.55000000000000004">
      <c r="K1359" s="16"/>
    </row>
    <row r="1360" spans="11:11" x14ac:dyDescent="0.55000000000000004">
      <c r="K1360" s="16"/>
    </row>
    <row r="1361" spans="11:11" x14ac:dyDescent="0.55000000000000004">
      <c r="K1361" s="16"/>
    </row>
    <row r="1362" spans="11:11" x14ac:dyDescent="0.55000000000000004">
      <c r="K1362" s="16"/>
    </row>
    <row r="1363" spans="11:11" x14ac:dyDescent="0.55000000000000004">
      <c r="K1363" s="16"/>
    </row>
    <row r="1364" spans="11:11" x14ac:dyDescent="0.55000000000000004">
      <c r="K1364" s="16"/>
    </row>
    <row r="1365" spans="11:11" x14ac:dyDescent="0.55000000000000004">
      <c r="K1365" s="16"/>
    </row>
    <row r="1366" spans="11:11" x14ac:dyDescent="0.55000000000000004">
      <c r="K1366" s="16"/>
    </row>
    <row r="1367" spans="11:11" x14ac:dyDescent="0.55000000000000004">
      <c r="K1367" s="16"/>
    </row>
    <row r="1368" spans="11:11" x14ac:dyDescent="0.55000000000000004">
      <c r="K1368" s="16"/>
    </row>
    <row r="1369" spans="11:11" x14ac:dyDescent="0.55000000000000004">
      <c r="K1369" s="16"/>
    </row>
    <row r="1370" spans="11:11" x14ac:dyDescent="0.55000000000000004">
      <c r="K1370" s="16"/>
    </row>
    <row r="1371" spans="11:11" x14ac:dyDescent="0.55000000000000004">
      <c r="K1371" s="16"/>
    </row>
    <row r="1372" spans="11:11" x14ac:dyDescent="0.55000000000000004">
      <c r="K1372" s="16"/>
    </row>
    <row r="1373" spans="11:11" x14ac:dyDescent="0.55000000000000004">
      <c r="K1373" s="16"/>
    </row>
    <row r="1374" spans="11:11" x14ac:dyDescent="0.55000000000000004">
      <c r="K1374" s="16"/>
    </row>
    <row r="1375" spans="11:11" x14ac:dyDescent="0.55000000000000004">
      <c r="K1375" s="16"/>
    </row>
    <row r="1376" spans="11:11" x14ac:dyDescent="0.55000000000000004">
      <c r="K1376" s="16"/>
    </row>
    <row r="1377" spans="11:11" x14ac:dyDescent="0.55000000000000004">
      <c r="K1377" s="16"/>
    </row>
    <row r="1378" spans="11:11" x14ac:dyDescent="0.55000000000000004">
      <c r="K1378" s="16"/>
    </row>
    <row r="1379" spans="11:11" x14ac:dyDescent="0.55000000000000004">
      <c r="K1379" s="16"/>
    </row>
    <row r="1380" spans="11:11" x14ac:dyDescent="0.55000000000000004">
      <c r="K1380" s="16"/>
    </row>
    <row r="1381" spans="11:11" x14ac:dyDescent="0.55000000000000004">
      <c r="K1381" s="16"/>
    </row>
    <row r="1382" spans="11:11" x14ac:dyDescent="0.55000000000000004">
      <c r="K1382" s="16"/>
    </row>
    <row r="1383" spans="11:11" x14ac:dyDescent="0.55000000000000004">
      <c r="K1383" s="16"/>
    </row>
    <row r="1384" spans="11:11" x14ac:dyDescent="0.55000000000000004">
      <c r="K1384" s="16"/>
    </row>
    <row r="1385" spans="11:11" x14ac:dyDescent="0.55000000000000004">
      <c r="K1385" s="16"/>
    </row>
    <row r="1386" spans="11:11" x14ac:dyDescent="0.55000000000000004">
      <c r="K1386" s="16"/>
    </row>
    <row r="1387" spans="11:11" x14ac:dyDescent="0.55000000000000004">
      <c r="K1387" s="16"/>
    </row>
    <row r="1388" spans="11:11" x14ac:dyDescent="0.55000000000000004">
      <c r="K1388" s="16"/>
    </row>
    <row r="1389" spans="11:11" x14ac:dyDescent="0.55000000000000004">
      <c r="K1389" s="16"/>
    </row>
    <row r="1390" spans="11:11" x14ac:dyDescent="0.55000000000000004">
      <c r="K1390" s="16"/>
    </row>
    <row r="1391" spans="11:11" x14ac:dyDescent="0.55000000000000004">
      <c r="K1391" s="16"/>
    </row>
    <row r="1392" spans="11:11" x14ac:dyDescent="0.55000000000000004">
      <c r="K1392" s="16"/>
    </row>
    <row r="1393" spans="11:11" x14ac:dyDescent="0.55000000000000004">
      <c r="K1393" s="16"/>
    </row>
    <row r="1394" spans="11:11" x14ac:dyDescent="0.55000000000000004">
      <c r="K1394" s="16"/>
    </row>
    <row r="1395" spans="11:11" x14ac:dyDescent="0.55000000000000004">
      <c r="K1395" s="16"/>
    </row>
    <row r="1396" spans="11:11" x14ac:dyDescent="0.55000000000000004">
      <c r="K1396" s="16"/>
    </row>
    <row r="1397" spans="11:11" x14ac:dyDescent="0.55000000000000004">
      <c r="K1397" s="16"/>
    </row>
    <row r="1398" spans="11:11" x14ac:dyDescent="0.55000000000000004">
      <c r="K1398" s="16"/>
    </row>
    <row r="1399" spans="11:11" x14ac:dyDescent="0.55000000000000004">
      <c r="K1399" s="16"/>
    </row>
    <row r="1400" spans="11:11" x14ac:dyDescent="0.55000000000000004">
      <c r="K1400" s="16"/>
    </row>
    <row r="1401" spans="11:11" x14ac:dyDescent="0.55000000000000004">
      <c r="K1401" s="16"/>
    </row>
    <row r="1402" spans="11:11" x14ac:dyDescent="0.55000000000000004">
      <c r="K1402" s="16"/>
    </row>
    <row r="1403" spans="11:11" x14ac:dyDescent="0.55000000000000004">
      <c r="K1403" s="16"/>
    </row>
    <row r="1404" spans="11:11" x14ac:dyDescent="0.55000000000000004">
      <c r="K1404" s="16"/>
    </row>
    <row r="1405" spans="11:11" x14ac:dyDescent="0.55000000000000004">
      <c r="K1405" s="16"/>
    </row>
    <row r="1406" spans="11:11" x14ac:dyDescent="0.55000000000000004">
      <c r="K1406" s="16"/>
    </row>
    <row r="1407" spans="11:11" x14ac:dyDescent="0.55000000000000004">
      <c r="K1407" s="16"/>
    </row>
    <row r="1408" spans="11:11" x14ac:dyDescent="0.55000000000000004">
      <c r="K1408" s="16"/>
    </row>
    <row r="1409" spans="11:11" x14ac:dyDescent="0.55000000000000004">
      <c r="K1409" s="16"/>
    </row>
    <row r="1410" spans="11:11" x14ac:dyDescent="0.55000000000000004">
      <c r="K1410" s="16"/>
    </row>
    <row r="1411" spans="11:11" x14ac:dyDescent="0.55000000000000004">
      <c r="K1411" s="16"/>
    </row>
    <row r="1412" spans="11:11" x14ac:dyDescent="0.55000000000000004">
      <c r="K1412" s="16"/>
    </row>
    <row r="1413" spans="11:11" x14ac:dyDescent="0.55000000000000004">
      <c r="K1413" s="16"/>
    </row>
    <row r="1414" spans="11:11" x14ac:dyDescent="0.55000000000000004">
      <c r="K1414" s="16"/>
    </row>
    <row r="1415" spans="11:11" x14ac:dyDescent="0.55000000000000004">
      <c r="K1415" s="16"/>
    </row>
    <row r="1416" spans="11:11" x14ac:dyDescent="0.55000000000000004">
      <c r="K1416" s="16"/>
    </row>
    <row r="1417" spans="11:11" x14ac:dyDescent="0.55000000000000004">
      <c r="K1417" s="16"/>
    </row>
    <row r="1418" spans="11:11" x14ac:dyDescent="0.55000000000000004">
      <c r="K1418" s="16"/>
    </row>
    <row r="1419" spans="11:11" x14ac:dyDescent="0.55000000000000004">
      <c r="K1419" s="16"/>
    </row>
    <row r="1420" spans="11:11" x14ac:dyDescent="0.55000000000000004">
      <c r="K1420" s="16"/>
    </row>
    <row r="1421" spans="11:11" x14ac:dyDescent="0.55000000000000004">
      <c r="K1421" s="16"/>
    </row>
    <row r="1422" spans="11:11" x14ac:dyDescent="0.55000000000000004">
      <c r="K1422" s="16"/>
    </row>
    <row r="1423" spans="11:11" x14ac:dyDescent="0.55000000000000004">
      <c r="K1423" s="16"/>
    </row>
    <row r="1424" spans="11:11" x14ac:dyDescent="0.55000000000000004">
      <c r="K1424" s="16"/>
    </row>
    <row r="1425" spans="11:11" x14ac:dyDescent="0.55000000000000004">
      <c r="K1425" s="16"/>
    </row>
    <row r="1426" spans="11:11" x14ac:dyDescent="0.55000000000000004">
      <c r="K1426" s="16"/>
    </row>
    <row r="1427" spans="11:11" x14ac:dyDescent="0.55000000000000004">
      <c r="K1427" s="16"/>
    </row>
    <row r="1428" spans="11:11" x14ac:dyDescent="0.55000000000000004">
      <c r="K1428" s="16"/>
    </row>
    <row r="1429" spans="11:11" x14ac:dyDescent="0.55000000000000004">
      <c r="K1429" s="16"/>
    </row>
    <row r="1430" spans="11:11" x14ac:dyDescent="0.55000000000000004">
      <c r="K1430" s="16"/>
    </row>
    <row r="1431" spans="11:11" x14ac:dyDescent="0.55000000000000004">
      <c r="K1431" s="16"/>
    </row>
    <row r="1432" spans="11:11" x14ac:dyDescent="0.55000000000000004">
      <c r="K1432" s="16"/>
    </row>
    <row r="1433" spans="11:11" x14ac:dyDescent="0.55000000000000004">
      <c r="K1433" s="16"/>
    </row>
    <row r="1434" spans="11:11" x14ac:dyDescent="0.55000000000000004">
      <c r="K1434" s="16"/>
    </row>
    <row r="1435" spans="11:11" x14ac:dyDescent="0.55000000000000004">
      <c r="K1435" s="16"/>
    </row>
    <row r="1436" spans="11:11" x14ac:dyDescent="0.55000000000000004">
      <c r="K1436" s="16"/>
    </row>
    <row r="1437" spans="11:11" x14ac:dyDescent="0.55000000000000004">
      <c r="K1437" s="16"/>
    </row>
    <row r="1438" spans="11:11" x14ac:dyDescent="0.55000000000000004">
      <c r="K1438" s="16"/>
    </row>
    <row r="1439" spans="11:11" x14ac:dyDescent="0.55000000000000004">
      <c r="K1439" s="16"/>
    </row>
    <row r="1440" spans="11:11" x14ac:dyDescent="0.55000000000000004">
      <c r="K1440" s="16"/>
    </row>
    <row r="1441" spans="11:11" x14ac:dyDescent="0.55000000000000004">
      <c r="K1441" s="16"/>
    </row>
    <row r="1442" spans="11:11" x14ac:dyDescent="0.55000000000000004">
      <c r="K1442" s="16"/>
    </row>
    <row r="1443" spans="11:11" x14ac:dyDescent="0.55000000000000004">
      <c r="K1443" s="16"/>
    </row>
    <row r="1444" spans="11:11" x14ac:dyDescent="0.55000000000000004">
      <c r="K1444" s="16"/>
    </row>
    <row r="1445" spans="11:11" x14ac:dyDescent="0.55000000000000004">
      <c r="K1445" s="16"/>
    </row>
    <row r="1446" spans="11:11" x14ac:dyDescent="0.55000000000000004">
      <c r="K1446" s="16"/>
    </row>
    <row r="1447" spans="11:11" x14ac:dyDescent="0.55000000000000004">
      <c r="K1447" s="16"/>
    </row>
    <row r="1448" spans="11:11" x14ac:dyDescent="0.55000000000000004">
      <c r="K1448" s="16"/>
    </row>
    <row r="1449" spans="11:11" x14ac:dyDescent="0.55000000000000004">
      <c r="K1449" s="16"/>
    </row>
    <row r="1450" spans="11:11" x14ac:dyDescent="0.55000000000000004">
      <c r="K1450" s="16"/>
    </row>
    <row r="1451" spans="11:11" x14ac:dyDescent="0.55000000000000004">
      <c r="K1451" s="16"/>
    </row>
    <row r="1452" spans="11:11" x14ac:dyDescent="0.55000000000000004">
      <c r="K1452" s="16"/>
    </row>
    <row r="1453" spans="11:11" x14ac:dyDescent="0.55000000000000004">
      <c r="K1453" s="16"/>
    </row>
    <row r="1454" spans="11:11" x14ac:dyDescent="0.55000000000000004">
      <c r="K1454" s="16"/>
    </row>
    <row r="1455" spans="11:11" x14ac:dyDescent="0.55000000000000004">
      <c r="K1455" s="16"/>
    </row>
    <row r="1456" spans="11:11" x14ac:dyDescent="0.55000000000000004">
      <c r="K1456" s="16"/>
    </row>
    <row r="1457" spans="11:11" x14ac:dyDescent="0.55000000000000004">
      <c r="K1457" s="16"/>
    </row>
    <row r="1458" spans="11:11" x14ac:dyDescent="0.55000000000000004">
      <c r="K1458" s="16"/>
    </row>
    <row r="1459" spans="11:11" x14ac:dyDescent="0.55000000000000004">
      <c r="K1459" s="16"/>
    </row>
    <row r="1460" spans="11:11" x14ac:dyDescent="0.55000000000000004">
      <c r="K1460" s="16"/>
    </row>
    <row r="1461" spans="11:11" x14ac:dyDescent="0.55000000000000004">
      <c r="K1461" s="16"/>
    </row>
    <row r="1462" spans="11:11" x14ac:dyDescent="0.55000000000000004">
      <c r="K1462" s="16"/>
    </row>
    <row r="1463" spans="11:11" x14ac:dyDescent="0.55000000000000004">
      <c r="K1463" s="16"/>
    </row>
    <row r="1464" spans="11:11" x14ac:dyDescent="0.55000000000000004">
      <c r="K1464" s="16"/>
    </row>
    <row r="1465" spans="11:11" x14ac:dyDescent="0.55000000000000004">
      <c r="K1465" s="16"/>
    </row>
    <row r="1466" spans="11:11" x14ac:dyDescent="0.55000000000000004">
      <c r="K1466" s="16"/>
    </row>
    <row r="1467" spans="11:11" x14ac:dyDescent="0.55000000000000004">
      <c r="K1467" s="16"/>
    </row>
    <row r="1468" spans="11:11" x14ac:dyDescent="0.55000000000000004">
      <c r="K1468" s="16"/>
    </row>
    <row r="1469" spans="11:11" x14ac:dyDescent="0.55000000000000004">
      <c r="K1469" s="16"/>
    </row>
    <row r="1470" spans="11:11" x14ac:dyDescent="0.55000000000000004">
      <c r="K1470" s="16"/>
    </row>
    <row r="1471" spans="11:11" x14ac:dyDescent="0.55000000000000004">
      <c r="K1471" s="16"/>
    </row>
    <row r="1472" spans="11:11" x14ac:dyDescent="0.55000000000000004">
      <c r="K1472" s="16"/>
    </row>
    <row r="1473" spans="11:11" x14ac:dyDescent="0.55000000000000004">
      <c r="K1473" s="16"/>
    </row>
    <row r="1474" spans="11:11" x14ac:dyDescent="0.55000000000000004">
      <c r="K1474" s="16"/>
    </row>
    <row r="1475" spans="11:11" x14ac:dyDescent="0.55000000000000004">
      <c r="K1475" s="16"/>
    </row>
    <row r="1476" spans="11:11" x14ac:dyDescent="0.55000000000000004">
      <c r="K1476" s="16"/>
    </row>
    <row r="1477" spans="11:11" x14ac:dyDescent="0.55000000000000004">
      <c r="K1477" s="16"/>
    </row>
    <row r="1478" spans="11:11" x14ac:dyDescent="0.55000000000000004">
      <c r="K1478" s="16"/>
    </row>
    <row r="1479" spans="11:11" x14ac:dyDescent="0.55000000000000004">
      <c r="K1479" s="16"/>
    </row>
    <row r="1480" spans="11:11" x14ac:dyDescent="0.55000000000000004">
      <c r="K1480" s="16"/>
    </row>
    <row r="1481" spans="11:11" x14ac:dyDescent="0.55000000000000004">
      <c r="K1481" s="16"/>
    </row>
    <row r="1482" spans="11:11" x14ac:dyDescent="0.55000000000000004">
      <c r="K1482" s="16"/>
    </row>
    <row r="1483" spans="11:11" x14ac:dyDescent="0.55000000000000004">
      <c r="K1483" s="16"/>
    </row>
    <row r="1484" spans="11:11" x14ac:dyDescent="0.55000000000000004">
      <c r="K1484" s="16"/>
    </row>
    <row r="1485" spans="11:11" x14ac:dyDescent="0.55000000000000004">
      <c r="K1485" s="16"/>
    </row>
    <row r="1486" spans="11:11" x14ac:dyDescent="0.55000000000000004">
      <c r="K1486" s="16"/>
    </row>
    <row r="1487" spans="11:11" x14ac:dyDescent="0.55000000000000004">
      <c r="K1487" s="16"/>
    </row>
    <row r="1488" spans="11:11" x14ac:dyDescent="0.55000000000000004">
      <c r="K1488" s="16"/>
    </row>
    <row r="1489" spans="11:11" x14ac:dyDescent="0.55000000000000004">
      <c r="K1489" s="16"/>
    </row>
    <row r="1490" spans="11:11" x14ac:dyDescent="0.55000000000000004">
      <c r="K1490" s="16"/>
    </row>
    <row r="1491" spans="11:11" x14ac:dyDescent="0.55000000000000004">
      <c r="K1491" s="16"/>
    </row>
    <row r="1492" spans="11:11" x14ac:dyDescent="0.55000000000000004">
      <c r="K1492" s="16"/>
    </row>
    <row r="1493" spans="11:11" x14ac:dyDescent="0.55000000000000004">
      <c r="K1493" s="16"/>
    </row>
    <row r="1494" spans="11:11" x14ac:dyDescent="0.55000000000000004">
      <c r="K1494" s="16"/>
    </row>
    <row r="1495" spans="11:11" x14ac:dyDescent="0.55000000000000004">
      <c r="K1495" s="16"/>
    </row>
    <row r="1496" spans="11:11" x14ac:dyDescent="0.55000000000000004">
      <c r="K1496" s="16"/>
    </row>
    <row r="1497" spans="11:11" x14ac:dyDescent="0.55000000000000004">
      <c r="K1497" s="16"/>
    </row>
    <row r="1498" spans="11:11" x14ac:dyDescent="0.55000000000000004">
      <c r="K1498" s="16"/>
    </row>
    <row r="1499" spans="11:11" x14ac:dyDescent="0.55000000000000004">
      <c r="K1499" s="16"/>
    </row>
    <row r="1500" spans="11:11" x14ac:dyDescent="0.55000000000000004">
      <c r="K1500" s="16"/>
    </row>
    <row r="1501" spans="11:11" x14ac:dyDescent="0.55000000000000004">
      <c r="K1501" s="16"/>
    </row>
    <row r="1502" spans="11:11" x14ac:dyDescent="0.55000000000000004">
      <c r="K1502" s="16"/>
    </row>
    <row r="1503" spans="11:11" x14ac:dyDescent="0.55000000000000004">
      <c r="K1503" s="16"/>
    </row>
    <row r="1504" spans="11:11" x14ac:dyDescent="0.55000000000000004">
      <c r="K1504" s="16"/>
    </row>
    <row r="1505" spans="11:11" x14ac:dyDescent="0.55000000000000004">
      <c r="K1505" s="16"/>
    </row>
    <row r="1506" spans="11:11" x14ac:dyDescent="0.55000000000000004">
      <c r="K1506" s="16"/>
    </row>
    <row r="1507" spans="11:11" x14ac:dyDescent="0.55000000000000004">
      <c r="K1507" s="16"/>
    </row>
    <row r="1508" spans="11:11" x14ac:dyDescent="0.55000000000000004">
      <c r="K1508" s="16"/>
    </row>
    <row r="1509" spans="11:11" x14ac:dyDescent="0.55000000000000004">
      <c r="K1509" s="16"/>
    </row>
    <row r="1510" spans="11:11" x14ac:dyDescent="0.55000000000000004">
      <c r="K1510" s="16"/>
    </row>
    <row r="1511" spans="11:11" x14ac:dyDescent="0.55000000000000004">
      <c r="K1511" s="16"/>
    </row>
    <row r="1512" spans="11:11" x14ac:dyDescent="0.55000000000000004">
      <c r="K1512" s="16"/>
    </row>
    <row r="1513" spans="11:11" x14ac:dyDescent="0.55000000000000004">
      <c r="K1513" s="16"/>
    </row>
    <row r="1514" spans="11:11" x14ac:dyDescent="0.55000000000000004">
      <c r="K1514" s="16"/>
    </row>
    <row r="1515" spans="11:11" x14ac:dyDescent="0.55000000000000004">
      <c r="K1515" s="16"/>
    </row>
    <row r="1516" spans="11:11" x14ac:dyDescent="0.55000000000000004">
      <c r="K1516" s="16"/>
    </row>
    <row r="1517" spans="11:11" x14ac:dyDescent="0.55000000000000004">
      <c r="K1517" s="16"/>
    </row>
    <row r="1518" spans="11:11" x14ac:dyDescent="0.55000000000000004">
      <c r="K1518" s="16"/>
    </row>
    <row r="1519" spans="11:11" x14ac:dyDescent="0.55000000000000004">
      <c r="K1519" s="16"/>
    </row>
    <row r="1520" spans="11:11" x14ac:dyDescent="0.55000000000000004">
      <c r="K1520" s="16"/>
    </row>
    <row r="1521" spans="11:11" x14ac:dyDescent="0.55000000000000004">
      <c r="K1521" s="16"/>
    </row>
    <row r="1522" spans="11:11" x14ac:dyDescent="0.55000000000000004">
      <c r="K1522" s="16"/>
    </row>
    <row r="1523" spans="11:11" x14ac:dyDescent="0.55000000000000004">
      <c r="K1523" s="16"/>
    </row>
    <row r="1524" spans="11:11" x14ac:dyDescent="0.55000000000000004">
      <c r="K1524" s="16"/>
    </row>
    <row r="1525" spans="11:11" x14ac:dyDescent="0.55000000000000004">
      <c r="K1525" s="16"/>
    </row>
    <row r="1526" spans="11:11" x14ac:dyDescent="0.55000000000000004">
      <c r="K1526" s="16"/>
    </row>
    <row r="1527" spans="11:11" x14ac:dyDescent="0.55000000000000004">
      <c r="K1527" s="16"/>
    </row>
    <row r="1528" spans="11:11" x14ac:dyDescent="0.55000000000000004">
      <c r="K1528" s="16"/>
    </row>
    <row r="1529" spans="11:11" x14ac:dyDescent="0.55000000000000004">
      <c r="K1529" s="16"/>
    </row>
    <row r="1530" spans="11:11" x14ac:dyDescent="0.55000000000000004">
      <c r="K1530" s="16"/>
    </row>
    <row r="1531" spans="11:11" x14ac:dyDescent="0.55000000000000004">
      <c r="K1531" s="16"/>
    </row>
    <row r="1532" spans="11:11" x14ac:dyDescent="0.55000000000000004">
      <c r="K1532" s="16"/>
    </row>
    <row r="1533" spans="11:11" x14ac:dyDescent="0.55000000000000004">
      <c r="K1533" s="16"/>
    </row>
    <row r="1534" spans="11:11" x14ac:dyDescent="0.55000000000000004">
      <c r="K1534" s="16"/>
    </row>
    <row r="1535" spans="11:11" x14ac:dyDescent="0.55000000000000004">
      <c r="K1535" s="16"/>
    </row>
    <row r="1536" spans="11:11" x14ac:dyDescent="0.55000000000000004">
      <c r="K1536" s="16"/>
    </row>
    <row r="1537" spans="11:11" x14ac:dyDescent="0.55000000000000004">
      <c r="K1537" s="16"/>
    </row>
    <row r="1538" spans="11:11" x14ac:dyDescent="0.55000000000000004">
      <c r="K1538" s="16"/>
    </row>
    <row r="1539" spans="11:11" x14ac:dyDescent="0.55000000000000004">
      <c r="K1539" s="16"/>
    </row>
    <row r="1540" spans="11:11" x14ac:dyDescent="0.55000000000000004">
      <c r="K1540" s="16"/>
    </row>
    <row r="1541" spans="11:11" x14ac:dyDescent="0.55000000000000004">
      <c r="K1541" s="16"/>
    </row>
    <row r="1542" spans="11:11" x14ac:dyDescent="0.55000000000000004">
      <c r="K1542" s="16"/>
    </row>
    <row r="1543" spans="11:11" x14ac:dyDescent="0.55000000000000004">
      <c r="K1543" s="16"/>
    </row>
    <row r="1544" spans="11:11" x14ac:dyDescent="0.55000000000000004">
      <c r="K1544" s="16"/>
    </row>
    <row r="1545" spans="11:11" x14ac:dyDescent="0.55000000000000004">
      <c r="K1545" s="16"/>
    </row>
    <row r="1546" spans="11:11" x14ac:dyDescent="0.55000000000000004">
      <c r="K1546" s="16"/>
    </row>
    <row r="1547" spans="11:11" x14ac:dyDescent="0.55000000000000004">
      <c r="K1547" s="16"/>
    </row>
    <row r="1548" spans="11:11" x14ac:dyDescent="0.55000000000000004">
      <c r="K1548" s="16"/>
    </row>
    <row r="1549" spans="11:11" x14ac:dyDescent="0.55000000000000004">
      <c r="K1549" s="16"/>
    </row>
    <row r="1550" spans="11:11" x14ac:dyDescent="0.55000000000000004">
      <c r="K1550" s="16"/>
    </row>
    <row r="1551" spans="11:11" x14ac:dyDescent="0.55000000000000004">
      <c r="K1551" s="16"/>
    </row>
    <row r="1552" spans="11:11" x14ac:dyDescent="0.55000000000000004">
      <c r="K1552" s="16"/>
    </row>
    <row r="1553" spans="11:11" x14ac:dyDescent="0.55000000000000004">
      <c r="K1553" s="16"/>
    </row>
    <row r="1554" spans="11:11" x14ac:dyDescent="0.55000000000000004">
      <c r="K1554" s="16"/>
    </row>
    <row r="1555" spans="11:11" x14ac:dyDescent="0.55000000000000004">
      <c r="K1555" s="16"/>
    </row>
    <row r="1556" spans="11:11" x14ac:dyDescent="0.55000000000000004">
      <c r="K1556" s="16"/>
    </row>
    <row r="1557" spans="11:11" x14ac:dyDescent="0.55000000000000004">
      <c r="K1557" s="16"/>
    </row>
    <row r="1558" spans="11:11" x14ac:dyDescent="0.55000000000000004">
      <c r="K1558" s="16"/>
    </row>
    <row r="1559" spans="11:11" x14ac:dyDescent="0.55000000000000004">
      <c r="K1559" s="16"/>
    </row>
    <row r="1560" spans="11:11" x14ac:dyDescent="0.55000000000000004">
      <c r="K1560" s="16"/>
    </row>
    <row r="1561" spans="11:11" x14ac:dyDescent="0.55000000000000004">
      <c r="K1561" s="16"/>
    </row>
    <row r="1562" spans="11:11" x14ac:dyDescent="0.55000000000000004">
      <c r="K1562" s="16"/>
    </row>
    <row r="1563" spans="11:11" x14ac:dyDescent="0.55000000000000004">
      <c r="K1563" s="16"/>
    </row>
    <row r="1564" spans="11:11" x14ac:dyDescent="0.55000000000000004">
      <c r="K1564" s="16"/>
    </row>
    <row r="1565" spans="11:11" x14ac:dyDescent="0.55000000000000004">
      <c r="K1565" s="16"/>
    </row>
    <row r="1566" spans="11:11" x14ac:dyDescent="0.55000000000000004">
      <c r="K1566" s="16"/>
    </row>
    <row r="1567" spans="11:11" x14ac:dyDescent="0.55000000000000004">
      <c r="K1567" s="16"/>
    </row>
    <row r="1568" spans="11:11" x14ac:dyDescent="0.55000000000000004">
      <c r="K1568" s="16"/>
    </row>
    <row r="1569" spans="11:11" x14ac:dyDescent="0.55000000000000004">
      <c r="K1569" s="16"/>
    </row>
    <row r="1570" spans="11:11" x14ac:dyDescent="0.55000000000000004">
      <c r="K1570" s="16"/>
    </row>
    <row r="1571" spans="11:11" x14ac:dyDescent="0.55000000000000004">
      <c r="K1571" s="16"/>
    </row>
    <row r="1572" spans="11:11" x14ac:dyDescent="0.55000000000000004">
      <c r="K1572" s="16"/>
    </row>
    <row r="1573" spans="11:11" x14ac:dyDescent="0.55000000000000004">
      <c r="K1573" s="16"/>
    </row>
    <row r="1574" spans="11:11" x14ac:dyDescent="0.55000000000000004">
      <c r="K1574" s="16"/>
    </row>
    <row r="1575" spans="11:11" x14ac:dyDescent="0.55000000000000004">
      <c r="K1575" s="16"/>
    </row>
    <row r="1576" spans="11:11" x14ac:dyDescent="0.55000000000000004">
      <c r="K1576" s="16"/>
    </row>
    <row r="1577" spans="11:11" x14ac:dyDescent="0.55000000000000004">
      <c r="K1577" s="16"/>
    </row>
    <row r="1578" spans="11:11" x14ac:dyDescent="0.55000000000000004">
      <c r="K1578" s="16"/>
    </row>
    <row r="1579" spans="11:11" x14ac:dyDescent="0.55000000000000004">
      <c r="K1579" s="16"/>
    </row>
    <row r="1580" spans="11:11" x14ac:dyDescent="0.55000000000000004">
      <c r="K1580" s="16"/>
    </row>
    <row r="1581" spans="11:11" x14ac:dyDescent="0.55000000000000004">
      <c r="K1581" s="16"/>
    </row>
    <row r="1582" spans="11:11" x14ac:dyDescent="0.55000000000000004">
      <c r="K1582" s="16"/>
    </row>
    <row r="1583" spans="11:11" x14ac:dyDescent="0.55000000000000004">
      <c r="K1583" s="16"/>
    </row>
    <row r="1584" spans="11:11" x14ac:dyDescent="0.55000000000000004">
      <c r="K1584" s="16"/>
    </row>
    <row r="1585" spans="11:11" x14ac:dyDescent="0.55000000000000004">
      <c r="K1585" s="16"/>
    </row>
    <row r="1586" spans="11:11" x14ac:dyDescent="0.55000000000000004">
      <c r="K1586" s="16"/>
    </row>
    <row r="1587" spans="11:11" x14ac:dyDescent="0.55000000000000004">
      <c r="K1587" s="16"/>
    </row>
    <row r="1588" spans="11:11" x14ac:dyDescent="0.55000000000000004">
      <c r="K1588" s="16"/>
    </row>
    <row r="1589" spans="11:11" x14ac:dyDescent="0.55000000000000004">
      <c r="K1589" s="16"/>
    </row>
    <row r="1590" spans="11:11" x14ac:dyDescent="0.55000000000000004">
      <c r="K1590" s="16"/>
    </row>
    <row r="1591" spans="11:11" x14ac:dyDescent="0.55000000000000004">
      <c r="K1591" s="16"/>
    </row>
    <row r="1592" spans="11:11" x14ac:dyDescent="0.55000000000000004">
      <c r="K1592" s="16"/>
    </row>
    <row r="1593" spans="11:11" x14ac:dyDescent="0.55000000000000004">
      <c r="K1593" s="16"/>
    </row>
    <row r="1594" spans="11:11" x14ac:dyDescent="0.55000000000000004">
      <c r="K1594" s="16"/>
    </row>
    <row r="1595" spans="11:11" x14ac:dyDescent="0.55000000000000004">
      <c r="K1595" s="16"/>
    </row>
    <row r="1596" spans="11:11" x14ac:dyDescent="0.55000000000000004">
      <c r="K1596" s="16"/>
    </row>
    <row r="1597" spans="11:11" x14ac:dyDescent="0.55000000000000004">
      <c r="K1597" s="16"/>
    </row>
    <row r="1598" spans="11:11" x14ac:dyDescent="0.55000000000000004">
      <c r="K1598" s="16"/>
    </row>
    <row r="1599" spans="11:11" x14ac:dyDescent="0.55000000000000004">
      <c r="K1599" s="16"/>
    </row>
    <row r="1600" spans="11:11" x14ac:dyDescent="0.55000000000000004">
      <c r="K1600" s="16"/>
    </row>
    <row r="1601" spans="11:11" x14ac:dyDescent="0.55000000000000004">
      <c r="K1601" s="16"/>
    </row>
    <row r="1602" spans="11:11" x14ac:dyDescent="0.55000000000000004">
      <c r="K1602" s="16"/>
    </row>
    <row r="1603" spans="11:11" x14ac:dyDescent="0.55000000000000004">
      <c r="K1603" s="16"/>
    </row>
    <row r="1604" spans="11:11" x14ac:dyDescent="0.55000000000000004">
      <c r="K1604" s="16"/>
    </row>
    <row r="1605" spans="11:11" x14ac:dyDescent="0.55000000000000004">
      <c r="K1605" s="16"/>
    </row>
    <row r="1606" spans="11:11" x14ac:dyDescent="0.55000000000000004">
      <c r="K1606" s="16"/>
    </row>
    <row r="1607" spans="11:11" x14ac:dyDescent="0.55000000000000004">
      <c r="K1607" s="16"/>
    </row>
    <row r="1608" spans="11:11" x14ac:dyDescent="0.55000000000000004">
      <c r="K1608" s="16"/>
    </row>
    <row r="1609" spans="11:11" x14ac:dyDescent="0.55000000000000004">
      <c r="K1609" s="16"/>
    </row>
    <row r="1610" spans="11:11" x14ac:dyDescent="0.55000000000000004">
      <c r="K1610" s="16"/>
    </row>
    <row r="1611" spans="11:11" x14ac:dyDescent="0.55000000000000004">
      <c r="K1611" s="16"/>
    </row>
    <row r="1612" spans="11:11" x14ac:dyDescent="0.55000000000000004">
      <c r="K1612" s="16"/>
    </row>
    <row r="1613" spans="11:11" x14ac:dyDescent="0.55000000000000004">
      <c r="K1613" s="16"/>
    </row>
    <row r="1614" spans="11:11" x14ac:dyDescent="0.55000000000000004">
      <c r="K1614" s="16"/>
    </row>
    <row r="1615" spans="11:11" x14ac:dyDescent="0.55000000000000004">
      <c r="K1615" s="16"/>
    </row>
    <row r="1616" spans="11:11" x14ac:dyDescent="0.55000000000000004">
      <c r="K1616" s="16"/>
    </row>
    <row r="1617" spans="11:11" x14ac:dyDescent="0.55000000000000004">
      <c r="K1617" s="16"/>
    </row>
    <row r="1618" spans="11:11" x14ac:dyDescent="0.55000000000000004">
      <c r="K1618" s="16"/>
    </row>
    <row r="1619" spans="11:11" x14ac:dyDescent="0.55000000000000004">
      <c r="K1619" s="16"/>
    </row>
    <row r="1620" spans="11:11" x14ac:dyDescent="0.55000000000000004">
      <c r="K1620" s="16"/>
    </row>
    <row r="1621" spans="11:11" x14ac:dyDescent="0.55000000000000004">
      <c r="K1621" s="16"/>
    </row>
    <row r="1622" spans="11:11" x14ac:dyDescent="0.55000000000000004">
      <c r="K1622" s="16"/>
    </row>
    <row r="1623" spans="11:11" x14ac:dyDescent="0.55000000000000004">
      <c r="K1623" s="16"/>
    </row>
    <row r="1624" spans="11:11" x14ac:dyDescent="0.55000000000000004">
      <c r="K1624" s="16"/>
    </row>
    <row r="1625" spans="11:11" x14ac:dyDescent="0.55000000000000004">
      <c r="K1625" s="16"/>
    </row>
    <row r="1626" spans="11:11" x14ac:dyDescent="0.55000000000000004">
      <c r="K1626" s="16"/>
    </row>
    <row r="1627" spans="11:11" x14ac:dyDescent="0.55000000000000004">
      <c r="K1627" s="16"/>
    </row>
    <row r="1628" spans="11:11" x14ac:dyDescent="0.55000000000000004">
      <c r="K1628" s="16"/>
    </row>
    <row r="1629" spans="11:11" x14ac:dyDescent="0.55000000000000004">
      <c r="K1629" s="16"/>
    </row>
    <row r="1630" spans="11:11" x14ac:dyDescent="0.55000000000000004">
      <c r="K1630" s="16"/>
    </row>
    <row r="1631" spans="11:11" x14ac:dyDescent="0.55000000000000004">
      <c r="K1631" s="16"/>
    </row>
    <row r="1632" spans="11:11" x14ac:dyDescent="0.55000000000000004">
      <c r="K1632" s="16"/>
    </row>
    <row r="1633" spans="11:11" x14ac:dyDescent="0.55000000000000004">
      <c r="K1633" s="16"/>
    </row>
    <row r="1634" spans="11:11" x14ac:dyDescent="0.55000000000000004">
      <c r="K1634" s="16"/>
    </row>
    <row r="1635" spans="11:11" x14ac:dyDescent="0.55000000000000004">
      <c r="K1635" s="16"/>
    </row>
    <row r="1636" spans="11:11" x14ac:dyDescent="0.55000000000000004">
      <c r="K1636" s="16"/>
    </row>
    <row r="1637" spans="11:11" x14ac:dyDescent="0.55000000000000004">
      <c r="K1637" s="16"/>
    </row>
    <row r="1638" spans="11:11" x14ac:dyDescent="0.55000000000000004">
      <c r="K1638" s="16"/>
    </row>
    <row r="1639" spans="11:11" x14ac:dyDescent="0.55000000000000004">
      <c r="K1639" s="16"/>
    </row>
    <row r="1640" spans="11:11" x14ac:dyDescent="0.55000000000000004">
      <c r="K1640" s="16"/>
    </row>
    <row r="1641" spans="11:11" x14ac:dyDescent="0.55000000000000004">
      <c r="K1641" s="16"/>
    </row>
    <row r="1642" spans="11:11" x14ac:dyDescent="0.55000000000000004">
      <c r="K1642" s="16"/>
    </row>
    <row r="1643" spans="11:11" x14ac:dyDescent="0.55000000000000004">
      <c r="K1643" s="16"/>
    </row>
    <row r="1644" spans="11:11" x14ac:dyDescent="0.55000000000000004">
      <c r="K1644" s="16"/>
    </row>
    <row r="1645" spans="11:11" x14ac:dyDescent="0.55000000000000004">
      <c r="K1645" s="16"/>
    </row>
    <row r="1646" spans="11:11" x14ac:dyDescent="0.55000000000000004">
      <c r="K1646" s="16"/>
    </row>
    <row r="1647" spans="11:11" x14ac:dyDescent="0.55000000000000004">
      <c r="K1647" s="16"/>
    </row>
    <row r="1648" spans="11:11" x14ac:dyDescent="0.55000000000000004">
      <c r="K1648" s="16"/>
    </row>
    <row r="1649" spans="11:11" x14ac:dyDescent="0.55000000000000004">
      <c r="K1649" s="16"/>
    </row>
    <row r="1650" spans="11:11" x14ac:dyDescent="0.55000000000000004">
      <c r="K1650" s="16"/>
    </row>
    <row r="1651" spans="11:11" x14ac:dyDescent="0.55000000000000004">
      <c r="K1651" s="16"/>
    </row>
    <row r="1652" spans="11:11" x14ac:dyDescent="0.55000000000000004">
      <c r="K1652" s="16"/>
    </row>
    <row r="1653" spans="11:11" x14ac:dyDescent="0.55000000000000004">
      <c r="K1653" s="16"/>
    </row>
    <row r="1654" spans="11:11" x14ac:dyDescent="0.55000000000000004">
      <c r="K1654" s="16"/>
    </row>
    <row r="1655" spans="11:11" x14ac:dyDescent="0.55000000000000004">
      <c r="K1655" s="16"/>
    </row>
    <row r="1656" spans="11:11" x14ac:dyDescent="0.55000000000000004">
      <c r="K1656" s="16"/>
    </row>
    <row r="1657" spans="11:11" x14ac:dyDescent="0.55000000000000004">
      <c r="K1657" s="16"/>
    </row>
    <row r="1658" spans="11:11" x14ac:dyDescent="0.55000000000000004">
      <c r="K1658" s="16"/>
    </row>
    <row r="1659" spans="11:11" x14ac:dyDescent="0.55000000000000004">
      <c r="K1659" s="16"/>
    </row>
    <row r="1660" spans="11:11" x14ac:dyDescent="0.55000000000000004">
      <c r="K1660" s="16"/>
    </row>
    <row r="1661" spans="11:11" x14ac:dyDescent="0.55000000000000004">
      <c r="K1661" s="16"/>
    </row>
    <row r="1662" spans="11:11" x14ac:dyDescent="0.55000000000000004">
      <c r="K1662" s="16"/>
    </row>
    <row r="1663" spans="11:11" x14ac:dyDescent="0.55000000000000004">
      <c r="K1663" s="16"/>
    </row>
    <row r="1664" spans="11:11" x14ac:dyDescent="0.55000000000000004">
      <c r="K1664" s="16"/>
    </row>
    <row r="1665" spans="11:11" x14ac:dyDescent="0.55000000000000004">
      <c r="K1665" s="16"/>
    </row>
    <row r="1666" spans="11:11" x14ac:dyDescent="0.55000000000000004">
      <c r="K1666" s="16"/>
    </row>
    <row r="1667" spans="11:11" x14ac:dyDescent="0.55000000000000004">
      <c r="K1667" s="16"/>
    </row>
    <row r="1668" spans="11:11" x14ac:dyDescent="0.55000000000000004">
      <c r="K1668" s="16"/>
    </row>
    <row r="1669" spans="11:11" x14ac:dyDescent="0.55000000000000004">
      <c r="K1669" s="16"/>
    </row>
    <row r="1670" spans="11:11" x14ac:dyDescent="0.55000000000000004">
      <c r="K1670" s="16"/>
    </row>
    <row r="1671" spans="11:11" x14ac:dyDescent="0.55000000000000004">
      <c r="K1671" s="16"/>
    </row>
    <row r="1672" spans="11:11" x14ac:dyDescent="0.55000000000000004">
      <c r="K1672" s="16"/>
    </row>
    <row r="1673" spans="11:11" x14ac:dyDescent="0.55000000000000004">
      <c r="K1673" s="16"/>
    </row>
    <row r="1674" spans="11:11" x14ac:dyDescent="0.55000000000000004">
      <c r="K1674" s="16"/>
    </row>
    <row r="1675" spans="11:11" x14ac:dyDescent="0.55000000000000004">
      <c r="K1675" s="16"/>
    </row>
    <row r="1676" spans="11:11" x14ac:dyDescent="0.55000000000000004">
      <c r="K1676" s="16"/>
    </row>
    <row r="1677" spans="11:11" x14ac:dyDescent="0.55000000000000004">
      <c r="K1677" s="16"/>
    </row>
    <row r="1678" spans="11:11" x14ac:dyDescent="0.55000000000000004">
      <c r="K1678" s="16"/>
    </row>
    <row r="1679" spans="11:11" x14ac:dyDescent="0.55000000000000004">
      <c r="K1679" s="16"/>
    </row>
    <row r="1680" spans="11:11" x14ac:dyDescent="0.55000000000000004">
      <c r="K1680" s="16"/>
    </row>
    <row r="1681" spans="11:11" x14ac:dyDescent="0.55000000000000004">
      <c r="K1681" s="16"/>
    </row>
    <row r="1682" spans="11:11" x14ac:dyDescent="0.55000000000000004">
      <c r="K1682" s="16"/>
    </row>
    <row r="1683" spans="11:11" x14ac:dyDescent="0.55000000000000004">
      <c r="K1683" s="16"/>
    </row>
    <row r="1684" spans="11:11" x14ac:dyDescent="0.55000000000000004">
      <c r="K1684" s="16"/>
    </row>
    <row r="1685" spans="11:11" x14ac:dyDescent="0.55000000000000004">
      <c r="K1685" s="16"/>
    </row>
    <row r="1686" spans="11:11" x14ac:dyDescent="0.55000000000000004">
      <c r="K1686" s="16"/>
    </row>
    <row r="1687" spans="11:11" x14ac:dyDescent="0.55000000000000004">
      <c r="K1687" s="16"/>
    </row>
    <row r="1688" spans="11:11" x14ac:dyDescent="0.55000000000000004">
      <c r="K1688" s="16"/>
    </row>
    <row r="1689" spans="11:11" x14ac:dyDescent="0.55000000000000004">
      <c r="K1689" s="16"/>
    </row>
    <row r="1690" spans="11:11" x14ac:dyDescent="0.55000000000000004">
      <c r="K1690" s="16"/>
    </row>
    <row r="1691" spans="11:11" x14ac:dyDescent="0.55000000000000004">
      <c r="K1691" s="16"/>
    </row>
    <row r="1692" spans="11:11" x14ac:dyDescent="0.55000000000000004">
      <c r="K1692" s="16"/>
    </row>
    <row r="1693" spans="11:11" x14ac:dyDescent="0.55000000000000004">
      <c r="K1693" s="16"/>
    </row>
    <row r="1694" spans="11:11" x14ac:dyDescent="0.55000000000000004">
      <c r="K1694" s="16"/>
    </row>
    <row r="1695" spans="11:11" x14ac:dyDescent="0.55000000000000004">
      <c r="K1695" s="16"/>
    </row>
    <row r="1696" spans="11:11" x14ac:dyDescent="0.55000000000000004">
      <c r="K1696" s="16"/>
    </row>
    <row r="1697" spans="11:11" x14ac:dyDescent="0.55000000000000004">
      <c r="K1697" s="16"/>
    </row>
    <row r="1698" spans="11:11" x14ac:dyDescent="0.55000000000000004">
      <c r="K1698" s="16"/>
    </row>
    <row r="1699" spans="11:11" x14ac:dyDescent="0.55000000000000004">
      <c r="K1699" s="16"/>
    </row>
    <row r="1700" spans="11:11" x14ac:dyDescent="0.55000000000000004">
      <c r="K1700" s="16"/>
    </row>
    <row r="1701" spans="11:11" x14ac:dyDescent="0.55000000000000004">
      <c r="K1701" s="16"/>
    </row>
    <row r="1702" spans="11:11" x14ac:dyDescent="0.55000000000000004">
      <c r="K1702" s="16"/>
    </row>
    <row r="1703" spans="11:11" x14ac:dyDescent="0.55000000000000004">
      <c r="K1703" s="16"/>
    </row>
    <row r="1704" spans="11:11" x14ac:dyDescent="0.55000000000000004">
      <c r="K1704" s="16"/>
    </row>
    <row r="1705" spans="11:11" x14ac:dyDescent="0.55000000000000004">
      <c r="K1705" s="16"/>
    </row>
    <row r="1706" spans="11:11" x14ac:dyDescent="0.55000000000000004">
      <c r="K1706" s="16"/>
    </row>
    <row r="1707" spans="11:11" x14ac:dyDescent="0.55000000000000004">
      <c r="K1707" s="16"/>
    </row>
    <row r="1708" spans="11:11" x14ac:dyDescent="0.55000000000000004">
      <c r="K1708" s="16"/>
    </row>
    <row r="1709" spans="11:11" x14ac:dyDescent="0.55000000000000004">
      <c r="K1709" s="16"/>
    </row>
    <row r="1710" spans="11:11" x14ac:dyDescent="0.55000000000000004">
      <c r="K1710" s="16"/>
    </row>
    <row r="1711" spans="11:11" x14ac:dyDescent="0.55000000000000004">
      <c r="K1711" s="16"/>
    </row>
    <row r="1712" spans="11:11" x14ac:dyDescent="0.55000000000000004">
      <c r="K1712" s="16"/>
    </row>
    <row r="1713" spans="11:11" x14ac:dyDescent="0.55000000000000004">
      <c r="K1713" s="16"/>
    </row>
    <row r="1714" spans="11:11" x14ac:dyDescent="0.55000000000000004">
      <c r="K1714" s="16"/>
    </row>
    <row r="1715" spans="11:11" x14ac:dyDescent="0.55000000000000004">
      <c r="K1715" s="16"/>
    </row>
    <row r="1716" spans="11:11" x14ac:dyDescent="0.55000000000000004">
      <c r="K1716" s="16"/>
    </row>
    <row r="1717" spans="11:11" x14ac:dyDescent="0.55000000000000004">
      <c r="K1717" s="16"/>
    </row>
    <row r="1718" spans="11:11" x14ac:dyDescent="0.55000000000000004">
      <c r="K1718" s="16"/>
    </row>
    <row r="1719" spans="11:11" x14ac:dyDescent="0.55000000000000004">
      <c r="K1719" s="16"/>
    </row>
    <row r="1720" spans="11:11" x14ac:dyDescent="0.55000000000000004">
      <c r="K1720" s="16"/>
    </row>
    <row r="1721" spans="11:11" x14ac:dyDescent="0.55000000000000004">
      <c r="K1721" s="16"/>
    </row>
    <row r="1722" spans="11:11" x14ac:dyDescent="0.55000000000000004">
      <c r="K1722" s="16"/>
    </row>
    <row r="1723" spans="11:11" x14ac:dyDescent="0.55000000000000004">
      <c r="K1723" s="16"/>
    </row>
    <row r="1724" spans="11:11" x14ac:dyDescent="0.55000000000000004">
      <c r="K1724" s="16"/>
    </row>
    <row r="1725" spans="11:11" x14ac:dyDescent="0.55000000000000004">
      <c r="K1725" s="16"/>
    </row>
    <row r="1726" spans="11:11" x14ac:dyDescent="0.55000000000000004">
      <c r="K1726" s="16"/>
    </row>
    <row r="1727" spans="11:11" x14ac:dyDescent="0.55000000000000004">
      <c r="K1727" s="16"/>
    </row>
    <row r="1728" spans="11:11" x14ac:dyDescent="0.55000000000000004">
      <c r="K1728" s="16"/>
    </row>
    <row r="1729" spans="11:11" x14ac:dyDescent="0.55000000000000004">
      <c r="K1729" s="16"/>
    </row>
    <row r="1730" spans="11:11" x14ac:dyDescent="0.55000000000000004">
      <c r="K1730" s="16"/>
    </row>
    <row r="1731" spans="11:11" x14ac:dyDescent="0.55000000000000004">
      <c r="K1731" s="16"/>
    </row>
    <row r="1732" spans="11:11" x14ac:dyDescent="0.55000000000000004">
      <c r="K1732" s="16"/>
    </row>
    <row r="1733" spans="11:11" x14ac:dyDescent="0.55000000000000004">
      <c r="K1733" s="16"/>
    </row>
    <row r="1734" spans="11:11" x14ac:dyDescent="0.55000000000000004">
      <c r="K1734" s="16"/>
    </row>
    <row r="1735" spans="11:11" x14ac:dyDescent="0.55000000000000004">
      <c r="K1735" s="16"/>
    </row>
    <row r="1736" spans="11:11" x14ac:dyDescent="0.55000000000000004">
      <c r="K1736" s="16"/>
    </row>
    <row r="1737" spans="11:11" x14ac:dyDescent="0.55000000000000004">
      <c r="K1737" s="16"/>
    </row>
    <row r="1738" spans="11:11" x14ac:dyDescent="0.55000000000000004">
      <c r="K1738" s="16"/>
    </row>
    <row r="1739" spans="11:11" x14ac:dyDescent="0.55000000000000004">
      <c r="K1739" s="16"/>
    </row>
    <row r="1740" spans="11:11" x14ac:dyDescent="0.55000000000000004">
      <c r="K1740" s="16"/>
    </row>
    <row r="1741" spans="11:11" x14ac:dyDescent="0.55000000000000004">
      <c r="K1741" s="16"/>
    </row>
    <row r="1742" spans="11:11" x14ac:dyDescent="0.55000000000000004">
      <c r="K1742" s="16"/>
    </row>
    <row r="1743" spans="11:11" x14ac:dyDescent="0.55000000000000004">
      <c r="K1743" s="16"/>
    </row>
    <row r="1744" spans="11:11" x14ac:dyDescent="0.55000000000000004">
      <c r="K1744" s="16"/>
    </row>
    <row r="1745" spans="11:11" x14ac:dyDescent="0.55000000000000004">
      <c r="K1745" s="16"/>
    </row>
    <row r="1746" spans="11:11" x14ac:dyDescent="0.55000000000000004">
      <c r="K1746" s="16"/>
    </row>
    <row r="1747" spans="11:11" x14ac:dyDescent="0.55000000000000004">
      <c r="K1747" s="16"/>
    </row>
    <row r="1748" spans="11:11" x14ac:dyDescent="0.55000000000000004">
      <c r="K1748" s="16"/>
    </row>
    <row r="1749" spans="11:11" x14ac:dyDescent="0.55000000000000004">
      <c r="K1749" s="16"/>
    </row>
    <row r="1750" spans="11:11" x14ac:dyDescent="0.55000000000000004">
      <c r="K1750" s="16"/>
    </row>
    <row r="1751" spans="11:11" x14ac:dyDescent="0.55000000000000004">
      <c r="K1751" s="16"/>
    </row>
    <row r="1752" spans="11:11" x14ac:dyDescent="0.55000000000000004">
      <c r="K1752" s="16"/>
    </row>
    <row r="1753" spans="11:11" x14ac:dyDescent="0.55000000000000004">
      <c r="K1753" s="16"/>
    </row>
    <row r="1754" spans="11:11" x14ac:dyDescent="0.55000000000000004">
      <c r="K1754" s="16"/>
    </row>
    <row r="1755" spans="11:11" x14ac:dyDescent="0.55000000000000004">
      <c r="K1755" s="16"/>
    </row>
    <row r="1756" spans="11:11" x14ac:dyDescent="0.55000000000000004">
      <c r="K1756" s="16"/>
    </row>
    <row r="1757" spans="11:11" x14ac:dyDescent="0.55000000000000004">
      <c r="K1757" s="16"/>
    </row>
    <row r="1758" spans="11:11" x14ac:dyDescent="0.55000000000000004">
      <c r="K1758" s="16"/>
    </row>
    <row r="1759" spans="11:11" x14ac:dyDescent="0.55000000000000004">
      <c r="K1759" s="16"/>
    </row>
    <row r="1760" spans="11:11" x14ac:dyDescent="0.55000000000000004">
      <c r="K1760" s="16"/>
    </row>
    <row r="1761" spans="11:11" x14ac:dyDescent="0.55000000000000004">
      <c r="K1761" s="16"/>
    </row>
    <row r="1762" spans="11:11" x14ac:dyDescent="0.55000000000000004">
      <c r="K1762" s="16"/>
    </row>
    <row r="1763" spans="11:11" x14ac:dyDescent="0.55000000000000004">
      <c r="K1763" s="16"/>
    </row>
    <row r="1764" spans="11:11" x14ac:dyDescent="0.55000000000000004">
      <c r="K1764" s="16"/>
    </row>
    <row r="1765" spans="11:11" x14ac:dyDescent="0.55000000000000004">
      <c r="K1765" s="16"/>
    </row>
    <row r="1766" spans="11:11" x14ac:dyDescent="0.55000000000000004">
      <c r="K1766" s="16"/>
    </row>
    <row r="1767" spans="11:11" x14ac:dyDescent="0.55000000000000004">
      <c r="K1767" s="16"/>
    </row>
    <row r="1768" spans="11:11" x14ac:dyDescent="0.55000000000000004">
      <c r="K1768" s="16"/>
    </row>
    <row r="1769" spans="11:11" x14ac:dyDescent="0.55000000000000004">
      <c r="K1769" s="16"/>
    </row>
    <row r="1770" spans="11:11" x14ac:dyDescent="0.55000000000000004">
      <c r="K1770" s="16"/>
    </row>
    <row r="1771" spans="11:11" x14ac:dyDescent="0.55000000000000004">
      <c r="K1771" s="16"/>
    </row>
    <row r="1772" spans="11:11" x14ac:dyDescent="0.55000000000000004">
      <c r="K1772" s="16"/>
    </row>
    <row r="1773" spans="11:11" x14ac:dyDescent="0.55000000000000004">
      <c r="K1773" s="16"/>
    </row>
    <row r="1774" spans="11:11" x14ac:dyDescent="0.55000000000000004">
      <c r="K1774" s="16"/>
    </row>
    <row r="1775" spans="11:11" x14ac:dyDescent="0.55000000000000004">
      <c r="K1775" s="16"/>
    </row>
    <row r="1776" spans="11:11" x14ac:dyDescent="0.55000000000000004">
      <c r="K1776" s="16"/>
    </row>
    <row r="1777" spans="11:11" x14ac:dyDescent="0.55000000000000004">
      <c r="K1777" s="16"/>
    </row>
    <row r="1778" spans="11:11" x14ac:dyDescent="0.55000000000000004">
      <c r="K1778" s="16"/>
    </row>
    <row r="1779" spans="11:11" x14ac:dyDescent="0.55000000000000004">
      <c r="K1779" s="16"/>
    </row>
    <row r="1780" spans="11:11" x14ac:dyDescent="0.55000000000000004">
      <c r="K1780" s="16"/>
    </row>
    <row r="1781" spans="11:11" x14ac:dyDescent="0.55000000000000004">
      <c r="K1781" s="16"/>
    </row>
    <row r="1782" spans="11:11" x14ac:dyDescent="0.55000000000000004">
      <c r="K1782" s="16"/>
    </row>
    <row r="1783" spans="11:11" x14ac:dyDescent="0.55000000000000004">
      <c r="K1783" s="16"/>
    </row>
    <row r="1784" spans="11:11" x14ac:dyDescent="0.55000000000000004">
      <c r="K1784" s="16"/>
    </row>
    <row r="1785" spans="11:11" x14ac:dyDescent="0.55000000000000004">
      <c r="K1785" s="16"/>
    </row>
    <row r="1786" spans="11:11" x14ac:dyDescent="0.55000000000000004">
      <c r="K1786" s="16"/>
    </row>
    <row r="1787" spans="11:11" x14ac:dyDescent="0.55000000000000004">
      <c r="K1787" s="16"/>
    </row>
    <row r="1788" spans="11:11" x14ac:dyDescent="0.55000000000000004">
      <c r="K1788" s="16"/>
    </row>
    <row r="1789" spans="11:11" x14ac:dyDescent="0.55000000000000004">
      <c r="K1789" s="16"/>
    </row>
    <row r="1790" spans="11:11" x14ac:dyDescent="0.55000000000000004">
      <c r="K1790" s="16"/>
    </row>
    <row r="1791" spans="11:11" x14ac:dyDescent="0.55000000000000004">
      <c r="K1791" s="16"/>
    </row>
    <row r="1792" spans="11:11" x14ac:dyDescent="0.55000000000000004">
      <c r="K1792" s="16"/>
    </row>
    <row r="1793" spans="11:11" x14ac:dyDescent="0.55000000000000004">
      <c r="K1793" s="16"/>
    </row>
    <row r="1794" spans="11:11" x14ac:dyDescent="0.55000000000000004">
      <c r="K1794" s="16"/>
    </row>
    <row r="1795" spans="11:11" x14ac:dyDescent="0.55000000000000004">
      <c r="K1795" s="16"/>
    </row>
    <row r="1796" spans="11:11" x14ac:dyDescent="0.55000000000000004">
      <c r="K1796" s="16"/>
    </row>
    <row r="1797" spans="11:11" x14ac:dyDescent="0.55000000000000004">
      <c r="K1797" s="16"/>
    </row>
    <row r="1798" spans="11:11" x14ac:dyDescent="0.55000000000000004">
      <c r="K1798" s="16"/>
    </row>
    <row r="1799" spans="11:11" x14ac:dyDescent="0.55000000000000004">
      <c r="K1799" s="16"/>
    </row>
    <row r="1800" spans="11:11" x14ac:dyDescent="0.55000000000000004">
      <c r="K1800" s="16"/>
    </row>
    <row r="1801" spans="11:11" x14ac:dyDescent="0.55000000000000004">
      <c r="K1801" s="16"/>
    </row>
    <row r="1802" spans="11:11" x14ac:dyDescent="0.55000000000000004">
      <c r="K1802" s="16"/>
    </row>
    <row r="1803" spans="11:11" x14ac:dyDescent="0.55000000000000004">
      <c r="K1803" s="16"/>
    </row>
    <row r="1804" spans="11:11" x14ac:dyDescent="0.55000000000000004">
      <c r="K1804" s="16"/>
    </row>
    <row r="1805" spans="11:11" x14ac:dyDescent="0.55000000000000004">
      <c r="K1805" s="16"/>
    </row>
    <row r="1806" spans="11:11" x14ac:dyDescent="0.55000000000000004">
      <c r="K1806" s="16"/>
    </row>
    <row r="1807" spans="11:11" x14ac:dyDescent="0.55000000000000004">
      <c r="K1807" s="16"/>
    </row>
    <row r="1808" spans="11:11" x14ac:dyDescent="0.55000000000000004">
      <c r="K1808" s="16"/>
    </row>
    <row r="1809" spans="11:11" x14ac:dyDescent="0.55000000000000004">
      <c r="K1809" s="16"/>
    </row>
    <row r="1810" spans="11:11" x14ac:dyDescent="0.55000000000000004">
      <c r="K1810" s="16"/>
    </row>
    <row r="1811" spans="11:11" x14ac:dyDescent="0.55000000000000004">
      <c r="K1811" s="16"/>
    </row>
    <row r="1812" spans="11:11" x14ac:dyDescent="0.55000000000000004">
      <c r="K1812" s="16"/>
    </row>
    <row r="1813" spans="11:11" x14ac:dyDescent="0.55000000000000004">
      <c r="K1813" s="16"/>
    </row>
    <row r="1814" spans="11:11" x14ac:dyDescent="0.55000000000000004">
      <c r="K1814" s="16"/>
    </row>
    <row r="1815" spans="11:11" x14ac:dyDescent="0.55000000000000004">
      <c r="K1815" s="16"/>
    </row>
    <row r="1816" spans="11:11" x14ac:dyDescent="0.55000000000000004">
      <c r="K1816" s="16"/>
    </row>
    <row r="1817" spans="11:11" x14ac:dyDescent="0.55000000000000004">
      <c r="K1817" s="16"/>
    </row>
    <row r="1818" spans="11:11" x14ac:dyDescent="0.55000000000000004">
      <c r="K1818" s="16"/>
    </row>
    <row r="1819" spans="11:11" x14ac:dyDescent="0.55000000000000004">
      <c r="K1819" s="16"/>
    </row>
    <row r="1820" spans="11:11" x14ac:dyDescent="0.55000000000000004">
      <c r="K1820" s="16"/>
    </row>
    <row r="1821" spans="11:11" x14ac:dyDescent="0.55000000000000004">
      <c r="K1821" s="16"/>
    </row>
    <row r="1822" spans="11:11" x14ac:dyDescent="0.55000000000000004">
      <c r="K1822" s="16"/>
    </row>
    <row r="1823" spans="11:11" x14ac:dyDescent="0.55000000000000004">
      <c r="K1823" s="16"/>
    </row>
    <row r="1824" spans="11:11" x14ac:dyDescent="0.55000000000000004">
      <c r="K1824" s="16"/>
    </row>
    <row r="1825" spans="11:11" x14ac:dyDescent="0.55000000000000004">
      <c r="K1825" s="16"/>
    </row>
    <row r="1826" spans="11:11" x14ac:dyDescent="0.55000000000000004">
      <c r="K1826" s="16"/>
    </row>
    <row r="1827" spans="11:11" x14ac:dyDescent="0.55000000000000004">
      <c r="K1827" s="16"/>
    </row>
    <row r="1828" spans="11:11" x14ac:dyDescent="0.55000000000000004">
      <c r="K1828" s="16"/>
    </row>
    <row r="1829" spans="11:11" x14ac:dyDescent="0.55000000000000004">
      <c r="K1829" s="16"/>
    </row>
    <row r="1830" spans="11:11" x14ac:dyDescent="0.55000000000000004">
      <c r="K1830" s="16"/>
    </row>
    <row r="1831" spans="11:11" x14ac:dyDescent="0.55000000000000004">
      <c r="K1831" s="16"/>
    </row>
    <row r="1832" spans="11:11" x14ac:dyDescent="0.55000000000000004">
      <c r="K1832" s="16"/>
    </row>
    <row r="1833" spans="11:11" x14ac:dyDescent="0.55000000000000004">
      <c r="K1833" s="16"/>
    </row>
    <row r="1834" spans="11:11" x14ac:dyDescent="0.55000000000000004">
      <c r="K1834" s="16"/>
    </row>
    <row r="1835" spans="11:11" x14ac:dyDescent="0.55000000000000004">
      <c r="K1835" s="16"/>
    </row>
    <row r="1836" spans="11:11" x14ac:dyDescent="0.55000000000000004">
      <c r="K1836" s="16"/>
    </row>
    <row r="1837" spans="11:11" x14ac:dyDescent="0.55000000000000004">
      <c r="K1837" s="16"/>
    </row>
    <row r="1838" spans="11:11" x14ac:dyDescent="0.55000000000000004">
      <c r="K1838" s="16"/>
    </row>
    <row r="1839" spans="11:11" x14ac:dyDescent="0.55000000000000004">
      <c r="K1839" s="16"/>
    </row>
    <row r="1840" spans="11:11" x14ac:dyDescent="0.55000000000000004">
      <c r="K1840" s="16"/>
    </row>
    <row r="1841" spans="11:11" x14ac:dyDescent="0.55000000000000004">
      <c r="K1841" s="16"/>
    </row>
    <row r="1842" spans="11:11" x14ac:dyDescent="0.55000000000000004">
      <c r="K1842" s="16"/>
    </row>
    <row r="1843" spans="11:11" x14ac:dyDescent="0.55000000000000004">
      <c r="K1843" s="16"/>
    </row>
    <row r="1844" spans="11:11" x14ac:dyDescent="0.55000000000000004">
      <c r="K1844" s="16"/>
    </row>
    <row r="1845" spans="11:11" x14ac:dyDescent="0.55000000000000004">
      <c r="K1845" s="16"/>
    </row>
    <row r="1846" spans="11:11" x14ac:dyDescent="0.55000000000000004">
      <c r="K1846" s="16"/>
    </row>
    <row r="1847" spans="11:11" x14ac:dyDescent="0.55000000000000004">
      <c r="K1847" s="16"/>
    </row>
    <row r="1848" spans="11:11" x14ac:dyDescent="0.55000000000000004">
      <c r="K1848" s="16"/>
    </row>
    <row r="1849" spans="11:11" x14ac:dyDescent="0.55000000000000004">
      <c r="K1849" s="16"/>
    </row>
    <row r="1850" spans="11:11" x14ac:dyDescent="0.55000000000000004">
      <c r="K1850" s="16"/>
    </row>
    <row r="1851" spans="11:11" x14ac:dyDescent="0.55000000000000004">
      <c r="K1851" s="16"/>
    </row>
    <row r="1852" spans="11:11" x14ac:dyDescent="0.55000000000000004">
      <c r="K1852" s="16"/>
    </row>
    <row r="1853" spans="11:11" x14ac:dyDescent="0.55000000000000004">
      <c r="K1853" s="16"/>
    </row>
    <row r="1854" spans="11:11" x14ac:dyDescent="0.55000000000000004">
      <c r="K1854" s="16"/>
    </row>
    <row r="1855" spans="11:11" x14ac:dyDescent="0.55000000000000004">
      <c r="K1855" s="16"/>
    </row>
    <row r="1856" spans="11:11" x14ac:dyDescent="0.55000000000000004">
      <c r="K1856" s="16"/>
    </row>
    <row r="1857" spans="11:11" x14ac:dyDescent="0.55000000000000004">
      <c r="K1857" s="16"/>
    </row>
    <row r="1858" spans="11:11" x14ac:dyDescent="0.55000000000000004">
      <c r="K1858" s="16"/>
    </row>
    <row r="1859" spans="11:11" x14ac:dyDescent="0.55000000000000004">
      <c r="K1859" s="16"/>
    </row>
    <row r="1860" spans="11:11" x14ac:dyDescent="0.55000000000000004">
      <c r="K1860" s="16"/>
    </row>
    <row r="1861" spans="11:11" x14ac:dyDescent="0.55000000000000004">
      <c r="K1861" s="16"/>
    </row>
    <row r="1862" spans="11:11" x14ac:dyDescent="0.55000000000000004">
      <c r="K1862" s="16"/>
    </row>
    <row r="1863" spans="11:11" x14ac:dyDescent="0.55000000000000004">
      <c r="K1863" s="16"/>
    </row>
    <row r="1864" spans="11:11" x14ac:dyDescent="0.55000000000000004">
      <c r="K1864" s="16"/>
    </row>
    <row r="1865" spans="11:11" x14ac:dyDescent="0.55000000000000004">
      <c r="K1865" s="16"/>
    </row>
    <row r="1866" spans="11:11" x14ac:dyDescent="0.55000000000000004">
      <c r="K1866" s="16"/>
    </row>
    <row r="1867" spans="11:11" x14ac:dyDescent="0.55000000000000004">
      <c r="K1867" s="16"/>
    </row>
    <row r="1868" spans="11:11" x14ac:dyDescent="0.55000000000000004">
      <c r="K1868" s="16"/>
    </row>
    <row r="1869" spans="11:11" x14ac:dyDescent="0.55000000000000004">
      <c r="K1869" s="16"/>
    </row>
    <row r="1870" spans="11:11" x14ac:dyDescent="0.55000000000000004">
      <c r="K1870" s="16"/>
    </row>
    <row r="1871" spans="11:11" x14ac:dyDescent="0.55000000000000004">
      <c r="K1871" s="16"/>
    </row>
    <row r="1872" spans="11:11" x14ac:dyDescent="0.55000000000000004">
      <c r="K1872" s="16"/>
    </row>
    <row r="1873" spans="11:11" x14ac:dyDescent="0.55000000000000004">
      <c r="K1873" s="16"/>
    </row>
    <row r="1874" spans="11:11" x14ac:dyDescent="0.55000000000000004">
      <c r="K1874" s="16"/>
    </row>
    <row r="1875" spans="11:11" x14ac:dyDescent="0.55000000000000004">
      <c r="K1875" s="16"/>
    </row>
    <row r="1876" spans="11:11" x14ac:dyDescent="0.55000000000000004">
      <c r="K1876" s="16"/>
    </row>
    <row r="1877" spans="11:11" x14ac:dyDescent="0.55000000000000004">
      <c r="K1877" s="16"/>
    </row>
    <row r="1878" spans="11:11" x14ac:dyDescent="0.55000000000000004">
      <c r="K1878" s="16"/>
    </row>
    <row r="1879" spans="11:11" x14ac:dyDescent="0.55000000000000004">
      <c r="K1879" s="16"/>
    </row>
    <row r="1880" spans="11:11" x14ac:dyDescent="0.55000000000000004">
      <c r="K1880" s="16"/>
    </row>
    <row r="1881" spans="11:11" x14ac:dyDescent="0.55000000000000004">
      <c r="K1881" s="16"/>
    </row>
    <row r="1882" spans="11:11" x14ac:dyDescent="0.55000000000000004">
      <c r="K1882" s="16"/>
    </row>
    <row r="1883" spans="11:11" x14ac:dyDescent="0.55000000000000004">
      <c r="K1883" s="16"/>
    </row>
    <row r="1884" spans="11:11" x14ac:dyDescent="0.55000000000000004">
      <c r="K1884" s="16"/>
    </row>
    <row r="1885" spans="11:11" x14ac:dyDescent="0.55000000000000004">
      <c r="K1885" s="16"/>
    </row>
    <row r="1886" spans="11:11" x14ac:dyDescent="0.55000000000000004">
      <c r="K1886" s="16"/>
    </row>
    <row r="1887" spans="11:11" x14ac:dyDescent="0.55000000000000004">
      <c r="K1887" s="16"/>
    </row>
    <row r="1888" spans="11:11" x14ac:dyDescent="0.55000000000000004">
      <c r="K1888" s="16"/>
    </row>
    <row r="1889" spans="11:11" x14ac:dyDescent="0.55000000000000004">
      <c r="K1889" s="16"/>
    </row>
    <row r="1890" spans="11:11" x14ac:dyDescent="0.55000000000000004">
      <c r="K1890" s="16"/>
    </row>
    <row r="1891" spans="11:11" x14ac:dyDescent="0.55000000000000004">
      <c r="K1891" s="16"/>
    </row>
    <row r="1892" spans="11:11" x14ac:dyDescent="0.55000000000000004">
      <c r="K1892" s="16"/>
    </row>
    <row r="1893" spans="11:11" x14ac:dyDescent="0.55000000000000004">
      <c r="K1893" s="16"/>
    </row>
    <row r="1894" spans="11:11" x14ac:dyDescent="0.55000000000000004">
      <c r="K1894" s="16"/>
    </row>
    <row r="1895" spans="11:11" x14ac:dyDescent="0.55000000000000004">
      <c r="K1895" s="16"/>
    </row>
    <row r="1896" spans="11:11" x14ac:dyDescent="0.55000000000000004">
      <c r="K1896" s="16"/>
    </row>
    <row r="1897" spans="11:11" x14ac:dyDescent="0.55000000000000004">
      <c r="K1897" s="16"/>
    </row>
    <row r="1898" spans="11:11" x14ac:dyDescent="0.55000000000000004">
      <c r="K1898" s="16"/>
    </row>
    <row r="1899" spans="11:11" x14ac:dyDescent="0.55000000000000004">
      <c r="K1899" s="16"/>
    </row>
    <row r="1900" spans="11:11" x14ac:dyDescent="0.55000000000000004">
      <c r="K1900" s="16"/>
    </row>
    <row r="1901" spans="11:11" x14ac:dyDescent="0.55000000000000004">
      <c r="K1901" s="16"/>
    </row>
    <row r="1902" spans="11:11" x14ac:dyDescent="0.55000000000000004">
      <c r="K1902" s="16"/>
    </row>
    <row r="1903" spans="11:11" x14ac:dyDescent="0.55000000000000004">
      <c r="K1903" s="16"/>
    </row>
    <row r="1904" spans="11:11" x14ac:dyDescent="0.55000000000000004">
      <c r="K1904" s="16"/>
    </row>
    <row r="1905" spans="11:11" x14ac:dyDescent="0.55000000000000004">
      <c r="K1905" s="16"/>
    </row>
    <row r="1906" spans="11:11" x14ac:dyDescent="0.55000000000000004">
      <c r="K1906" s="16"/>
    </row>
    <row r="1907" spans="11:11" x14ac:dyDescent="0.55000000000000004">
      <c r="K1907" s="16"/>
    </row>
    <row r="1908" spans="11:11" x14ac:dyDescent="0.55000000000000004">
      <c r="K1908" s="16"/>
    </row>
    <row r="1909" spans="11:11" x14ac:dyDescent="0.55000000000000004">
      <c r="K1909" s="16"/>
    </row>
    <row r="1910" spans="11:11" x14ac:dyDescent="0.55000000000000004">
      <c r="K1910" s="16"/>
    </row>
    <row r="1911" spans="11:11" x14ac:dyDescent="0.55000000000000004">
      <c r="K1911" s="16"/>
    </row>
    <row r="1912" spans="11:11" x14ac:dyDescent="0.55000000000000004">
      <c r="K1912" s="16"/>
    </row>
    <row r="1913" spans="11:11" x14ac:dyDescent="0.55000000000000004">
      <c r="K1913" s="16"/>
    </row>
    <row r="1914" spans="11:11" x14ac:dyDescent="0.55000000000000004">
      <c r="K1914" s="16"/>
    </row>
    <row r="1915" spans="11:11" x14ac:dyDescent="0.55000000000000004">
      <c r="K1915" s="16"/>
    </row>
    <row r="1916" spans="11:11" x14ac:dyDescent="0.55000000000000004">
      <c r="K1916" s="16"/>
    </row>
    <row r="1917" spans="11:11" x14ac:dyDescent="0.55000000000000004">
      <c r="K1917" s="16"/>
    </row>
    <row r="1918" spans="11:11" x14ac:dyDescent="0.55000000000000004">
      <c r="K1918" s="16"/>
    </row>
    <row r="1919" spans="11:11" x14ac:dyDescent="0.55000000000000004">
      <c r="K1919" s="16"/>
    </row>
    <row r="1920" spans="11:11" x14ac:dyDescent="0.55000000000000004">
      <c r="K1920" s="16"/>
    </row>
    <row r="1921" spans="11:11" x14ac:dyDescent="0.55000000000000004">
      <c r="K1921" s="16"/>
    </row>
    <row r="1922" spans="11:11" x14ac:dyDescent="0.55000000000000004">
      <c r="K1922" s="16"/>
    </row>
    <row r="1923" spans="11:11" x14ac:dyDescent="0.55000000000000004">
      <c r="K1923" s="16"/>
    </row>
    <row r="1924" spans="11:11" x14ac:dyDescent="0.55000000000000004">
      <c r="K1924" s="16"/>
    </row>
    <row r="1925" spans="11:11" x14ac:dyDescent="0.55000000000000004">
      <c r="K1925" s="16"/>
    </row>
    <row r="1926" spans="11:11" x14ac:dyDescent="0.55000000000000004">
      <c r="K1926" s="16"/>
    </row>
    <row r="1927" spans="11:11" x14ac:dyDescent="0.55000000000000004">
      <c r="K1927" s="16"/>
    </row>
    <row r="1928" spans="11:11" x14ac:dyDescent="0.55000000000000004">
      <c r="K1928" s="16"/>
    </row>
    <row r="1929" spans="11:11" x14ac:dyDescent="0.55000000000000004">
      <c r="K1929" s="16"/>
    </row>
    <row r="1930" spans="11:11" x14ac:dyDescent="0.55000000000000004">
      <c r="K1930" s="16"/>
    </row>
    <row r="1931" spans="11:11" x14ac:dyDescent="0.55000000000000004">
      <c r="K1931" s="16"/>
    </row>
    <row r="1932" spans="11:11" x14ac:dyDescent="0.55000000000000004">
      <c r="K1932" s="16"/>
    </row>
    <row r="1933" spans="11:11" x14ac:dyDescent="0.55000000000000004">
      <c r="K1933" s="16"/>
    </row>
    <row r="1934" spans="11:11" x14ac:dyDescent="0.55000000000000004">
      <c r="K1934" s="16"/>
    </row>
    <row r="1935" spans="11:11" x14ac:dyDescent="0.55000000000000004">
      <c r="K1935" s="16"/>
    </row>
    <row r="1936" spans="11:11" x14ac:dyDescent="0.55000000000000004">
      <c r="K1936" s="16"/>
    </row>
    <row r="1937" spans="11:11" x14ac:dyDescent="0.55000000000000004">
      <c r="K1937" s="16"/>
    </row>
    <row r="1938" spans="11:11" x14ac:dyDescent="0.55000000000000004">
      <c r="K1938" s="16"/>
    </row>
    <row r="1939" spans="11:11" x14ac:dyDescent="0.55000000000000004">
      <c r="K1939" s="16"/>
    </row>
    <row r="1940" spans="11:11" x14ac:dyDescent="0.55000000000000004">
      <c r="K1940" s="16"/>
    </row>
    <row r="1941" spans="11:11" x14ac:dyDescent="0.55000000000000004">
      <c r="K1941" s="16"/>
    </row>
    <row r="1942" spans="11:11" x14ac:dyDescent="0.55000000000000004">
      <c r="K1942" s="16"/>
    </row>
    <row r="1943" spans="11:11" x14ac:dyDescent="0.55000000000000004">
      <c r="K1943" s="16"/>
    </row>
    <row r="1944" spans="11:11" x14ac:dyDescent="0.55000000000000004">
      <c r="K1944" s="16"/>
    </row>
    <row r="1945" spans="11:11" x14ac:dyDescent="0.55000000000000004">
      <c r="K1945" s="16"/>
    </row>
    <row r="1946" spans="11:11" x14ac:dyDescent="0.55000000000000004">
      <c r="K1946" s="16"/>
    </row>
    <row r="1947" spans="11:11" x14ac:dyDescent="0.55000000000000004">
      <c r="K1947" s="16"/>
    </row>
    <row r="1948" spans="11:11" x14ac:dyDescent="0.55000000000000004">
      <c r="K1948" s="16"/>
    </row>
    <row r="1949" spans="11:11" x14ac:dyDescent="0.55000000000000004">
      <c r="K1949" s="16"/>
    </row>
    <row r="1950" spans="11:11" x14ac:dyDescent="0.55000000000000004">
      <c r="K1950" s="16"/>
    </row>
    <row r="1951" spans="11:11" x14ac:dyDescent="0.55000000000000004">
      <c r="K1951" s="16"/>
    </row>
    <row r="1952" spans="11:11" x14ac:dyDescent="0.55000000000000004">
      <c r="K1952" s="16"/>
    </row>
    <row r="1953" spans="11:11" x14ac:dyDescent="0.55000000000000004">
      <c r="K1953" s="16"/>
    </row>
    <row r="1954" spans="11:11" x14ac:dyDescent="0.55000000000000004">
      <c r="K1954" s="16"/>
    </row>
    <row r="1955" spans="11:11" x14ac:dyDescent="0.55000000000000004">
      <c r="K1955" s="16"/>
    </row>
    <row r="1956" spans="11:11" x14ac:dyDescent="0.55000000000000004">
      <c r="K1956" s="16"/>
    </row>
    <row r="1957" spans="11:11" x14ac:dyDescent="0.55000000000000004">
      <c r="K1957" s="16"/>
    </row>
    <row r="1958" spans="11:11" x14ac:dyDescent="0.55000000000000004">
      <c r="K1958" s="16"/>
    </row>
    <row r="1959" spans="11:11" x14ac:dyDescent="0.55000000000000004">
      <c r="K1959" s="16"/>
    </row>
    <row r="1960" spans="11:11" x14ac:dyDescent="0.55000000000000004">
      <c r="K1960" s="16"/>
    </row>
    <row r="1961" spans="11:11" x14ac:dyDescent="0.55000000000000004">
      <c r="K1961" s="16"/>
    </row>
    <row r="1962" spans="11:11" x14ac:dyDescent="0.55000000000000004">
      <c r="K1962" s="16"/>
    </row>
    <row r="1963" spans="11:11" x14ac:dyDescent="0.55000000000000004">
      <c r="K1963" s="16"/>
    </row>
    <row r="1964" spans="11:11" x14ac:dyDescent="0.55000000000000004">
      <c r="K1964" s="16"/>
    </row>
    <row r="1965" spans="11:11" x14ac:dyDescent="0.55000000000000004">
      <c r="K1965" s="16"/>
    </row>
    <row r="1966" spans="11:11" x14ac:dyDescent="0.55000000000000004">
      <c r="K1966" s="16"/>
    </row>
    <row r="1967" spans="11:11" x14ac:dyDescent="0.55000000000000004">
      <c r="K1967" s="16"/>
    </row>
    <row r="1968" spans="11:11" x14ac:dyDescent="0.55000000000000004">
      <c r="K1968" s="16"/>
    </row>
    <row r="1969" spans="11:11" x14ac:dyDescent="0.55000000000000004">
      <c r="K1969" s="16"/>
    </row>
    <row r="1970" spans="11:11" x14ac:dyDescent="0.55000000000000004">
      <c r="K1970" s="16"/>
    </row>
    <row r="1971" spans="11:11" x14ac:dyDescent="0.55000000000000004">
      <c r="K1971" s="16"/>
    </row>
    <row r="1972" spans="11:11" x14ac:dyDescent="0.55000000000000004">
      <c r="K1972" s="16"/>
    </row>
    <row r="1973" spans="11:11" x14ac:dyDescent="0.55000000000000004">
      <c r="K1973" s="16"/>
    </row>
    <row r="1974" spans="11:11" x14ac:dyDescent="0.55000000000000004">
      <c r="K1974" s="16"/>
    </row>
    <row r="1975" spans="11:11" x14ac:dyDescent="0.55000000000000004">
      <c r="K1975" s="16"/>
    </row>
    <row r="1976" spans="11:11" x14ac:dyDescent="0.55000000000000004">
      <c r="K1976" s="16"/>
    </row>
    <row r="1977" spans="11:11" x14ac:dyDescent="0.55000000000000004">
      <c r="K1977" s="16"/>
    </row>
    <row r="1978" spans="11:11" x14ac:dyDescent="0.55000000000000004">
      <c r="K1978" s="16"/>
    </row>
    <row r="1979" spans="11:11" x14ac:dyDescent="0.55000000000000004">
      <c r="K1979" s="16"/>
    </row>
    <row r="1980" spans="11:11" x14ac:dyDescent="0.55000000000000004">
      <c r="K1980" s="16"/>
    </row>
    <row r="1981" spans="11:11" x14ac:dyDescent="0.55000000000000004">
      <c r="K1981" s="16"/>
    </row>
    <row r="1982" spans="11:11" x14ac:dyDescent="0.55000000000000004">
      <c r="K1982" s="16"/>
    </row>
    <row r="1983" spans="11:11" x14ac:dyDescent="0.55000000000000004">
      <c r="K1983" s="16"/>
    </row>
    <row r="1984" spans="11:11" x14ac:dyDescent="0.55000000000000004">
      <c r="K1984" s="16"/>
    </row>
    <row r="1985" spans="11:11" x14ac:dyDescent="0.55000000000000004">
      <c r="K1985" s="16"/>
    </row>
    <row r="1986" spans="11:11" x14ac:dyDescent="0.55000000000000004">
      <c r="K1986" s="16"/>
    </row>
    <row r="1987" spans="11:11" x14ac:dyDescent="0.55000000000000004">
      <c r="K1987" s="16"/>
    </row>
    <row r="1988" spans="11:11" x14ac:dyDescent="0.55000000000000004">
      <c r="K1988" s="16"/>
    </row>
    <row r="1989" spans="11:11" x14ac:dyDescent="0.55000000000000004">
      <c r="K1989" s="16"/>
    </row>
    <row r="1990" spans="11:11" x14ac:dyDescent="0.55000000000000004">
      <c r="K1990" s="16"/>
    </row>
    <row r="1991" spans="11:11" x14ac:dyDescent="0.55000000000000004">
      <c r="K1991" s="16"/>
    </row>
    <row r="1992" spans="11:11" x14ac:dyDescent="0.55000000000000004">
      <c r="K1992" s="16"/>
    </row>
    <row r="1993" spans="11:11" x14ac:dyDescent="0.55000000000000004">
      <c r="K1993" s="16"/>
    </row>
    <row r="1994" spans="11:11" x14ac:dyDescent="0.55000000000000004">
      <c r="K1994" s="16"/>
    </row>
    <row r="1995" spans="11:11" x14ac:dyDescent="0.55000000000000004">
      <c r="K1995" s="16"/>
    </row>
    <row r="1996" spans="11:11" x14ac:dyDescent="0.55000000000000004">
      <c r="K1996" s="16"/>
    </row>
    <row r="1997" spans="11:11" x14ac:dyDescent="0.55000000000000004">
      <c r="K1997" s="16"/>
    </row>
    <row r="1998" spans="11:11" x14ac:dyDescent="0.55000000000000004">
      <c r="K1998" s="16"/>
    </row>
    <row r="1999" spans="11:11" x14ac:dyDescent="0.55000000000000004">
      <c r="K1999" s="16"/>
    </row>
    <row r="2000" spans="11:11" x14ac:dyDescent="0.55000000000000004">
      <c r="K2000" s="16"/>
    </row>
    <row r="2001" spans="11:11" x14ac:dyDescent="0.55000000000000004">
      <c r="K2001" s="16"/>
    </row>
    <row r="2002" spans="11:11" x14ac:dyDescent="0.55000000000000004">
      <c r="K2002" s="16"/>
    </row>
    <row r="2003" spans="11:11" x14ac:dyDescent="0.55000000000000004">
      <c r="K2003" s="16"/>
    </row>
    <row r="2004" spans="11:11" x14ac:dyDescent="0.55000000000000004">
      <c r="K2004" s="16"/>
    </row>
    <row r="2005" spans="11:11" x14ac:dyDescent="0.55000000000000004">
      <c r="K2005" s="16"/>
    </row>
    <row r="2006" spans="11:11" x14ac:dyDescent="0.55000000000000004">
      <c r="K2006" s="16"/>
    </row>
    <row r="2007" spans="11:11" x14ac:dyDescent="0.55000000000000004">
      <c r="K2007" s="16"/>
    </row>
    <row r="2008" spans="11:11" x14ac:dyDescent="0.55000000000000004">
      <c r="K2008" s="16"/>
    </row>
    <row r="2009" spans="11:11" x14ac:dyDescent="0.55000000000000004">
      <c r="K2009" s="16"/>
    </row>
    <row r="2010" spans="11:11" x14ac:dyDescent="0.55000000000000004">
      <c r="K2010" s="16"/>
    </row>
    <row r="2011" spans="11:11" x14ac:dyDescent="0.55000000000000004">
      <c r="K2011" s="16"/>
    </row>
    <row r="2012" spans="11:11" x14ac:dyDescent="0.55000000000000004">
      <c r="K2012" s="16"/>
    </row>
    <row r="2013" spans="11:11" x14ac:dyDescent="0.55000000000000004">
      <c r="K2013" s="16"/>
    </row>
    <row r="2014" spans="11:11" x14ac:dyDescent="0.55000000000000004">
      <c r="K2014" s="16"/>
    </row>
    <row r="2015" spans="11:11" x14ac:dyDescent="0.55000000000000004">
      <c r="K2015" s="16"/>
    </row>
    <row r="2016" spans="11:11" x14ac:dyDescent="0.55000000000000004">
      <c r="K2016" s="16"/>
    </row>
    <row r="2017" spans="11:11" x14ac:dyDescent="0.55000000000000004">
      <c r="K2017" s="16"/>
    </row>
    <row r="2018" spans="11:11" x14ac:dyDescent="0.55000000000000004">
      <c r="K2018" s="16"/>
    </row>
    <row r="2019" spans="11:11" x14ac:dyDescent="0.55000000000000004">
      <c r="K2019" s="16"/>
    </row>
    <row r="2020" spans="11:11" x14ac:dyDescent="0.55000000000000004">
      <c r="K2020" s="16"/>
    </row>
    <row r="2021" spans="11:11" x14ac:dyDescent="0.55000000000000004">
      <c r="K2021" s="16"/>
    </row>
    <row r="2022" spans="11:11" x14ac:dyDescent="0.55000000000000004">
      <c r="K2022" s="16"/>
    </row>
    <row r="2023" spans="11:11" x14ac:dyDescent="0.55000000000000004">
      <c r="K2023" s="16"/>
    </row>
    <row r="2024" spans="11:11" x14ac:dyDescent="0.55000000000000004">
      <c r="K2024" s="16"/>
    </row>
    <row r="2025" spans="11:11" x14ac:dyDescent="0.55000000000000004">
      <c r="K2025" s="16"/>
    </row>
    <row r="2026" spans="11:11" x14ac:dyDescent="0.55000000000000004">
      <c r="K2026" s="16"/>
    </row>
    <row r="2027" spans="11:11" x14ac:dyDescent="0.55000000000000004">
      <c r="K2027" s="16"/>
    </row>
    <row r="2028" spans="11:11" x14ac:dyDescent="0.55000000000000004">
      <c r="K2028" s="16"/>
    </row>
    <row r="2029" spans="11:11" x14ac:dyDescent="0.55000000000000004">
      <c r="K2029" s="16"/>
    </row>
    <row r="2030" spans="11:11" x14ac:dyDescent="0.55000000000000004">
      <c r="K2030" s="16"/>
    </row>
    <row r="2031" spans="11:11" x14ac:dyDescent="0.55000000000000004">
      <c r="K2031" s="16"/>
    </row>
    <row r="2032" spans="11:11" x14ac:dyDescent="0.55000000000000004">
      <c r="K2032" s="16"/>
    </row>
    <row r="2033" spans="11:11" x14ac:dyDescent="0.55000000000000004">
      <c r="K2033" s="16"/>
    </row>
    <row r="2034" spans="11:11" x14ac:dyDescent="0.55000000000000004">
      <c r="K2034" s="16"/>
    </row>
    <row r="2035" spans="11:11" x14ac:dyDescent="0.55000000000000004">
      <c r="K2035" s="16"/>
    </row>
    <row r="2036" spans="11:11" x14ac:dyDescent="0.55000000000000004">
      <c r="K2036" s="16"/>
    </row>
    <row r="2037" spans="11:11" x14ac:dyDescent="0.55000000000000004">
      <c r="K2037" s="16"/>
    </row>
    <row r="2038" spans="11:11" x14ac:dyDescent="0.55000000000000004">
      <c r="K2038" s="16"/>
    </row>
    <row r="2039" spans="11:11" x14ac:dyDescent="0.55000000000000004">
      <c r="K2039" s="16"/>
    </row>
    <row r="2040" spans="11:11" x14ac:dyDescent="0.55000000000000004">
      <c r="K2040" s="16"/>
    </row>
    <row r="2041" spans="11:11" x14ac:dyDescent="0.55000000000000004">
      <c r="K2041" s="16"/>
    </row>
    <row r="2042" spans="11:11" x14ac:dyDescent="0.55000000000000004">
      <c r="K2042" s="16"/>
    </row>
    <row r="2043" spans="11:11" x14ac:dyDescent="0.55000000000000004">
      <c r="K2043" s="16"/>
    </row>
    <row r="2044" spans="11:11" x14ac:dyDescent="0.55000000000000004">
      <c r="K2044" s="16"/>
    </row>
    <row r="2045" spans="11:11" x14ac:dyDescent="0.55000000000000004">
      <c r="K2045" s="16"/>
    </row>
    <row r="2046" spans="11:11" x14ac:dyDescent="0.55000000000000004">
      <c r="K2046" s="16"/>
    </row>
    <row r="2047" spans="11:11" x14ac:dyDescent="0.55000000000000004">
      <c r="K2047" s="16"/>
    </row>
    <row r="2048" spans="11:11" x14ac:dyDescent="0.55000000000000004">
      <c r="K2048" s="16"/>
    </row>
    <row r="2049" spans="11:11" x14ac:dyDescent="0.55000000000000004">
      <c r="K2049" s="16"/>
    </row>
    <row r="2050" spans="11:11" x14ac:dyDescent="0.55000000000000004">
      <c r="K2050" s="16"/>
    </row>
    <row r="2051" spans="11:11" x14ac:dyDescent="0.55000000000000004">
      <c r="K2051" s="16"/>
    </row>
    <row r="2052" spans="11:11" x14ac:dyDescent="0.55000000000000004">
      <c r="K2052" s="16"/>
    </row>
    <row r="2053" spans="11:11" x14ac:dyDescent="0.55000000000000004">
      <c r="K2053" s="16"/>
    </row>
    <row r="2054" spans="11:11" x14ac:dyDescent="0.55000000000000004">
      <c r="K2054" s="16"/>
    </row>
    <row r="2055" spans="11:11" x14ac:dyDescent="0.55000000000000004">
      <c r="K2055" s="16"/>
    </row>
    <row r="2056" spans="11:11" x14ac:dyDescent="0.55000000000000004">
      <c r="K2056" s="16"/>
    </row>
    <row r="2057" spans="11:11" x14ac:dyDescent="0.55000000000000004">
      <c r="K2057" s="16"/>
    </row>
    <row r="2058" spans="11:11" x14ac:dyDescent="0.55000000000000004">
      <c r="K2058" s="16"/>
    </row>
    <row r="2059" spans="11:11" x14ac:dyDescent="0.55000000000000004">
      <c r="K2059" s="16"/>
    </row>
    <row r="2060" spans="11:11" x14ac:dyDescent="0.55000000000000004">
      <c r="K2060" s="16"/>
    </row>
    <row r="2061" spans="11:11" x14ac:dyDescent="0.55000000000000004">
      <c r="K2061" s="16"/>
    </row>
    <row r="2062" spans="11:11" x14ac:dyDescent="0.55000000000000004">
      <c r="K2062" s="16"/>
    </row>
    <row r="2063" spans="11:11" x14ac:dyDescent="0.55000000000000004">
      <c r="K2063" s="16"/>
    </row>
    <row r="2064" spans="11:11" x14ac:dyDescent="0.55000000000000004">
      <c r="K2064" s="16"/>
    </row>
    <row r="2065" spans="11:11" x14ac:dyDescent="0.55000000000000004">
      <c r="K2065" s="16"/>
    </row>
    <row r="2066" spans="11:11" x14ac:dyDescent="0.55000000000000004">
      <c r="K2066" s="16"/>
    </row>
    <row r="2067" spans="11:11" x14ac:dyDescent="0.55000000000000004">
      <c r="K2067" s="16"/>
    </row>
    <row r="2068" spans="11:11" x14ac:dyDescent="0.55000000000000004">
      <c r="K2068" s="16"/>
    </row>
    <row r="2069" spans="11:11" x14ac:dyDescent="0.55000000000000004">
      <c r="K2069" s="16"/>
    </row>
    <row r="2070" spans="11:11" x14ac:dyDescent="0.55000000000000004">
      <c r="K2070" s="16"/>
    </row>
    <row r="2071" spans="11:11" x14ac:dyDescent="0.55000000000000004">
      <c r="K2071" s="16"/>
    </row>
    <row r="2072" spans="11:11" x14ac:dyDescent="0.55000000000000004">
      <c r="K2072" s="16"/>
    </row>
    <row r="2073" spans="11:11" x14ac:dyDescent="0.55000000000000004">
      <c r="K2073" s="16"/>
    </row>
    <row r="2074" spans="11:11" x14ac:dyDescent="0.55000000000000004">
      <c r="K2074" s="16"/>
    </row>
    <row r="2075" spans="11:11" x14ac:dyDescent="0.55000000000000004">
      <c r="K2075" s="16"/>
    </row>
    <row r="2076" spans="11:11" x14ac:dyDescent="0.55000000000000004">
      <c r="K2076" s="16"/>
    </row>
    <row r="2077" spans="11:11" x14ac:dyDescent="0.55000000000000004">
      <c r="K2077" s="16"/>
    </row>
    <row r="2078" spans="11:11" x14ac:dyDescent="0.55000000000000004">
      <c r="K2078" s="16"/>
    </row>
    <row r="2079" spans="11:11" x14ac:dyDescent="0.55000000000000004">
      <c r="K2079" s="16"/>
    </row>
    <row r="2080" spans="11:11" x14ac:dyDescent="0.55000000000000004">
      <c r="K2080" s="16"/>
    </row>
    <row r="2081" spans="11:11" x14ac:dyDescent="0.55000000000000004">
      <c r="K2081" s="16"/>
    </row>
    <row r="2082" spans="11:11" x14ac:dyDescent="0.55000000000000004">
      <c r="K2082" s="16"/>
    </row>
    <row r="2083" spans="11:11" x14ac:dyDescent="0.55000000000000004">
      <c r="K2083" s="16"/>
    </row>
    <row r="2084" spans="11:11" x14ac:dyDescent="0.55000000000000004">
      <c r="K2084" s="16"/>
    </row>
    <row r="2085" spans="11:11" x14ac:dyDescent="0.55000000000000004">
      <c r="K2085" s="16"/>
    </row>
    <row r="2086" spans="11:11" x14ac:dyDescent="0.55000000000000004">
      <c r="K2086" s="16"/>
    </row>
    <row r="2087" spans="11:11" x14ac:dyDescent="0.55000000000000004">
      <c r="K2087" s="16"/>
    </row>
    <row r="2088" spans="11:11" x14ac:dyDescent="0.55000000000000004">
      <c r="K2088" s="16"/>
    </row>
    <row r="2089" spans="11:11" x14ac:dyDescent="0.55000000000000004">
      <c r="K2089" s="16"/>
    </row>
    <row r="2090" spans="11:11" x14ac:dyDescent="0.55000000000000004">
      <c r="K2090" s="16"/>
    </row>
    <row r="2091" spans="11:11" x14ac:dyDescent="0.55000000000000004">
      <c r="K2091" s="16"/>
    </row>
    <row r="2092" spans="11:11" x14ac:dyDescent="0.55000000000000004">
      <c r="K2092" s="16"/>
    </row>
    <row r="2093" spans="11:11" x14ac:dyDescent="0.55000000000000004">
      <c r="K2093" s="16"/>
    </row>
    <row r="2094" spans="11:11" x14ac:dyDescent="0.55000000000000004">
      <c r="K2094" s="16"/>
    </row>
    <row r="2095" spans="11:11" x14ac:dyDescent="0.55000000000000004">
      <c r="K2095" s="16"/>
    </row>
    <row r="2096" spans="11:11" x14ac:dyDescent="0.55000000000000004">
      <c r="K2096" s="16"/>
    </row>
    <row r="2097" spans="11:11" x14ac:dyDescent="0.55000000000000004">
      <c r="K2097" s="16"/>
    </row>
    <row r="2098" spans="11:11" x14ac:dyDescent="0.55000000000000004">
      <c r="K2098" s="16"/>
    </row>
    <row r="2099" spans="11:11" x14ac:dyDescent="0.55000000000000004">
      <c r="K2099" s="16"/>
    </row>
    <row r="2100" spans="11:11" x14ac:dyDescent="0.55000000000000004">
      <c r="K2100" s="16"/>
    </row>
    <row r="2101" spans="11:11" x14ac:dyDescent="0.55000000000000004">
      <c r="K2101" s="16"/>
    </row>
    <row r="2102" spans="11:11" x14ac:dyDescent="0.55000000000000004">
      <c r="K2102" s="16"/>
    </row>
    <row r="2103" spans="11:11" x14ac:dyDescent="0.55000000000000004">
      <c r="K2103" s="16"/>
    </row>
    <row r="2104" spans="11:11" x14ac:dyDescent="0.55000000000000004">
      <c r="K2104" s="16"/>
    </row>
    <row r="2105" spans="11:11" x14ac:dyDescent="0.55000000000000004">
      <c r="K2105" s="16"/>
    </row>
    <row r="2106" spans="11:11" x14ac:dyDescent="0.55000000000000004">
      <c r="K2106" s="16"/>
    </row>
    <row r="2107" spans="11:11" x14ac:dyDescent="0.55000000000000004">
      <c r="K2107" s="16"/>
    </row>
    <row r="2108" spans="11:11" x14ac:dyDescent="0.55000000000000004">
      <c r="K2108" s="16"/>
    </row>
    <row r="2109" spans="11:11" x14ac:dyDescent="0.55000000000000004">
      <c r="K2109" s="16"/>
    </row>
    <row r="2110" spans="11:11" x14ac:dyDescent="0.55000000000000004">
      <c r="K2110" s="16"/>
    </row>
    <row r="2111" spans="11:11" x14ac:dyDescent="0.55000000000000004">
      <c r="K2111" s="16"/>
    </row>
    <row r="2112" spans="11:11" x14ac:dyDescent="0.55000000000000004">
      <c r="K2112" s="16"/>
    </row>
    <row r="2113" spans="11:11" x14ac:dyDescent="0.55000000000000004">
      <c r="K2113" s="16"/>
    </row>
    <row r="2114" spans="11:11" x14ac:dyDescent="0.55000000000000004">
      <c r="K2114" s="16"/>
    </row>
    <row r="2115" spans="11:11" x14ac:dyDescent="0.55000000000000004">
      <c r="K2115" s="16"/>
    </row>
    <row r="2116" spans="11:11" x14ac:dyDescent="0.55000000000000004">
      <c r="K2116" s="16"/>
    </row>
    <row r="2117" spans="11:11" x14ac:dyDescent="0.55000000000000004">
      <c r="K2117" s="16"/>
    </row>
    <row r="2118" spans="11:11" x14ac:dyDescent="0.55000000000000004">
      <c r="K2118" s="16"/>
    </row>
    <row r="2119" spans="11:11" x14ac:dyDescent="0.55000000000000004">
      <c r="K2119" s="16"/>
    </row>
    <row r="2120" spans="11:11" x14ac:dyDescent="0.55000000000000004">
      <c r="K2120" s="16"/>
    </row>
    <row r="2121" spans="11:11" x14ac:dyDescent="0.55000000000000004">
      <c r="K2121" s="16"/>
    </row>
    <row r="2122" spans="11:11" x14ac:dyDescent="0.55000000000000004">
      <c r="K2122" s="16"/>
    </row>
    <row r="2123" spans="11:11" x14ac:dyDescent="0.55000000000000004">
      <c r="K2123" s="16"/>
    </row>
    <row r="2124" spans="11:11" x14ac:dyDescent="0.55000000000000004">
      <c r="K2124" s="16"/>
    </row>
    <row r="2125" spans="11:11" x14ac:dyDescent="0.55000000000000004">
      <c r="K2125" s="16"/>
    </row>
    <row r="2126" spans="11:11" x14ac:dyDescent="0.55000000000000004">
      <c r="K2126" s="16"/>
    </row>
    <row r="2127" spans="11:11" x14ac:dyDescent="0.55000000000000004">
      <c r="K2127" s="16"/>
    </row>
    <row r="2128" spans="11:11" x14ac:dyDescent="0.55000000000000004">
      <c r="K2128" s="16"/>
    </row>
    <row r="2129" spans="11:11" x14ac:dyDescent="0.55000000000000004">
      <c r="K2129" s="16"/>
    </row>
    <row r="2130" spans="11:11" x14ac:dyDescent="0.55000000000000004">
      <c r="K2130" s="16"/>
    </row>
    <row r="2131" spans="11:11" x14ac:dyDescent="0.55000000000000004">
      <c r="K2131" s="16"/>
    </row>
    <row r="2132" spans="11:11" x14ac:dyDescent="0.55000000000000004">
      <c r="K2132" s="16"/>
    </row>
    <row r="2133" spans="11:11" x14ac:dyDescent="0.55000000000000004">
      <c r="K2133" s="16"/>
    </row>
    <row r="2134" spans="11:11" x14ac:dyDescent="0.55000000000000004">
      <c r="K2134" s="16"/>
    </row>
    <row r="2135" spans="11:11" x14ac:dyDescent="0.55000000000000004">
      <c r="K2135" s="16"/>
    </row>
    <row r="2136" spans="11:11" x14ac:dyDescent="0.55000000000000004">
      <c r="K2136" s="16"/>
    </row>
    <row r="2137" spans="11:11" x14ac:dyDescent="0.55000000000000004">
      <c r="K2137" s="16"/>
    </row>
    <row r="2138" spans="11:11" x14ac:dyDescent="0.55000000000000004">
      <c r="K2138" s="16"/>
    </row>
    <row r="2139" spans="11:11" x14ac:dyDescent="0.55000000000000004">
      <c r="K2139" s="16"/>
    </row>
    <row r="2140" spans="11:11" x14ac:dyDescent="0.55000000000000004">
      <c r="K2140" s="16"/>
    </row>
    <row r="2141" spans="11:11" x14ac:dyDescent="0.55000000000000004">
      <c r="K2141" s="16"/>
    </row>
    <row r="2142" spans="11:11" x14ac:dyDescent="0.55000000000000004">
      <c r="K2142" s="16"/>
    </row>
    <row r="2143" spans="11:11" x14ac:dyDescent="0.55000000000000004">
      <c r="K2143" s="16"/>
    </row>
    <row r="2144" spans="11:11" x14ac:dyDescent="0.55000000000000004">
      <c r="K2144" s="16"/>
    </row>
    <row r="2145" spans="11:11" x14ac:dyDescent="0.55000000000000004">
      <c r="K2145" s="16"/>
    </row>
    <row r="2146" spans="11:11" x14ac:dyDescent="0.55000000000000004">
      <c r="K2146" s="16"/>
    </row>
    <row r="2147" spans="11:11" x14ac:dyDescent="0.55000000000000004">
      <c r="K2147" s="16"/>
    </row>
    <row r="2148" spans="11:11" x14ac:dyDescent="0.55000000000000004">
      <c r="K2148" s="16"/>
    </row>
    <row r="2149" spans="11:11" x14ac:dyDescent="0.55000000000000004">
      <c r="K2149" s="16"/>
    </row>
    <row r="2150" spans="11:11" x14ac:dyDescent="0.55000000000000004">
      <c r="K2150" s="16"/>
    </row>
    <row r="2151" spans="11:11" x14ac:dyDescent="0.55000000000000004">
      <c r="K2151" s="16"/>
    </row>
    <row r="2152" spans="11:11" x14ac:dyDescent="0.55000000000000004">
      <c r="K2152" s="16"/>
    </row>
    <row r="2153" spans="11:11" x14ac:dyDescent="0.55000000000000004">
      <c r="K2153" s="16"/>
    </row>
    <row r="2154" spans="11:11" x14ac:dyDescent="0.55000000000000004">
      <c r="K2154" s="16"/>
    </row>
    <row r="2155" spans="11:11" x14ac:dyDescent="0.55000000000000004">
      <c r="K2155" s="16"/>
    </row>
    <row r="2156" spans="11:11" x14ac:dyDescent="0.55000000000000004">
      <c r="K2156" s="16"/>
    </row>
    <row r="2157" spans="11:11" x14ac:dyDescent="0.55000000000000004">
      <c r="K2157" s="16"/>
    </row>
    <row r="2158" spans="11:11" x14ac:dyDescent="0.55000000000000004">
      <c r="K2158" s="16"/>
    </row>
    <row r="2159" spans="11:11" x14ac:dyDescent="0.55000000000000004">
      <c r="K2159" s="16"/>
    </row>
    <row r="2160" spans="11:11" x14ac:dyDescent="0.55000000000000004">
      <c r="K2160" s="16"/>
    </row>
    <row r="2161" spans="11:11" x14ac:dyDescent="0.55000000000000004">
      <c r="K2161" s="16"/>
    </row>
    <row r="2162" spans="11:11" x14ac:dyDescent="0.55000000000000004">
      <c r="K2162" s="16"/>
    </row>
    <row r="2163" spans="11:11" x14ac:dyDescent="0.55000000000000004">
      <c r="K2163" s="16"/>
    </row>
    <row r="2164" spans="11:11" x14ac:dyDescent="0.55000000000000004">
      <c r="K2164" s="16"/>
    </row>
    <row r="2165" spans="11:11" x14ac:dyDescent="0.55000000000000004">
      <c r="K2165" s="16"/>
    </row>
    <row r="2166" spans="11:11" x14ac:dyDescent="0.55000000000000004">
      <c r="K2166" s="16"/>
    </row>
    <row r="2167" spans="11:11" x14ac:dyDescent="0.55000000000000004">
      <c r="K2167" s="16"/>
    </row>
    <row r="2168" spans="11:11" x14ac:dyDescent="0.55000000000000004">
      <c r="K2168" s="16"/>
    </row>
    <row r="2169" spans="11:11" x14ac:dyDescent="0.55000000000000004">
      <c r="K2169" s="16"/>
    </row>
    <row r="2170" spans="11:11" x14ac:dyDescent="0.55000000000000004">
      <c r="K2170" s="16"/>
    </row>
    <row r="2171" spans="11:11" x14ac:dyDescent="0.55000000000000004">
      <c r="K2171" s="16"/>
    </row>
    <row r="2172" spans="11:11" x14ac:dyDescent="0.55000000000000004">
      <c r="K2172" s="16"/>
    </row>
    <row r="2173" spans="11:11" x14ac:dyDescent="0.55000000000000004">
      <c r="K2173" s="16"/>
    </row>
    <row r="2174" spans="11:11" x14ac:dyDescent="0.55000000000000004">
      <c r="K2174" s="16"/>
    </row>
    <row r="2175" spans="11:11" x14ac:dyDescent="0.55000000000000004">
      <c r="K2175" s="16"/>
    </row>
    <row r="2176" spans="11:11" x14ac:dyDescent="0.55000000000000004">
      <c r="K2176" s="16"/>
    </row>
    <row r="2177" spans="11:11" x14ac:dyDescent="0.55000000000000004">
      <c r="K2177" s="16"/>
    </row>
    <row r="2178" spans="11:11" x14ac:dyDescent="0.55000000000000004">
      <c r="K2178" s="16"/>
    </row>
    <row r="2179" spans="11:11" x14ac:dyDescent="0.55000000000000004">
      <c r="K2179" s="16"/>
    </row>
    <row r="2180" spans="11:11" x14ac:dyDescent="0.55000000000000004">
      <c r="K2180" s="16"/>
    </row>
    <row r="2181" spans="11:11" x14ac:dyDescent="0.55000000000000004">
      <c r="K2181" s="16"/>
    </row>
    <row r="2182" spans="11:11" x14ac:dyDescent="0.55000000000000004">
      <c r="K2182" s="16"/>
    </row>
    <row r="2183" spans="11:11" x14ac:dyDescent="0.55000000000000004">
      <c r="K2183" s="16"/>
    </row>
    <row r="2184" spans="11:11" x14ac:dyDescent="0.55000000000000004">
      <c r="K2184" s="16"/>
    </row>
    <row r="2185" spans="11:11" x14ac:dyDescent="0.55000000000000004">
      <c r="K2185" s="16"/>
    </row>
    <row r="2186" spans="11:11" x14ac:dyDescent="0.55000000000000004">
      <c r="K2186" s="16"/>
    </row>
    <row r="2187" spans="11:11" x14ac:dyDescent="0.55000000000000004">
      <c r="K2187" s="16"/>
    </row>
    <row r="2188" spans="11:11" x14ac:dyDescent="0.55000000000000004">
      <c r="K2188" s="16"/>
    </row>
    <row r="2189" spans="11:11" x14ac:dyDescent="0.55000000000000004">
      <c r="K2189" s="16"/>
    </row>
    <row r="2190" spans="11:11" x14ac:dyDescent="0.55000000000000004">
      <c r="K2190" s="16"/>
    </row>
    <row r="2191" spans="11:11" x14ac:dyDescent="0.55000000000000004">
      <c r="K2191" s="16"/>
    </row>
    <row r="2192" spans="11:11" x14ac:dyDescent="0.55000000000000004">
      <c r="K2192" s="16"/>
    </row>
    <row r="2193" spans="11:11" x14ac:dyDescent="0.55000000000000004">
      <c r="K2193" s="16"/>
    </row>
    <row r="2194" spans="11:11" x14ac:dyDescent="0.55000000000000004">
      <c r="K2194" s="16"/>
    </row>
    <row r="2195" spans="11:11" x14ac:dyDescent="0.55000000000000004">
      <c r="K2195" s="16"/>
    </row>
    <row r="2196" spans="11:11" x14ac:dyDescent="0.55000000000000004">
      <c r="K2196" s="16"/>
    </row>
    <row r="2197" spans="11:11" x14ac:dyDescent="0.55000000000000004">
      <c r="K2197" s="16"/>
    </row>
    <row r="2198" spans="11:11" x14ac:dyDescent="0.55000000000000004">
      <c r="K2198" s="16"/>
    </row>
    <row r="2199" spans="11:11" x14ac:dyDescent="0.55000000000000004">
      <c r="K2199" s="16"/>
    </row>
    <row r="2200" spans="11:11" x14ac:dyDescent="0.55000000000000004">
      <c r="K2200" s="16"/>
    </row>
    <row r="2201" spans="11:11" x14ac:dyDescent="0.55000000000000004">
      <c r="K2201" s="16"/>
    </row>
    <row r="2202" spans="11:11" x14ac:dyDescent="0.55000000000000004">
      <c r="K2202" s="16"/>
    </row>
    <row r="2203" spans="11:11" x14ac:dyDescent="0.55000000000000004">
      <c r="K2203" s="16"/>
    </row>
    <row r="2204" spans="11:11" x14ac:dyDescent="0.55000000000000004">
      <c r="K2204" s="16"/>
    </row>
    <row r="2205" spans="11:11" x14ac:dyDescent="0.55000000000000004">
      <c r="K2205" s="16"/>
    </row>
    <row r="2206" spans="11:11" x14ac:dyDescent="0.55000000000000004">
      <c r="K2206" s="16"/>
    </row>
    <row r="2207" spans="11:11" x14ac:dyDescent="0.55000000000000004">
      <c r="K2207" s="16"/>
    </row>
    <row r="2208" spans="11:11" x14ac:dyDescent="0.55000000000000004">
      <c r="K2208" s="16"/>
    </row>
    <row r="2209" spans="11:11" x14ac:dyDescent="0.55000000000000004">
      <c r="K2209" s="16"/>
    </row>
    <row r="2210" spans="11:11" x14ac:dyDescent="0.55000000000000004">
      <c r="K2210" s="16"/>
    </row>
    <row r="2211" spans="11:11" x14ac:dyDescent="0.55000000000000004">
      <c r="K2211" s="16"/>
    </row>
    <row r="2212" spans="11:11" x14ac:dyDescent="0.55000000000000004">
      <c r="K2212" s="16"/>
    </row>
    <row r="2213" spans="11:11" x14ac:dyDescent="0.55000000000000004">
      <c r="K2213" s="16"/>
    </row>
    <row r="2214" spans="11:11" x14ac:dyDescent="0.55000000000000004">
      <c r="K2214" s="16"/>
    </row>
    <row r="2215" spans="11:11" x14ac:dyDescent="0.55000000000000004">
      <c r="K2215" s="16"/>
    </row>
    <row r="2216" spans="11:11" x14ac:dyDescent="0.55000000000000004">
      <c r="K2216" s="16"/>
    </row>
    <row r="2217" spans="11:11" x14ac:dyDescent="0.55000000000000004">
      <c r="K2217" s="16"/>
    </row>
    <row r="2218" spans="11:11" x14ac:dyDescent="0.55000000000000004">
      <c r="K2218" s="16"/>
    </row>
    <row r="2219" spans="11:11" x14ac:dyDescent="0.55000000000000004">
      <c r="K2219" s="16"/>
    </row>
    <row r="2220" spans="11:11" x14ac:dyDescent="0.55000000000000004">
      <c r="K2220" s="16"/>
    </row>
    <row r="2221" spans="11:11" x14ac:dyDescent="0.55000000000000004">
      <c r="K2221" s="16"/>
    </row>
    <row r="2222" spans="11:11" x14ac:dyDescent="0.55000000000000004">
      <c r="K2222" s="16"/>
    </row>
    <row r="2223" spans="11:11" x14ac:dyDescent="0.55000000000000004">
      <c r="K2223" s="16"/>
    </row>
    <row r="2224" spans="11:11" x14ac:dyDescent="0.55000000000000004">
      <c r="K2224" s="16"/>
    </row>
    <row r="2225" spans="11:11" x14ac:dyDescent="0.55000000000000004">
      <c r="K2225" s="16"/>
    </row>
    <row r="2226" spans="11:11" x14ac:dyDescent="0.55000000000000004">
      <c r="K2226" s="16"/>
    </row>
    <row r="2227" spans="11:11" x14ac:dyDescent="0.55000000000000004">
      <c r="K2227" s="16"/>
    </row>
    <row r="2228" spans="11:11" x14ac:dyDescent="0.55000000000000004">
      <c r="K2228" s="16"/>
    </row>
    <row r="2229" spans="11:11" x14ac:dyDescent="0.55000000000000004">
      <c r="K2229" s="16"/>
    </row>
    <row r="2230" spans="11:11" x14ac:dyDescent="0.55000000000000004">
      <c r="K2230" s="16"/>
    </row>
    <row r="2231" spans="11:11" x14ac:dyDescent="0.55000000000000004">
      <c r="K2231" s="16"/>
    </row>
    <row r="2232" spans="11:11" x14ac:dyDescent="0.55000000000000004">
      <c r="K2232" s="16"/>
    </row>
    <row r="2233" spans="11:11" x14ac:dyDescent="0.55000000000000004">
      <c r="K2233" s="16"/>
    </row>
    <row r="2234" spans="11:11" x14ac:dyDescent="0.55000000000000004">
      <c r="K2234" s="16"/>
    </row>
    <row r="2235" spans="11:11" x14ac:dyDescent="0.55000000000000004">
      <c r="K2235" s="16"/>
    </row>
    <row r="2236" spans="11:11" x14ac:dyDescent="0.55000000000000004">
      <c r="K2236" s="16"/>
    </row>
    <row r="2237" spans="11:11" x14ac:dyDescent="0.55000000000000004">
      <c r="K2237" s="16"/>
    </row>
    <row r="2238" spans="11:11" x14ac:dyDescent="0.55000000000000004">
      <c r="K2238" s="16"/>
    </row>
    <row r="2239" spans="11:11" x14ac:dyDescent="0.55000000000000004">
      <c r="K2239" s="16"/>
    </row>
    <row r="2240" spans="11:11" x14ac:dyDescent="0.55000000000000004">
      <c r="K2240" s="16"/>
    </row>
    <row r="2241" spans="11:11" x14ac:dyDescent="0.55000000000000004">
      <c r="K2241" s="16"/>
    </row>
    <row r="2242" spans="11:11" x14ac:dyDescent="0.55000000000000004">
      <c r="K2242" s="16"/>
    </row>
    <row r="2243" spans="11:11" x14ac:dyDescent="0.55000000000000004">
      <c r="K2243" s="16"/>
    </row>
    <row r="2244" spans="11:11" x14ac:dyDescent="0.55000000000000004">
      <c r="K2244" s="16"/>
    </row>
    <row r="2245" spans="11:11" x14ac:dyDescent="0.55000000000000004">
      <c r="K2245" s="16"/>
    </row>
    <row r="2246" spans="11:11" x14ac:dyDescent="0.55000000000000004">
      <c r="K2246" s="16"/>
    </row>
    <row r="2247" spans="11:11" x14ac:dyDescent="0.55000000000000004">
      <c r="K2247" s="16"/>
    </row>
    <row r="2248" spans="11:11" x14ac:dyDescent="0.55000000000000004">
      <c r="K2248" s="16"/>
    </row>
    <row r="2249" spans="11:11" x14ac:dyDescent="0.55000000000000004">
      <c r="K2249" s="16"/>
    </row>
    <row r="2250" spans="11:11" x14ac:dyDescent="0.55000000000000004">
      <c r="K2250" s="16"/>
    </row>
    <row r="2251" spans="11:11" x14ac:dyDescent="0.55000000000000004">
      <c r="K2251" s="16"/>
    </row>
    <row r="2252" spans="11:11" x14ac:dyDescent="0.55000000000000004">
      <c r="K2252" s="16"/>
    </row>
    <row r="2253" spans="11:11" x14ac:dyDescent="0.55000000000000004">
      <c r="K2253" s="16"/>
    </row>
    <row r="2254" spans="11:11" x14ac:dyDescent="0.55000000000000004">
      <c r="K2254" s="16"/>
    </row>
    <row r="2255" spans="11:11" x14ac:dyDescent="0.55000000000000004">
      <c r="K2255" s="16"/>
    </row>
    <row r="2256" spans="11:11" x14ac:dyDescent="0.55000000000000004">
      <c r="K2256" s="16"/>
    </row>
    <row r="2257" spans="11:11" x14ac:dyDescent="0.55000000000000004">
      <c r="K2257" s="16"/>
    </row>
    <row r="2258" spans="11:11" x14ac:dyDescent="0.55000000000000004">
      <c r="K2258" s="16"/>
    </row>
    <row r="2259" spans="11:11" x14ac:dyDescent="0.55000000000000004">
      <c r="K2259" s="16"/>
    </row>
    <row r="2260" spans="11:11" x14ac:dyDescent="0.55000000000000004">
      <c r="K2260" s="16"/>
    </row>
    <row r="2261" spans="11:11" x14ac:dyDescent="0.55000000000000004">
      <c r="K2261" s="16"/>
    </row>
    <row r="2262" spans="11:11" x14ac:dyDescent="0.55000000000000004">
      <c r="K2262" s="16"/>
    </row>
    <row r="2263" spans="11:11" x14ac:dyDescent="0.55000000000000004">
      <c r="K2263" s="16"/>
    </row>
    <row r="2264" spans="11:11" x14ac:dyDescent="0.55000000000000004">
      <c r="K2264" s="16"/>
    </row>
    <row r="2265" spans="11:11" x14ac:dyDescent="0.55000000000000004">
      <c r="K2265" s="16"/>
    </row>
    <row r="2266" spans="11:11" x14ac:dyDescent="0.55000000000000004">
      <c r="K2266" s="16"/>
    </row>
    <row r="2267" spans="11:11" x14ac:dyDescent="0.55000000000000004">
      <c r="K2267" s="16"/>
    </row>
    <row r="2268" spans="11:11" x14ac:dyDescent="0.55000000000000004">
      <c r="K2268" s="16"/>
    </row>
    <row r="2269" spans="11:11" x14ac:dyDescent="0.55000000000000004">
      <c r="K2269" s="16"/>
    </row>
    <row r="2270" spans="11:11" x14ac:dyDescent="0.55000000000000004">
      <c r="K2270" s="16"/>
    </row>
    <row r="2271" spans="11:11" x14ac:dyDescent="0.55000000000000004">
      <c r="K2271" s="16"/>
    </row>
    <row r="2272" spans="11:11" x14ac:dyDescent="0.55000000000000004">
      <c r="K2272" s="16"/>
    </row>
    <row r="2273" spans="11:11" x14ac:dyDescent="0.55000000000000004">
      <c r="K2273" s="16"/>
    </row>
    <row r="2274" spans="11:11" x14ac:dyDescent="0.55000000000000004">
      <c r="K2274" s="16"/>
    </row>
    <row r="2275" spans="11:11" x14ac:dyDescent="0.55000000000000004">
      <c r="K2275" s="16"/>
    </row>
    <row r="2276" spans="11:11" x14ac:dyDescent="0.55000000000000004">
      <c r="K2276" s="16"/>
    </row>
    <row r="2277" spans="11:11" x14ac:dyDescent="0.55000000000000004">
      <c r="K2277" s="16"/>
    </row>
    <row r="2278" spans="11:11" x14ac:dyDescent="0.55000000000000004">
      <c r="K2278" s="16"/>
    </row>
    <row r="2279" spans="11:11" x14ac:dyDescent="0.55000000000000004">
      <c r="K2279" s="16"/>
    </row>
    <row r="2280" spans="11:11" x14ac:dyDescent="0.55000000000000004">
      <c r="K2280" s="16"/>
    </row>
    <row r="2281" spans="11:11" x14ac:dyDescent="0.55000000000000004">
      <c r="K2281" s="16"/>
    </row>
    <row r="2282" spans="11:11" x14ac:dyDescent="0.55000000000000004">
      <c r="K2282" s="16"/>
    </row>
    <row r="2283" spans="11:11" x14ac:dyDescent="0.55000000000000004">
      <c r="K2283" s="16"/>
    </row>
    <row r="2284" spans="11:11" x14ac:dyDescent="0.55000000000000004">
      <c r="K2284" s="16"/>
    </row>
    <row r="2285" spans="11:11" x14ac:dyDescent="0.55000000000000004">
      <c r="K2285" s="16"/>
    </row>
    <row r="2286" spans="11:11" x14ac:dyDescent="0.55000000000000004">
      <c r="K2286" s="16"/>
    </row>
    <row r="2287" spans="11:11" x14ac:dyDescent="0.55000000000000004">
      <c r="K2287" s="16"/>
    </row>
    <row r="2288" spans="11:11" x14ac:dyDescent="0.55000000000000004">
      <c r="K2288" s="16"/>
    </row>
    <row r="2289" spans="11:11" x14ac:dyDescent="0.55000000000000004">
      <c r="K2289" s="16"/>
    </row>
    <row r="2290" spans="11:11" x14ac:dyDescent="0.55000000000000004">
      <c r="K2290" s="16"/>
    </row>
    <row r="2291" spans="11:11" x14ac:dyDescent="0.55000000000000004">
      <c r="K2291" s="16"/>
    </row>
    <row r="2292" spans="11:11" x14ac:dyDescent="0.55000000000000004">
      <c r="K2292" s="16"/>
    </row>
    <row r="2293" spans="11:11" x14ac:dyDescent="0.55000000000000004">
      <c r="K2293" s="16"/>
    </row>
    <row r="2294" spans="11:11" x14ac:dyDescent="0.55000000000000004">
      <c r="K2294" s="16"/>
    </row>
    <row r="2295" spans="11:11" x14ac:dyDescent="0.55000000000000004">
      <c r="K2295" s="16"/>
    </row>
    <row r="2296" spans="11:11" x14ac:dyDescent="0.55000000000000004">
      <c r="K2296" s="16"/>
    </row>
    <row r="2297" spans="11:11" x14ac:dyDescent="0.55000000000000004">
      <c r="K2297" s="16"/>
    </row>
    <row r="2298" spans="11:11" x14ac:dyDescent="0.55000000000000004">
      <c r="K2298" s="16"/>
    </row>
    <row r="2299" spans="11:11" x14ac:dyDescent="0.55000000000000004">
      <c r="K2299" s="16"/>
    </row>
    <row r="2300" spans="11:11" x14ac:dyDescent="0.55000000000000004">
      <c r="K2300" s="16"/>
    </row>
    <row r="2301" spans="11:11" x14ac:dyDescent="0.55000000000000004">
      <c r="K2301" s="16"/>
    </row>
    <row r="2302" spans="11:11" x14ac:dyDescent="0.55000000000000004">
      <c r="K2302" s="16"/>
    </row>
    <row r="2303" spans="11:11" x14ac:dyDescent="0.55000000000000004">
      <c r="K2303" s="16"/>
    </row>
    <row r="2304" spans="11:11" x14ac:dyDescent="0.55000000000000004">
      <c r="K2304" s="16"/>
    </row>
    <row r="2305" spans="11:11" x14ac:dyDescent="0.55000000000000004">
      <c r="K2305" s="16"/>
    </row>
    <row r="2306" spans="11:11" x14ac:dyDescent="0.55000000000000004">
      <c r="K2306" s="16"/>
    </row>
    <row r="2307" spans="11:11" x14ac:dyDescent="0.55000000000000004">
      <c r="K2307" s="16"/>
    </row>
    <row r="2308" spans="11:11" x14ac:dyDescent="0.55000000000000004">
      <c r="K2308" s="16"/>
    </row>
    <row r="2309" spans="11:11" x14ac:dyDescent="0.55000000000000004">
      <c r="K2309" s="16"/>
    </row>
    <row r="2310" spans="11:11" x14ac:dyDescent="0.55000000000000004">
      <c r="K2310" s="16"/>
    </row>
    <row r="2311" spans="11:11" x14ac:dyDescent="0.55000000000000004">
      <c r="K2311" s="16"/>
    </row>
    <row r="2312" spans="11:11" x14ac:dyDescent="0.55000000000000004">
      <c r="K2312" s="16"/>
    </row>
    <row r="2313" spans="11:11" x14ac:dyDescent="0.55000000000000004">
      <c r="K2313" s="16"/>
    </row>
    <row r="2314" spans="11:11" x14ac:dyDescent="0.55000000000000004">
      <c r="K2314" s="16"/>
    </row>
    <row r="2315" spans="11:11" x14ac:dyDescent="0.55000000000000004">
      <c r="K2315" s="16"/>
    </row>
    <row r="2316" spans="11:11" x14ac:dyDescent="0.55000000000000004">
      <c r="K2316" s="16"/>
    </row>
    <row r="2317" spans="11:11" x14ac:dyDescent="0.55000000000000004">
      <c r="K2317" s="16"/>
    </row>
    <row r="2318" spans="11:11" x14ac:dyDescent="0.55000000000000004">
      <c r="K2318" s="16"/>
    </row>
    <row r="2319" spans="11:11" x14ac:dyDescent="0.55000000000000004">
      <c r="K2319" s="16"/>
    </row>
    <row r="2320" spans="11:11" x14ac:dyDescent="0.55000000000000004">
      <c r="K2320" s="16"/>
    </row>
    <row r="2321" spans="11:11" x14ac:dyDescent="0.55000000000000004">
      <c r="K2321" s="16"/>
    </row>
    <row r="2322" spans="11:11" x14ac:dyDescent="0.55000000000000004">
      <c r="K2322" s="16"/>
    </row>
    <row r="2323" spans="11:11" x14ac:dyDescent="0.55000000000000004">
      <c r="K2323" s="16"/>
    </row>
    <row r="2324" spans="11:11" x14ac:dyDescent="0.55000000000000004">
      <c r="K2324" s="16"/>
    </row>
    <row r="2325" spans="11:11" x14ac:dyDescent="0.55000000000000004">
      <c r="K2325" s="16"/>
    </row>
    <row r="2326" spans="11:11" x14ac:dyDescent="0.55000000000000004">
      <c r="K2326" s="16"/>
    </row>
    <row r="2327" spans="11:11" x14ac:dyDescent="0.55000000000000004">
      <c r="K2327" s="16"/>
    </row>
    <row r="2328" spans="11:11" x14ac:dyDescent="0.55000000000000004">
      <c r="K2328" s="16"/>
    </row>
    <row r="2329" spans="11:11" x14ac:dyDescent="0.55000000000000004">
      <c r="K2329" s="16"/>
    </row>
    <row r="2330" spans="11:11" x14ac:dyDescent="0.55000000000000004">
      <c r="K2330" s="16"/>
    </row>
    <row r="2331" spans="11:11" x14ac:dyDescent="0.55000000000000004">
      <c r="K2331" s="16"/>
    </row>
    <row r="2332" spans="11:11" x14ac:dyDescent="0.55000000000000004">
      <c r="K2332" s="16"/>
    </row>
    <row r="2333" spans="11:11" x14ac:dyDescent="0.55000000000000004">
      <c r="K2333" s="16"/>
    </row>
    <row r="2334" spans="11:11" x14ac:dyDescent="0.55000000000000004">
      <c r="K2334" s="16"/>
    </row>
    <row r="2335" spans="11:11" x14ac:dyDescent="0.55000000000000004">
      <c r="K2335" s="16"/>
    </row>
    <row r="2336" spans="11:11" x14ac:dyDescent="0.55000000000000004">
      <c r="K2336" s="16"/>
    </row>
    <row r="2337" spans="11:11" x14ac:dyDescent="0.55000000000000004">
      <c r="K2337" s="16"/>
    </row>
    <row r="2338" spans="11:11" x14ac:dyDescent="0.55000000000000004">
      <c r="K2338" s="16"/>
    </row>
    <row r="2339" spans="11:11" x14ac:dyDescent="0.55000000000000004">
      <c r="K2339" s="16"/>
    </row>
    <row r="2340" spans="11:11" x14ac:dyDescent="0.55000000000000004">
      <c r="K2340" s="16"/>
    </row>
    <row r="2341" spans="11:11" x14ac:dyDescent="0.55000000000000004">
      <c r="K2341" s="16"/>
    </row>
    <row r="2342" spans="11:11" x14ac:dyDescent="0.55000000000000004">
      <c r="K2342" s="16"/>
    </row>
    <row r="2343" spans="11:11" x14ac:dyDescent="0.55000000000000004">
      <c r="K2343" s="16"/>
    </row>
    <row r="2344" spans="11:11" x14ac:dyDescent="0.55000000000000004">
      <c r="K2344" s="16"/>
    </row>
    <row r="2345" spans="11:11" x14ac:dyDescent="0.55000000000000004">
      <c r="K2345" s="16"/>
    </row>
    <row r="2346" spans="11:11" x14ac:dyDescent="0.55000000000000004">
      <c r="K2346" s="16"/>
    </row>
    <row r="2347" spans="11:11" x14ac:dyDescent="0.55000000000000004">
      <c r="K2347" s="16"/>
    </row>
    <row r="2348" spans="11:11" x14ac:dyDescent="0.55000000000000004">
      <c r="K2348" s="16"/>
    </row>
    <row r="2349" spans="11:11" x14ac:dyDescent="0.55000000000000004">
      <c r="K2349" s="16"/>
    </row>
    <row r="2350" spans="11:11" x14ac:dyDescent="0.55000000000000004">
      <c r="K2350" s="16"/>
    </row>
    <row r="2351" spans="11:11" x14ac:dyDescent="0.55000000000000004">
      <c r="K2351" s="16"/>
    </row>
    <row r="2352" spans="11:11" x14ac:dyDescent="0.55000000000000004">
      <c r="K2352" s="16"/>
    </row>
    <row r="2353" spans="11:11" x14ac:dyDescent="0.55000000000000004">
      <c r="K2353" s="16"/>
    </row>
    <row r="2354" spans="11:11" x14ac:dyDescent="0.55000000000000004">
      <c r="K2354" s="16"/>
    </row>
    <row r="2355" spans="11:11" x14ac:dyDescent="0.55000000000000004">
      <c r="K2355" s="16"/>
    </row>
    <row r="2356" spans="11:11" x14ac:dyDescent="0.55000000000000004">
      <c r="K2356" s="16"/>
    </row>
    <row r="2357" spans="11:11" x14ac:dyDescent="0.55000000000000004">
      <c r="K2357" s="16"/>
    </row>
    <row r="2358" spans="11:11" x14ac:dyDescent="0.55000000000000004">
      <c r="K2358" s="16"/>
    </row>
    <row r="2359" spans="11:11" x14ac:dyDescent="0.55000000000000004">
      <c r="K2359" s="16"/>
    </row>
    <row r="2360" spans="11:11" x14ac:dyDescent="0.55000000000000004">
      <c r="K2360" s="16"/>
    </row>
    <row r="2361" spans="11:11" x14ac:dyDescent="0.55000000000000004">
      <c r="K2361" s="16"/>
    </row>
    <row r="2362" spans="11:11" x14ac:dyDescent="0.55000000000000004">
      <c r="K2362" s="16"/>
    </row>
    <row r="2363" spans="11:11" x14ac:dyDescent="0.55000000000000004">
      <c r="K2363" s="16"/>
    </row>
    <row r="2364" spans="11:11" x14ac:dyDescent="0.55000000000000004">
      <c r="K2364" s="16"/>
    </row>
    <row r="2365" spans="11:11" x14ac:dyDescent="0.55000000000000004">
      <c r="K2365" s="16"/>
    </row>
    <row r="2366" spans="11:11" x14ac:dyDescent="0.55000000000000004">
      <c r="K2366" s="16"/>
    </row>
    <row r="2367" spans="11:11" x14ac:dyDescent="0.55000000000000004">
      <c r="K2367" s="16"/>
    </row>
    <row r="2368" spans="11:11" x14ac:dyDescent="0.55000000000000004">
      <c r="K2368" s="16"/>
    </row>
    <row r="2369" spans="11:11" x14ac:dyDescent="0.55000000000000004">
      <c r="K2369" s="16"/>
    </row>
    <row r="2370" spans="11:11" x14ac:dyDescent="0.55000000000000004">
      <c r="K2370" s="16"/>
    </row>
    <row r="2371" spans="11:11" x14ac:dyDescent="0.55000000000000004">
      <c r="K2371" s="16"/>
    </row>
    <row r="2372" spans="11:11" x14ac:dyDescent="0.55000000000000004">
      <c r="K2372" s="16"/>
    </row>
    <row r="2373" spans="11:11" x14ac:dyDescent="0.55000000000000004">
      <c r="K2373" s="16"/>
    </row>
    <row r="2374" spans="11:11" x14ac:dyDescent="0.55000000000000004">
      <c r="K2374" s="16"/>
    </row>
    <row r="2375" spans="11:11" x14ac:dyDescent="0.55000000000000004">
      <c r="K2375" s="16"/>
    </row>
    <row r="2376" spans="11:11" x14ac:dyDescent="0.55000000000000004">
      <c r="K2376" s="16"/>
    </row>
    <row r="2377" spans="11:11" x14ac:dyDescent="0.55000000000000004">
      <c r="K2377" s="16"/>
    </row>
    <row r="2378" spans="11:11" x14ac:dyDescent="0.55000000000000004">
      <c r="K2378" s="16"/>
    </row>
    <row r="2379" spans="11:11" x14ac:dyDescent="0.55000000000000004">
      <c r="K2379" s="16"/>
    </row>
    <row r="2380" spans="11:11" x14ac:dyDescent="0.55000000000000004">
      <c r="K2380" s="16"/>
    </row>
    <row r="2381" spans="11:11" x14ac:dyDescent="0.55000000000000004">
      <c r="K2381" s="16"/>
    </row>
    <row r="2382" spans="11:11" x14ac:dyDescent="0.55000000000000004">
      <c r="K2382" s="16"/>
    </row>
    <row r="2383" spans="11:11" x14ac:dyDescent="0.55000000000000004">
      <c r="K2383" s="16"/>
    </row>
    <row r="2384" spans="11:11" x14ac:dyDescent="0.55000000000000004">
      <c r="K2384" s="16"/>
    </row>
    <row r="2385" spans="11:11" x14ac:dyDescent="0.55000000000000004">
      <c r="K2385" s="16"/>
    </row>
    <row r="2386" spans="11:11" x14ac:dyDescent="0.55000000000000004">
      <c r="K2386" s="16"/>
    </row>
    <row r="2387" spans="11:11" x14ac:dyDescent="0.55000000000000004">
      <c r="K2387" s="16"/>
    </row>
    <row r="2388" spans="11:11" x14ac:dyDescent="0.55000000000000004">
      <c r="K2388" s="16"/>
    </row>
    <row r="2389" spans="11:11" x14ac:dyDescent="0.55000000000000004">
      <c r="K2389" s="16"/>
    </row>
    <row r="2390" spans="11:11" x14ac:dyDescent="0.55000000000000004">
      <c r="K2390" s="16"/>
    </row>
    <row r="2391" spans="11:11" x14ac:dyDescent="0.55000000000000004">
      <c r="K2391" s="16"/>
    </row>
    <row r="2392" spans="11:11" x14ac:dyDescent="0.55000000000000004">
      <c r="K2392" s="16"/>
    </row>
    <row r="2393" spans="11:11" x14ac:dyDescent="0.55000000000000004">
      <c r="K2393" s="16"/>
    </row>
    <row r="2394" spans="11:11" x14ac:dyDescent="0.55000000000000004">
      <c r="K2394" s="16"/>
    </row>
    <row r="2395" spans="11:11" x14ac:dyDescent="0.55000000000000004">
      <c r="K2395" s="16"/>
    </row>
    <row r="2396" spans="11:11" x14ac:dyDescent="0.55000000000000004">
      <c r="K2396" s="16"/>
    </row>
    <row r="2397" spans="11:11" x14ac:dyDescent="0.55000000000000004">
      <c r="K2397" s="16"/>
    </row>
    <row r="2398" spans="11:11" x14ac:dyDescent="0.55000000000000004">
      <c r="K2398" s="16"/>
    </row>
    <row r="2399" spans="11:11" x14ac:dyDescent="0.55000000000000004">
      <c r="K2399" s="16"/>
    </row>
    <row r="2400" spans="11:11" x14ac:dyDescent="0.55000000000000004">
      <c r="K2400" s="16"/>
    </row>
    <row r="2401" spans="11:11" x14ac:dyDescent="0.55000000000000004">
      <c r="K2401" s="16"/>
    </row>
    <row r="2402" spans="11:11" x14ac:dyDescent="0.55000000000000004">
      <c r="K2402" s="16"/>
    </row>
    <row r="2403" spans="11:11" x14ac:dyDescent="0.55000000000000004">
      <c r="K2403" s="16"/>
    </row>
    <row r="2404" spans="11:11" x14ac:dyDescent="0.55000000000000004">
      <c r="K2404" s="16"/>
    </row>
    <row r="2405" spans="11:11" x14ac:dyDescent="0.55000000000000004">
      <c r="K2405" s="16"/>
    </row>
    <row r="2406" spans="11:11" x14ac:dyDescent="0.55000000000000004">
      <c r="K2406" s="16"/>
    </row>
    <row r="2407" spans="11:11" x14ac:dyDescent="0.55000000000000004">
      <c r="K2407" s="16"/>
    </row>
    <row r="2408" spans="11:11" x14ac:dyDescent="0.55000000000000004">
      <c r="K2408" s="16"/>
    </row>
    <row r="2409" spans="11:11" x14ac:dyDescent="0.55000000000000004">
      <c r="K2409" s="16"/>
    </row>
    <row r="2410" spans="11:11" x14ac:dyDescent="0.55000000000000004">
      <c r="K2410" s="16"/>
    </row>
    <row r="2411" spans="11:11" x14ac:dyDescent="0.55000000000000004">
      <c r="K2411" s="16"/>
    </row>
    <row r="2412" spans="11:11" x14ac:dyDescent="0.55000000000000004">
      <c r="K2412" s="16"/>
    </row>
    <row r="2413" spans="11:11" x14ac:dyDescent="0.55000000000000004">
      <c r="K2413" s="16"/>
    </row>
    <row r="2414" spans="11:11" x14ac:dyDescent="0.55000000000000004">
      <c r="K2414" s="16"/>
    </row>
    <row r="2415" spans="11:11" x14ac:dyDescent="0.55000000000000004">
      <c r="K2415" s="16"/>
    </row>
    <row r="2416" spans="11:11" x14ac:dyDescent="0.55000000000000004">
      <c r="K2416" s="16"/>
    </row>
    <row r="2417" spans="11:11" x14ac:dyDescent="0.55000000000000004">
      <c r="K2417" s="16"/>
    </row>
    <row r="2418" spans="11:11" x14ac:dyDescent="0.55000000000000004">
      <c r="K2418" s="16"/>
    </row>
    <row r="2419" spans="11:11" x14ac:dyDescent="0.55000000000000004">
      <c r="K2419" s="16"/>
    </row>
    <row r="2420" spans="11:11" x14ac:dyDescent="0.55000000000000004">
      <c r="K2420" s="16"/>
    </row>
    <row r="2421" spans="11:11" x14ac:dyDescent="0.55000000000000004">
      <c r="K2421" s="16"/>
    </row>
    <row r="2422" spans="11:11" x14ac:dyDescent="0.55000000000000004">
      <c r="K2422" s="16"/>
    </row>
    <row r="2423" spans="11:11" x14ac:dyDescent="0.55000000000000004">
      <c r="K2423" s="16"/>
    </row>
    <row r="2424" spans="11:11" x14ac:dyDescent="0.55000000000000004">
      <c r="K2424" s="16"/>
    </row>
    <row r="2425" spans="11:11" x14ac:dyDescent="0.55000000000000004">
      <c r="K2425" s="16"/>
    </row>
    <row r="2426" spans="11:11" x14ac:dyDescent="0.55000000000000004">
      <c r="K2426" s="16"/>
    </row>
    <row r="2427" spans="11:11" x14ac:dyDescent="0.55000000000000004">
      <c r="K2427" s="16"/>
    </row>
    <row r="2428" spans="11:11" x14ac:dyDescent="0.55000000000000004">
      <c r="K2428" s="16"/>
    </row>
    <row r="2429" spans="11:11" x14ac:dyDescent="0.55000000000000004">
      <c r="K2429" s="16"/>
    </row>
    <row r="2430" spans="11:11" x14ac:dyDescent="0.55000000000000004">
      <c r="K2430" s="16"/>
    </row>
    <row r="2431" spans="11:11" x14ac:dyDescent="0.55000000000000004">
      <c r="K2431" s="16"/>
    </row>
    <row r="2432" spans="11:11" x14ac:dyDescent="0.55000000000000004">
      <c r="K2432" s="16"/>
    </row>
    <row r="2433" spans="11:11" x14ac:dyDescent="0.55000000000000004">
      <c r="K2433" s="16"/>
    </row>
    <row r="2434" spans="11:11" x14ac:dyDescent="0.55000000000000004">
      <c r="K2434" s="16"/>
    </row>
    <row r="2435" spans="11:11" x14ac:dyDescent="0.55000000000000004">
      <c r="K2435" s="16"/>
    </row>
    <row r="2436" spans="11:11" x14ac:dyDescent="0.55000000000000004">
      <c r="K2436" s="16"/>
    </row>
    <row r="2437" spans="11:11" x14ac:dyDescent="0.55000000000000004">
      <c r="K2437" s="16"/>
    </row>
    <row r="2438" spans="11:11" x14ac:dyDescent="0.55000000000000004">
      <c r="K2438" s="16"/>
    </row>
    <row r="2439" spans="11:11" x14ac:dyDescent="0.55000000000000004">
      <c r="K2439" s="16"/>
    </row>
    <row r="2440" spans="11:11" x14ac:dyDescent="0.55000000000000004">
      <c r="K2440" s="16"/>
    </row>
    <row r="2441" spans="11:11" x14ac:dyDescent="0.55000000000000004">
      <c r="K2441" s="16"/>
    </row>
    <row r="2442" spans="11:11" x14ac:dyDescent="0.55000000000000004">
      <c r="K2442" s="16"/>
    </row>
    <row r="2443" spans="11:11" x14ac:dyDescent="0.55000000000000004">
      <c r="K2443" s="16"/>
    </row>
    <row r="2444" spans="11:11" x14ac:dyDescent="0.55000000000000004">
      <c r="K2444" s="16"/>
    </row>
    <row r="2445" spans="11:11" x14ac:dyDescent="0.55000000000000004">
      <c r="K2445" s="16"/>
    </row>
    <row r="2446" spans="11:11" x14ac:dyDescent="0.55000000000000004">
      <c r="K2446" s="16"/>
    </row>
    <row r="2447" spans="11:11" x14ac:dyDescent="0.55000000000000004">
      <c r="K2447" s="16"/>
    </row>
    <row r="2448" spans="11:11" x14ac:dyDescent="0.55000000000000004">
      <c r="K2448" s="16"/>
    </row>
    <row r="2449" spans="11:11" x14ac:dyDescent="0.55000000000000004">
      <c r="K2449" s="16"/>
    </row>
    <row r="2450" spans="11:11" x14ac:dyDescent="0.55000000000000004">
      <c r="K2450" s="16"/>
    </row>
    <row r="2451" spans="11:11" x14ac:dyDescent="0.55000000000000004">
      <c r="K2451" s="16"/>
    </row>
    <row r="2452" spans="11:11" x14ac:dyDescent="0.55000000000000004">
      <c r="K2452" s="16"/>
    </row>
    <row r="2453" spans="11:11" x14ac:dyDescent="0.55000000000000004">
      <c r="K2453" s="16"/>
    </row>
    <row r="2454" spans="11:11" x14ac:dyDescent="0.55000000000000004">
      <c r="K2454" s="16"/>
    </row>
    <row r="2455" spans="11:11" x14ac:dyDescent="0.55000000000000004">
      <c r="K2455" s="16"/>
    </row>
    <row r="2456" spans="11:11" x14ac:dyDescent="0.55000000000000004">
      <c r="K2456" s="16"/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FDFB0-E6DE-415E-9CA1-BA6C8342BA85}">
  <dimension ref="A1:P61"/>
  <sheetViews>
    <sheetView topLeftCell="A14" workbookViewId="0">
      <selection activeCell="A28" sqref="A28:XFD28"/>
    </sheetView>
  </sheetViews>
  <sheetFormatPr defaultRowHeight="14.4" x14ac:dyDescent="0.55000000000000004"/>
  <cols>
    <col min="1" max="1" width="14.68359375" bestFit="1" customWidth="1"/>
    <col min="2" max="2" width="7" bestFit="1" customWidth="1"/>
    <col min="3" max="3" width="6.15625" bestFit="1" customWidth="1"/>
    <col min="4" max="4" width="6" bestFit="1" customWidth="1"/>
    <col min="5" max="5" width="22.578125" bestFit="1" customWidth="1"/>
    <col min="6" max="7" width="20.15625" bestFit="1" customWidth="1"/>
    <col min="8" max="8" width="13.83984375" bestFit="1" customWidth="1"/>
    <col min="9" max="9" width="8.26171875" bestFit="1" customWidth="1"/>
    <col min="10" max="10" width="8.68359375" bestFit="1" customWidth="1"/>
    <col min="11" max="11" width="12.41796875" style="12" bestFit="1" customWidth="1"/>
    <col min="12" max="12" width="17" bestFit="1" customWidth="1"/>
    <col min="13" max="13" width="17.578125" bestFit="1" customWidth="1"/>
    <col min="14" max="14" width="24" bestFit="1" customWidth="1"/>
    <col min="15" max="16" width="14.26171875" bestFit="1" customWidth="1"/>
  </cols>
  <sheetData>
    <row r="1" spans="1:16" ht="15.6" x14ac:dyDescent="0.6">
      <c r="A1" s="1" t="s">
        <v>536</v>
      </c>
    </row>
    <row r="2" spans="1:16" x14ac:dyDescent="0.55000000000000004">
      <c r="A2" t="s">
        <v>537</v>
      </c>
    </row>
    <row r="3" spans="1:16" ht="15.6" x14ac:dyDescent="0.6">
      <c r="C3" s="1"/>
    </row>
    <row r="5" spans="1:16" x14ac:dyDescent="0.55000000000000004">
      <c r="A5" s="11" t="s">
        <v>2</v>
      </c>
      <c r="B5" t="s">
        <v>21</v>
      </c>
      <c r="D5" s="2"/>
    </row>
    <row r="6" spans="1:16" x14ac:dyDescent="0.55000000000000004">
      <c r="A6" s="11" t="s">
        <v>33</v>
      </c>
      <c r="B6" t="s">
        <v>40</v>
      </c>
      <c r="D6" s="2"/>
    </row>
    <row r="7" spans="1:16" x14ac:dyDescent="0.55000000000000004">
      <c r="A7" s="11" t="s">
        <v>21</v>
      </c>
      <c r="B7" s="3">
        <v>0</v>
      </c>
    </row>
    <row r="8" spans="1:16" x14ac:dyDescent="0.55000000000000004">
      <c r="A8" s="11" t="s">
        <v>22</v>
      </c>
      <c r="B8" s="3">
        <v>0</v>
      </c>
    </row>
    <row r="9" spans="1:16" x14ac:dyDescent="0.55000000000000004">
      <c r="A9" s="11" t="s">
        <v>7</v>
      </c>
      <c r="B9" t="s">
        <v>538</v>
      </c>
    </row>
    <row r="10" spans="1:16" x14ac:dyDescent="0.55000000000000004">
      <c r="A10" s="11" t="s">
        <v>3</v>
      </c>
      <c r="B10" t="s">
        <v>538</v>
      </c>
    </row>
    <row r="11" spans="1:16" x14ac:dyDescent="0.55000000000000004">
      <c r="A11" s="11" t="s">
        <v>5</v>
      </c>
      <c r="B11" t="s">
        <v>538</v>
      </c>
      <c r="D11" s="4"/>
      <c r="E11" s="5"/>
      <c r="F11" s="5"/>
      <c r="G11" s="5"/>
      <c r="H11" s="5"/>
      <c r="I11" s="5"/>
    </row>
    <row r="12" spans="1:16" ht="32.25" customHeight="1" x14ac:dyDescent="0.55000000000000004"/>
    <row r="13" spans="1:16" s="6" customFormat="1" x14ac:dyDescent="0.55000000000000004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</row>
    <row r="14" spans="1:16" ht="57.6" x14ac:dyDescent="0.55000000000000004">
      <c r="B14" t="s">
        <v>539</v>
      </c>
      <c r="C14" t="s">
        <v>540</v>
      </c>
      <c r="D14" s="6" t="s">
        <v>541</v>
      </c>
      <c r="E14" t="s">
        <v>542</v>
      </c>
      <c r="F14" t="s">
        <v>543</v>
      </c>
      <c r="G14" t="s">
        <v>544</v>
      </c>
      <c r="H14" s="6" t="s">
        <v>545</v>
      </c>
      <c r="I14" s="6" t="s">
        <v>546</v>
      </c>
      <c r="J14" s="7" t="s">
        <v>547</v>
      </c>
      <c r="K14" s="7" t="s">
        <v>548</v>
      </c>
      <c r="L14" t="s">
        <v>549</v>
      </c>
      <c r="M14" t="s">
        <v>550</v>
      </c>
      <c r="N14" t="s">
        <v>559</v>
      </c>
    </row>
    <row r="15" spans="1:16" x14ac:dyDescent="0.55000000000000004">
      <c r="A15">
        <v>210001</v>
      </c>
      <c r="B15">
        <v>798</v>
      </c>
      <c r="C15">
        <v>844</v>
      </c>
      <c r="D15" s="8">
        <v>46</v>
      </c>
      <c r="E15" s="9">
        <v>5.7644110275689275E-2</v>
      </c>
      <c r="F15">
        <v>692.59135446400001</v>
      </c>
      <c r="G15">
        <v>735.71303817600005</v>
      </c>
      <c r="H15" s="8">
        <v>43.121683712000049</v>
      </c>
      <c r="I15" s="9">
        <v>6.2261365860352358E-2</v>
      </c>
      <c r="J15" s="14">
        <v>2.87654026E-2</v>
      </c>
      <c r="K15" s="10">
        <v>210.39785244999999</v>
      </c>
      <c r="L15">
        <v>9901873.5599999987</v>
      </c>
      <c r="M15">
        <v>10609562.66</v>
      </c>
      <c r="N15">
        <v>14296.848345000004</v>
      </c>
    </row>
    <row r="16" spans="1:16" x14ac:dyDescent="0.55000000000000004">
      <c r="A16">
        <v>210002</v>
      </c>
      <c r="B16">
        <v>283</v>
      </c>
      <c r="C16">
        <v>405</v>
      </c>
      <c r="D16" s="8">
        <v>122</v>
      </c>
      <c r="E16" s="9">
        <v>0.43109540636042398</v>
      </c>
      <c r="F16">
        <v>292.43339233400002</v>
      </c>
      <c r="G16">
        <v>545.13850381199984</v>
      </c>
      <c r="H16" s="8">
        <v>252.70511147799982</v>
      </c>
      <c r="I16" s="9">
        <v>0.86414588108794055</v>
      </c>
      <c r="J16" s="14">
        <v>7.9151844851999993</v>
      </c>
      <c r="K16" s="10">
        <v>87916.311702128995</v>
      </c>
      <c r="L16">
        <v>6348992.9499999974</v>
      </c>
      <c r="M16">
        <v>13683737.259999998</v>
      </c>
      <c r="N16">
        <v>21710.90277800004</v>
      </c>
      <c r="O16" s="12"/>
      <c r="P16" s="14"/>
    </row>
    <row r="17" spans="1:14" x14ac:dyDescent="0.55000000000000004">
      <c r="A17">
        <v>210003</v>
      </c>
      <c r="B17">
        <v>175</v>
      </c>
      <c r="C17">
        <v>248</v>
      </c>
      <c r="D17" s="8">
        <v>73</v>
      </c>
      <c r="E17" s="9">
        <v>0.41714285714285704</v>
      </c>
      <c r="F17">
        <v>144.36927471799999</v>
      </c>
      <c r="G17">
        <v>271.81088393900012</v>
      </c>
      <c r="H17" s="8">
        <v>127.44160922100014</v>
      </c>
      <c r="I17" s="9">
        <v>0.88274745072963023</v>
      </c>
      <c r="J17" s="14">
        <v>11.084081947499998</v>
      </c>
      <c r="K17" s="10">
        <v>97881.073949734971</v>
      </c>
      <c r="L17">
        <v>2491972.4500000002</v>
      </c>
      <c r="M17">
        <v>5524332.1600000011</v>
      </c>
      <c r="N17">
        <v>17261.099738000008</v>
      </c>
    </row>
    <row r="18" spans="1:14" x14ac:dyDescent="0.55000000000000004">
      <c r="A18">
        <v>210004</v>
      </c>
      <c r="B18">
        <v>405</v>
      </c>
      <c r="C18">
        <v>612</v>
      </c>
      <c r="D18" s="8">
        <v>207</v>
      </c>
      <c r="E18" s="9">
        <v>0.51111111111111107</v>
      </c>
      <c r="F18">
        <v>341.43418687999997</v>
      </c>
      <c r="G18">
        <v>562.88071930600006</v>
      </c>
      <c r="H18" s="8">
        <v>221.44653242600009</v>
      </c>
      <c r="I18" s="9">
        <v>0.64857750317729423</v>
      </c>
      <c r="J18" s="14">
        <v>7.8995892160999999</v>
      </c>
      <c r="K18" s="10">
        <v>64178.34542977401</v>
      </c>
      <c r="L18">
        <v>5422012.0200000005</v>
      </c>
      <c r="M18">
        <v>7816039.2699999996</v>
      </c>
      <c r="N18">
        <v>15880.108754000012</v>
      </c>
    </row>
    <row r="19" spans="1:14" x14ac:dyDescent="0.55000000000000004">
      <c r="A19">
        <v>210005</v>
      </c>
      <c r="B19">
        <v>509</v>
      </c>
      <c r="C19">
        <v>650</v>
      </c>
      <c r="D19" s="8">
        <v>141</v>
      </c>
      <c r="E19" s="9">
        <v>0.27701375245579563</v>
      </c>
      <c r="F19">
        <v>425.69331039000002</v>
      </c>
      <c r="G19">
        <v>572.53678401799971</v>
      </c>
      <c r="H19" s="8">
        <v>146.84347362799969</v>
      </c>
      <c r="I19" s="9">
        <v>0.34495133008660317</v>
      </c>
      <c r="J19" s="14">
        <v>0.3878275779</v>
      </c>
      <c r="K19" s="10">
        <v>3118.3888736900003</v>
      </c>
      <c r="L19">
        <v>6690489.2000000002</v>
      </c>
      <c r="M19">
        <v>9087724.4000000004</v>
      </c>
      <c r="N19">
        <v>15716.688604000012</v>
      </c>
    </row>
    <row r="20" spans="1:14" x14ac:dyDescent="0.55000000000000004">
      <c r="A20">
        <v>210006</v>
      </c>
      <c r="B20">
        <v>225</v>
      </c>
      <c r="C20">
        <v>268</v>
      </c>
      <c r="D20" s="8">
        <v>43</v>
      </c>
      <c r="E20" s="9">
        <v>0.19111111111111101</v>
      </c>
      <c r="F20">
        <v>157.12754134999997</v>
      </c>
      <c r="G20">
        <v>198.13624312400009</v>
      </c>
      <c r="H20" s="8">
        <v>41.008701774000116</v>
      </c>
      <c r="I20" s="9">
        <v>0.26098990299004088</v>
      </c>
      <c r="J20" s="14">
        <v>0</v>
      </c>
      <c r="K20" s="10">
        <v>0</v>
      </c>
      <c r="L20">
        <v>2484475.0999999996</v>
      </c>
      <c r="M20">
        <v>3316543.71</v>
      </c>
      <c r="N20">
        <v>15811.837177999994</v>
      </c>
    </row>
    <row r="21" spans="1:14" x14ac:dyDescent="0.55000000000000004">
      <c r="A21">
        <v>210008</v>
      </c>
      <c r="B21">
        <v>199</v>
      </c>
      <c r="C21">
        <v>262</v>
      </c>
      <c r="D21" s="8">
        <v>63</v>
      </c>
      <c r="E21" s="9">
        <v>0.31658291457286425</v>
      </c>
      <c r="F21">
        <v>140.84835282199998</v>
      </c>
      <c r="G21">
        <v>234.82267903800002</v>
      </c>
      <c r="H21" s="8">
        <v>93.974326216000037</v>
      </c>
      <c r="I21" s="9">
        <v>0.66720216696294665</v>
      </c>
      <c r="J21" s="14">
        <v>9.4128309699999996E-2</v>
      </c>
      <c r="K21" s="10">
        <v>737.25200149599993</v>
      </c>
      <c r="L21">
        <v>2156338.5000000005</v>
      </c>
      <c r="M21">
        <v>3975089.830000001</v>
      </c>
      <c r="N21">
        <v>15309.646558000006</v>
      </c>
    </row>
    <row r="22" spans="1:14" x14ac:dyDescent="0.55000000000000004">
      <c r="A22">
        <v>210009</v>
      </c>
      <c r="B22">
        <v>500</v>
      </c>
      <c r="C22">
        <v>698</v>
      </c>
      <c r="D22" s="8">
        <v>198</v>
      </c>
      <c r="E22" s="9">
        <v>0.39599999999999991</v>
      </c>
      <c r="F22">
        <v>431.21781721399981</v>
      </c>
      <c r="G22">
        <v>773.21475404800015</v>
      </c>
      <c r="H22" s="8">
        <v>341.99693683400034</v>
      </c>
      <c r="I22" s="9">
        <v>0.79309556141155002</v>
      </c>
      <c r="J22" s="14">
        <v>8.6197322628000013</v>
      </c>
      <c r="K22" s="10">
        <v>102877.68463457901</v>
      </c>
      <c r="L22">
        <v>10059897.739999996</v>
      </c>
      <c r="M22">
        <v>20226011.399999999</v>
      </c>
      <c r="N22">
        <v>23329.040077999976</v>
      </c>
    </row>
    <row r="23" spans="1:14" x14ac:dyDescent="0.55000000000000004">
      <c r="A23">
        <v>210010</v>
      </c>
      <c r="B23">
        <v>4</v>
      </c>
      <c r="C23">
        <v>11</v>
      </c>
      <c r="D23" s="8">
        <v>7</v>
      </c>
      <c r="E23" s="9">
        <v>1.75</v>
      </c>
      <c r="F23">
        <v>2.8042049169999999</v>
      </c>
      <c r="G23">
        <v>7.9798667629999986</v>
      </c>
      <c r="H23" s="8">
        <v>5.1756618459999988</v>
      </c>
      <c r="I23" s="9">
        <v>1.8456788997920435</v>
      </c>
      <c r="J23" s="14">
        <v>0</v>
      </c>
      <c r="K23" s="10">
        <v>0</v>
      </c>
      <c r="L23">
        <v>76900.72</v>
      </c>
      <c r="M23">
        <v>224024.13999999998</v>
      </c>
      <c r="N23">
        <v>27423.359659999998</v>
      </c>
    </row>
    <row r="24" spans="1:14" x14ac:dyDescent="0.55000000000000004">
      <c r="A24">
        <v>210011</v>
      </c>
      <c r="B24">
        <v>305</v>
      </c>
      <c r="C24">
        <v>343</v>
      </c>
      <c r="D24" s="8">
        <v>38</v>
      </c>
      <c r="E24" s="9">
        <v>0.12459016393442623</v>
      </c>
      <c r="F24">
        <v>252.51856950000001</v>
      </c>
      <c r="G24">
        <v>336.77236800499992</v>
      </c>
      <c r="H24" s="8">
        <v>84.253798504999907</v>
      </c>
      <c r="I24" s="9">
        <v>0.33365387215612241</v>
      </c>
      <c r="J24" s="14">
        <v>1.8930686203</v>
      </c>
      <c r="K24" s="10">
        <v>15988.387922042002</v>
      </c>
      <c r="L24">
        <v>4168704.4400000004</v>
      </c>
      <c r="M24">
        <v>6167016.8100000015</v>
      </c>
      <c r="N24">
        <v>16508.506475999988</v>
      </c>
    </row>
    <row r="25" spans="1:14" x14ac:dyDescent="0.55000000000000004">
      <c r="A25">
        <v>210012</v>
      </c>
      <c r="B25">
        <v>536</v>
      </c>
      <c r="C25">
        <v>580</v>
      </c>
      <c r="D25" s="8">
        <v>44</v>
      </c>
      <c r="E25" s="9">
        <v>8.2089552238805874E-2</v>
      </c>
      <c r="F25">
        <v>489.23705348999988</v>
      </c>
      <c r="G25">
        <v>600.39109419200031</v>
      </c>
      <c r="H25" s="8">
        <v>111.15404070200043</v>
      </c>
      <c r="I25" s="9">
        <v>0.22719873711338279</v>
      </c>
      <c r="J25" s="14">
        <v>0.77538543159999995</v>
      </c>
      <c r="K25" s="10">
        <v>8023.7678961010006</v>
      </c>
      <c r="L25">
        <v>9895768.4899999984</v>
      </c>
      <c r="M25">
        <v>13821701.58</v>
      </c>
      <c r="N25">
        <v>20226.939924999981</v>
      </c>
    </row>
    <row r="26" spans="1:14" x14ac:dyDescent="0.55000000000000004">
      <c r="A26">
        <v>210013</v>
      </c>
      <c r="B26">
        <v>46</v>
      </c>
      <c r="C26">
        <v>76</v>
      </c>
      <c r="D26" s="8">
        <v>30</v>
      </c>
      <c r="E26" s="9">
        <v>0.65217391304347827</v>
      </c>
      <c r="F26">
        <v>33.653801000000001</v>
      </c>
      <c r="G26">
        <v>63.214297127999998</v>
      </c>
      <c r="H26" s="8">
        <v>29.560496127999997</v>
      </c>
      <c r="I26" s="9">
        <v>0.87837020632528251</v>
      </c>
      <c r="J26" s="14">
        <v>0.1447392284</v>
      </c>
      <c r="K26" s="10">
        <v>1795.8754265600001</v>
      </c>
      <c r="L26">
        <v>816194.27</v>
      </c>
      <c r="M26">
        <v>1216506.4699999997</v>
      </c>
      <c r="N26">
        <v>24252.66227700001</v>
      </c>
    </row>
    <row r="27" spans="1:14" x14ac:dyDescent="0.55000000000000004">
      <c r="A27">
        <v>210015</v>
      </c>
      <c r="B27">
        <v>370</v>
      </c>
      <c r="C27">
        <v>415</v>
      </c>
      <c r="D27" s="8">
        <v>45</v>
      </c>
      <c r="E27" s="9">
        <v>0.12162162162162171</v>
      </c>
      <c r="F27">
        <v>270.93937696900008</v>
      </c>
      <c r="G27">
        <v>378.88416276499999</v>
      </c>
      <c r="H27" s="8">
        <v>107.94478579599991</v>
      </c>
      <c r="I27" s="9">
        <v>0.39840936745178457</v>
      </c>
      <c r="J27" s="14">
        <v>0.70778147499999999</v>
      </c>
      <c r="K27" s="10">
        <v>5487.3148003259994</v>
      </c>
      <c r="L27">
        <v>4105842.4099999997</v>
      </c>
      <c r="M27">
        <v>6025755.5299999984</v>
      </c>
      <c r="N27">
        <v>15154.099990000006</v>
      </c>
    </row>
    <row r="28" spans="1:14" x14ac:dyDescent="0.55000000000000004">
      <c r="A28">
        <v>210016</v>
      </c>
      <c r="B28">
        <v>185</v>
      </c>
      <c r="C28">
        <v>335</v>
      </c>
      <c r="D28" s="8">
        <v>150</v>
      </c>
      <c r="E28" s="9">
        <v>0.81081081081081074</v>
      </c>
      <c r="F28">
        <v>138.74427788499997</v>
      </c>
      <c r="G28">
        <v>304.15514097800013</v>
      </c>
      <c r="H28" s="8">
        <v>165.41086309300016</v>
      </c>
      <c r="I28" s="9">
        <v>1.1921995315014224</v>
      </c>
      <c r="J28" s="14">
        <v>31.886876813999997</v>
      </c>
      <c r="K28" s="10">
        <v>285866.79309017299</v>
      </c>
      <c r="L28">
        <v>2431287.2400000002</v>
      </c>
      <c r="M28">
        <v>5663612.4500000002</v>
      </c>
      <c r="N28">
        <v>17523.513597000012</v>
      </c>
    </row>
    <row r="29" spans="1:14" x14ac:dyDescent="0.55000000000000004">
      <c r="A29">
        <v>210017</v>
      </c>
      <c r="B29">
        <v>0</v>
      </c>
      <c r="C29">
        <v>1</v>
      </c>
      <c r="D29" s="8">
        <v>1</v>
      </c>
      <c r="E29" s="9" t="e">
        <v>#DIV/0!</v>
      </c>
      <c r="F29">
        <v>0</v>
      </c>
      <c r="G29">
        <v>0.35034799</v>
      </c>
      <c r="H29" s="8">
        <v>0.35034799</v>
      </c>
      <c r="I29" s="9" t="e">
        <v>#DIV/0!</v>
      </c>
      <c r="J29" s="14">
        <v>3.2463256999999998E-3</v>
      </c>
      <c r="K29" s="10">
        <v>16.164357668000001</v>
      </c>
      <c r="L29">
        <v>0</v>
      </c>
      <c r="M29">
        <v>3488.96</v>
      </c>
      <c r="N29">
        <v>0</v>
      </c>
    </row>
    <row r="30" spans="1:14" x14ac:dyDescent="0.55000000000000004">
      <c r="A30">
        <v>210018</v>
      </c>
      <c r="B30">
        <v>269</v>
      </c>
      <c r="C30">
        <v>301</v>
      </c>
      <c r="D30" s="8">
        <v>32</v>
      </c>
      <c r="E30" s="9">
        <v>0.11895910780669139</v>
      </c>
      <c r="F30">
        <v>194.74850523199996</v>
      </c>
      <c r="G30">
        <v>253.67562548300009</v>
      </c>
      <c r="H30" s="8">
        <v>58.927120251000133</v>
      </c>
      <c r="I30" s="9">
        <v>0.30258060353686123</v>
      </c>
      <c r="J30" s="14">
        <v>2.4638396171000001</v>
      </c>
      <c r="K30" s="10">
        <v>20542.582523340003</v>
      </c>
      <c r="L30">
        <v>3173848.58</v>
      </c>
      <c r="M30">
        <v>4042014.24</v>
      </c>
      <c r="N30">
        <v>16297.165290999996</v>
      </c>
    </row>
    <row r="31" spans="1:14" x14ac:dyDescent="0.55000000000000004">
      <c r="A31">
        <v>210019</v>
      </c>
      <c r="B31">
        <v>106</v>
      </c>
      <c r="C31">
        <v>150</v>
      </c>
      <c r="D31" s="8">
        <v>44</v>
      </c>
      <c r="E31" s="9">
        <v>0.41509433962264142</v>
      </c>
      <c r="F31">
        <v>97.836521098000006</v>
      </c>
      <c r="G31">
        <v>144.89595068900002</v>
      </c>
      <c r="H31" s="8">
        <v>47.059429591000011</v>
      </c>
      <c r="I31" s="9">
        <v>0.4810006433473033</v>
      </c>
      <c r="J31" s="14">
        <v>7.5530211600000008E-2</v>
      </c>
      <c r="K31" s="10">
        <v>584.17519607999998</v>
      </c>
      <c r="L31">
        <v>1479084.13</v>
      </c>
      <c r="M31">
        <v>1940007.4500000002</v>
      </c>
      <c r="N31">
        <v>15117.914183999997</v>
      </c>
    </row>
    <row r="32" spans="1:14" x14ac:dyDescent="0.55000000000000004">
      <c r="A32">
        <v>210022</v>
      </c>
      <c r="B32">
        <v>204</v>
      </c>
      <c r="C32">
        <v>288</v>
      </c>
      <c r="D32" s="8">
        <v>84</v>
      </c>
      <c r="E32" s="9">
        <v>0.41176470588235303</v>
      </c>
      <c r="F32">
        <v>161.426158211</v>
      </c>
      <c r="G32">
        <v>273.64064888299998</v>
      </c>
      <c r="H32" s="8">
        <v>112.21449067199998</v>
      </c>
      <c r="I32" s="9">
        <v>0.69514440482021822</v>
      </c>
      <c r="J32" s="14">
        <v>4.0040303697999997</v>
      </c>
      <c r="K32" s="10">
        <v>26572.659868673003</v>
      </c>
      <c r="L32">
        <v>2094021.04</v>
      </c>
      <c r="M32">
        <v>3492556.9100000006</v>
      </c>
      <c r="N32">
        <v>12972.005671999999</v>
      </c>
    </row>
    <row r="33" spans="1:14" x14ac:dyDescent="0.55000000000000004">
      <c r="A33">
        <v>210023</v>
      </c>
      <c r="B33">
        <v>564</v>
      </c>
      <c r="C33">
        <v>765</v>
      </c>
      <c r="D33" s="8">
        <v>201</v>
      </c>
      <c r="E33" s="9">
        <v>0.3563829787234043</v>
      </c>
      <c r="F33">
        <v>439.72575295499996</v>
      </c>
      <c r="G33">
        <v>615.15218274499989</v>
      </c>
      <c r="H33" s="8">
        <v>175.42642978999993</v>
      </c>
      <c r="I33" s="9">
        <v>0.39894508932241801</v>
      </c>
      <c r="J33" s="14">
        <v>8.8934430075000002</v>
      </c>
      <c r="K33" s="10">
        <v>60614.094729600998</v>
      </c>
      <c r="L33">
        <v>5858076.8199999984</v>
      </c>
      <c r="M33">
        <v>7923400.2999999989</v>
      </c>
      <c r="N33">
        <v>13322.114477999983</v>
      </c>
    </row>
    <row r="34" spans="1:14" x14ac:dyDescent="0.55000000000000004">
      <c r="A34">
        <v>210024</v>
      </c>
      <c r="B34">
        <v>205</v>
      </c>
      <c r="C34">
        <v>276</v>
      </c>
      <c r="D34" s="8">
        <v>71</v>
      </c>
      <c r="E34" s="9">
        <v>0.34634146341463423</v>
      </c>
      <c r="F34">
        <v>173.05659786200002</v>
      </c>
      <c r="G34">
        <v>286.02779551000009</v>
      </c>
      <c r="H34" s="8">
        <v>112.97119764800007</v>
      </c>
      <c r="I34" s="9">
        <v>0.65279913648878241</v>
      </c>
      <c r="J34" s="14">
        <v>0.60817316659999987</v>
      </c>
      <c r="K34" s="10">
        <v>6021.2699558059994</v>
      </c>
      <c r="L34">
        <v>3349025.620000001</v>
      </c>
      <c r="M34">
        <v>6111356.7200000007</v>
      </c>
      <c r="N34">
        <v>19352.198422000009</v>
      </c>
    </row>
    <row r="35" spans="1:14" x14ac:dyDescent="0.55000000000000004">
      <c r="A35">
        <v>210027</v>
      </c>
      <c r="B35">
        <v>482</v>
      </c>
      <c r="C35">
        <v>515</v>
      </c>
      <c r="D35" s="8">
        <v>33</v>
      </c>
      <c r="E35" s="9">
        <v>6.846473029045641E-2</v>
      </c>
      <c r="F35">
        <v>417.93628360000002</v>
      </c>
      <c r="G35">
        <v>436.95156205699999</v>
      </c>
      <c r="H35" s="8">
        <v>19.015278456999965</v>
      </c>
      <c r="I35" s="9">
        <v>4.5498032123956866E-2</v>
      </c>
      <c r="J35" s="14">
        <v>1.94998485E-2</v>
      </c>
      <c r="K35" s="10">
        <v>147.51419835999999</v>
      </c>
      <c r="L35">
        <v>6179909.6600000001</v>
      </c>
      <c r="M35">
        <v>6491787.7199999997</v>
      </c>
      <c r="N35">
        <v>14786.726834999999</v>
      </c>
    </row>
    <row r="36" spans="1:14" x14ac:dyDescent="0.55000000000000004">
      <c r="A36">
        <v>210028</v>
      </c>
      <c r="B36">
        <v>439</v>
      </c>
      <c r="C36">
        <v>440</v>
      </c>
      <c r="D36" s="8">
        <v>1</v>
      </c>
      <c r="E36" s="9">
        <v>2.277904328018332E-3</v>
      </c>
      <c r="F36">
        <v>300.26563710799996</v>
      </c>
      <c r="G36">
        <v>341.683884863</v>
      </c>
      <c r="H36" s="8">
        <v>41.418247755000039</v>
      </c>
      <c r="I36" s="9">
        <v>0.13793868707028456</v>
      </c>
      <c r="J36" s="14">
        <v>6.9929607999999997E-3</v>
      </c>
      <c r="K36" s="10">
        <v>54.123162192000002</v>
      </c>
      <c r="L36">
        <v>4542523.3099999996</v>
      </c>
      <c r="M36">
        <v>4831379.78</v>
      </c>
      <c r="N36">
        <v>15128.348864</v>
      </c>
    </row>
    <row r="37" spans="1:14" x14ac:dyDescent="0.55000000000000004">
      <c r="A37">
        <v>210029</v>
      </c>
      <c r="B37">
        <v>673</v>
      </c>
      <c r="C37">
        <v>758</v>
      </c>
      <c r="D37" s="8">
        <v>85</v>
      </c>
      <c r="E37" s="9">
        <v>0.1263001485884101</v>
      </c>
      <c r="F37">
        <v>544.45425984299993</v>
      </c>
      <c r="G37">
        <v>703.01082314099995</v>
      </c>
      <c r="H37" s="8">
        <v>158.55656329800001</v>
      </c>
      <c r="I37" s="9">
        <v>0.29122109053517509</v>
      </c>
      <c r="J37" s="14">
        <v>1.2764781338</v>
      </c>
      <c r="K37" s="10">
        <v>11907.482048713</v>
      </c>
      <c r="L37">
        <v>9927443.4100000001</v>
      </c>
      <c r="M37">
        <v>12521911.809999999</v>
      </c>
      <c r="N37">
        <v>18233.751009</v>
      </c>
    </row>
    <row r="38" spans="1:14" x14ac:dyDescent="0.55000000000000004">
      <c r="A38">
        <v>210030</v>
      </c>
      <c r="B38">
        <v>44</v>
      </c>
      <c r="C38">
        <v>62</v>
      </c>
      <c r="D38" s="8">
        <v>18</v>
      </c>
      <c r="E38" s="9">
        <v>0.40909090909090917</v>
      </c>
      <c r="F38">
        <v>28.39938016</v>
      </c>
      <c r="G38">
        <v>42.194424749999996</v>
      </c>
      <c r="H38" s="8">
        <v>13.795044589999996</v>
      </c>
      <c r="I38" s="9">
        <v>0.48575160839003306</v>
      </c>
      <c r="J38" s="14">
        <v>0</v>
      </c>
      <c r="K38" s="10">
        <v>0</v>
      </c>
      <c r="L38">
        <v>619388.31000000006</v>
      </c>
      <c r="M38">
        <v>829515.99</v>
      </c>
      <c r="N38">
        <v>21809.923544000001</v>
      </c>
    </row>
    <row r="39" spans="1:14" x14ac:dyDescent="0.55000000000000004">
      <c r="A39">
        <v>210032</v>
      </c>
      <c r="B39">
        <v>5</v>
      </c>
      <c r="C39">
        <v>12</v>
      </c>
      <c r="D39" s="8">
        <v>7</v>
      </c>
      <c r="E39" s="9">
        <v>1.4</v>
      </c>
      <c r="F39">
        <v>3.0788459079999999</v>
      </c>
      <c r="G39">
        <v>11.468950659000001</v>
      </c>
      <c r="H39" s="8">
        <v>8.3901047510000009</v>
      </c>
      <c r="I39" s="9">
        <v>2.7250810861301478</v>
      </c>
      <c r="J39" s="14">
        <v>0</v>
      </c>
      <c r="K39" s="10">
        <v>0</v>
      </c>
      <c r="L39">
        <v>40318.01</v>
      </c>
      <c r="M39">
        <v>241787.46</v>
      </c>
      <c r="N39">
        <v>13095.169814999999</v>
      </c>
    </row>
    <row r="40" spans="1:14" x14ac:dyDescent="0.55000000000000004">
      <c r="A40">
        <v>210033</v>
      </c>
      <c r="B40">
        <v>223</v>
      </c>
      <c r="C40">
        <v>265</v>
      </c>
      <c r="D40" s="8">
        <v>42</v>
      </c>
      <c r="E40" s="9">
        <v>0.18834080717488799</v>
      </c>
      <c r="F40">
        <v>156.02387538899998</v>
      </c>
      <c r="G40">
        <v>233.23999707900001</v>
      </c>
      <c r="H40" s="8">
        <v>77.216121690000023</v>
      </c>
      <c r="I40" s="9">
        <v>0.49489939598977517</v>
      </c>
      <c r="J40" s="14">
        <v>6.8803001000000003E-3</v>
      </c>
      <c r="K40" s="10">
        <v>57.456776112</v>
      </c>
      <c r="L40">
        <v>2546797.41</v>
      </c>
      <c r="M40">
        <v>3751252.1500000004</v>
      </c>
      <c r="N40">
        <v>16323.12621199999</v>
      </c>
    </row>
    <row r="41" spans="1:14" x14ac:dyDescent="0.55000000000000004">
      <c r="A41">
        <v>210034</v>
      </c>
      <c r="B41">
        <v>304</v>
      </c>
      <c r="C41">
        <v>390</v>
      </c>
      <c r="D41" s="8">
        <v>86</v>
      </c>
      <c r="E41" s="9">
        <v>0.28289473684210531</v>
      </c>
      <c r="F41">
        <v>217.69027954599997</v>
      </c>
      <c r="G41">
        <v>295.00680525999996</v>
      </c>
      <c r="H41" s="8">
        <v>77.316525713999994</v>
      </c>
      <c r="I41" s="9">
        <v>0.35516756134103034</v>
      </c>
      <c r="J41" s="14">
        <v>1.1692553317999999</v>
      </c>
      <c r="K41" s="10">
        <v>11565.14426135</v>
      </c>
      <c r="L41">
        <v>4208721.58</v>
      </c>
      <c r="M41">
        <v>6308667.7699999996</v>
      </c>
      <c r="N41">
        <v>19333.530136000012</v>
      </c>
    </row>
    <row r="42" spans="1:14" x14ac:dyDescent="0.55000000000000004">
      <c r="A42">
        <v>210035</v>
      </c>
      <c r="B42">
        <v>40</v>
      </c>
      <c r="C42">
        <v>84</v>
      </c>
      <c r="D42" s="8">
        <v>44</v>
      </c>
      <c r="E42" s="9">
        <v>1.1000000000000001</v>
      </c>
      <c r="F42">
        <v>33.394853011000002</v>
      </c>
      <c r="G42">
        <v>84.567272494999997</v>
      </c>
      <c r="H42" s="8">
        <v>51.172419483999995</v>
      </c>
      <c r="I42" s="9">
        <v>1.532344504320597</v>
      </c>
      <c r="J42" s="14">
        <v>2.5999176302999998</v>
      </c>
      <c r="K42" s="10">
        <v>16434.993876863999</v>
      </c>
      <c r="L42">
        <v>412628.25</v>
      </c>
      <c r="M42">
        <v>1081961.1900000002</v>
      </c>
      <c r="N42">
        <v>12356.043306000003</v>
      </c>
    </row>
    <row r="43" spans="1:14" x14ac:dyDescent="0.55000000000000004">
      <c r="A43">
        <v>210037</v>
      </c>
      <c r="B43">
        <v>113</v>
      </c>
      <c r="C43">
        <v>136</v>
      </c>
      <c r="D43" s="8">
        <v>23</v>
      </c>
      <c r="E43" s="9">
        <v>0.20353982300884965</v>
      </c>
      <c r="F43">
        <v>94.43159619299999</v>
      </c>
      <c r="G43">
        <v>119.54541545099998</v>
      </c>
      <c r="H43" s="8">
        <v>25.113819257999992</v>
      </c>
      <c r="I43" s="9">
        <v>0.26594720697797158</v>
      </c>
      <c r="J43" s="14">
        <v>0</v>
      </c>
      <c r="K43" s="10">
        <v>0</v>
      </c>
      <c r="L43">
        <v>1395159.86</v>
      </c>
      <c r="M43">
        <v>2017506.5</v>
      </c>
      <c r="N43">
        <v>14774.290769999996</v>
      </c>
    </row>
    <row r="44" spans="1:14" x14ac:dyDescent="0.55000000000000004">
      <c r="A44">
        <v>210038</v>
      </c>
      <c r="B44">
        <v>207</v>
      </c>
      <c r="C44">
        <v>302</v>
      </c>
      <c r="D44" s="8">
        <v>95</v>
      </c>
      <c r="E44" s="9">
        <v>0.45893719806763289</v>
      </c>
      <c r="F44">
        <v>156.31003136499999</v>
      </c>
      <c r="G44">
        <v>241.10250485100008</v>
      </c>
      <c r="H44" s="8">
        <v>84.792473486000091</v>
      </c>
      <c r="I44" s="9">
        <v>0.54246341546692523</v>
      </c>
      <c r="J44" s="14">
        <v>1.5850785131</v>
      </c>
      <c r="K44" s="10">
        <v>19913.509284560001</v>
      </c>
      <c r="L44">
        <v>3838427.4499999993</v>
      </c>
      <c r="M44">
        <v>5204774.9499999993</v>
      </c>
      <c r="N44">
        <v>24556.501053999997</v>
      </c>
    </row>
    <row r="45" spans="1:14" x14ac:dyDescent="0.55000000000000004">
      <c r="A45">
        <v>210039</v>
      </c>
      <c r="B45">
        <v>283</v>
      </c>
      <c r="C45">
        <v>328</v>
      </c>
      <c r="D45" s="8">
        <v>45</v>
      </c>
      <c r="E45" s="9">
        <v>0.1590106007067138</v>
      </c>
      <c r="F45">
        <v>219.37269249600001</v>
      </c>
      <c r="G45">
        <v>277.88604376399991</v>
      </c>
      <c r="H45" s="8">
        <v>58.513351267999894</v>
      </c>
      <c r="I45" s="9">
        <v>0.26673033276038582</v>
      </c>
      <c r="J45" s="14">
        <v>0.8237949683000001</v>
      </c>
      <c r="K45" s="10">
        <v>6126.0144329074992</v>
      </c>
      <c r="L45">
        <v>3188679.8</v>
      </c>
      <c r="M45">
        <v>4134844.2800000003</v>
      </c>
      <c r="N45">
        <v>14535.445427000001</v>
      </c>
    </row>
    <row r="46" spans="1:14" x14ac:dyDescent="0.55000000000000004">
      <c r="A46">
        <v>210040</v>
      </c>
      <c r="B46">
        <v>207</v>
      </c>
      <c r="C46">
        <v>237</v>
      </c>
      <c r="D46" s="8">
        <v>30</v>
      </c>
      <c r="E46" s="9">
        <v>0.14492753623188404</v>
      </c>
      <c r="F46">
        <v>157.54138533200003</v>
      </c>
      <c r="G46">
        <v>202.78518199599998</v>
      </c>
      <c r="H46" s="8">
        <v>45.243796663999944</v>
      </c>
      <c r="I46" s="9">
        <v>0.28718673870141442</v>
      </c>
      <c r="J46" s="14">
        <v>0.24794952409999998</v>
      </c>
      <c r="K46" s="10">
        <v>1980.2298792199999</v>
      </c>
      <c r="L46">
        <v>2459328.0000000005</v>
      </c>
      <c r="M46">
        <v>3147457.439999999</v>
      </c>
      <c r="N46">
        <v>15610.679027999999</v>
      </c>
    </row>
    <row r="47" spans="1:14" x14ac:dyDescent="0.55000000000000004">
      <c r="A47">
        <v>210043</v>
      </c>
      <c r="B47">
        <v>858</v>
      </c>
      <c r="C47">
        <v>1035</v>
      </c>
      <c r="D47" s="8">
        <v>177</v>
      </c>
      <c r="E47" s="9">
        <v>0.20629370629370625</v>
      </c>
      <c r="F47">
        <v>752.72851967899987</v>
      </c>
      <c r="G47">
        <v>957.21677160700051</v>
      </c>
      <c r="H47" s="8">
        <v>204.48825192800064</v>
      </c>
      <c r="I47" s="9">
        <v>0.27166268658879078</v>
      </c>
      <c r="J47" s="14">
        <v>5.8061779975999999</v>
      </c>
      <c r="K47" s="10">
        <v>37724.006859949994</v>
      </c>
      <c r="L47">
        <v>9559502.8000000007</v>
      </c>
      <c r="M47">
        <v>13460252.989999998</v>
      </c>
      <c r="N47">
        <v>12699.801521999996</v>
      </c>
    </row>
    <row r="48" spans="1:14" x14ac:dyDescent="0.55000000000000004">
      <c r="A48">
        <v>210044</v>
      </c>
      <c r="B48">
        <v>318</v>
      </c>
      <c r="C48">
        <v>477</v>
      </c>
      <c r="D48" s="8">
        <v>159</v>
      </c>
      <c r="E48" s="9">
        <v>0.5</v>
      </c>
      <c r="F48">
        <v>244.04921776700002</v>
      </c>
      <c r="G48">
        <v>399.78742313900005</v>
      </c>
      <c r="H48" s="8">
        <v>155.73820537200004</v>
      </c>
      <c r="I48" s="9">
        <v>0.6381426123671794</v>
      </c>
      <c r="J48" s="14">
        <v>0.60417082300000002</v>
      </c>
      <c r="K48" s="10">
        <v>4659.6315003740001</v>
      </c>
      <c r="L48">
        <v>3679075.57</v>
      </c>
      <c r="M48">
        <v>6050853.8900000015</v>
      </c>
      <c r="N48">
        <v>15075.137727000008</v>
      </c>
    </row>
    <row r="49" spans="1:14" x14ac:dyDescent="0.55000000000000004">
      <c r="A49">
        <v>210045</v>
      </c>
      <c r="B49">
        <v>0</v>
      </c>
      <c r="C49">
        <v>1</v>
      </c>
      <c r="D49" s="8">
        <v>1</v>
      </c>
      <c r="E49" s="9" t="e">
        <v>#DIV/0!</v>
      </c>
      <c r="F49">
        <v>0</v>
      </c>
      <c r="G49">
        <v>0.51374798499999996</v>
      </c>
      <c r="H49" s="8">
        <v>0.51374798499999996</v>
      </c>
      <c r="I49" s="9" t="e">
        <v>#DIV/0!</v>
      </c>
      <c r="J49" s="14">
        <v>0</v>
      </c>
      <c r="K49" s="10">
        <v>0</v>
      </c>
      <c r="L49">
        <v>0</v>
      </c>
      <c r="M49">
        <v>10239.870000000001</v>
      </c>
      <c r="N49">
        <v>0</v>
      </c>
    </row>
    <row r="50" spans="1:14" x14ac:dyDescent="0.55000000000000004">
      <c r="A50">
        <v>210048</v>
      </c>
      <c r="B50">
        <v>361</v>
      </c>
      <c r="C50">
        <v>445</v>
      </c>
      <c r="D50" s="8">
        <v>84</v>
      </c>
      <c r="E50" s="9">
        <v>0.23268698060941828</v>
      </c>
      <c r="F50">
        <v>278.95312072700006</v>
      </c>
      <c r="G50">
        <v>386.03410053999994</v>
      </c>
      <c r="H50" s="8">
        <v>107.08097981299989</v>
      </c>
      <c r="I50" s="9">
        <v>0.38386729474088099</v>
      </c>
      <c r="J50" s="14">
        <v>18.5310995289</v>
      </c>
      <c r="K50" s="10">
        <v>123630.42644406301</v>
      </c>
      <c r="L50">
        <v>3637683.1400000006</v>
      </c>
      <c r="M50">
        <v>5390955.2500000037</v>
      </c>
      <c r="N50">
        <v>13040.481965000004</v>
      </c>
    </row>
    <row r="51" spans="1:14" x14ac:dyDescent="0.55000000000000004">
      <c r="A51">
        <v>210049</v>
      </c>
      <c r="B51">
        <v>477</v>
      </c>
      <c r="C51">
        <v>559</v>
      </c>
      <c r="D51" s="8">
        <v>82</v>
      </c>
      <c r="E51" s="9">
        <v>0.1719077568134173</v>
      </c>
      <c r="F51">
        <v>386.77648252999995</v>
      </c>
      <c r="G51">
        <v>466.70749616300003</v>
      </c>
      <c r="H51" s="8">
        <v>79.931013633000077</v>
      </c>
      <c r="I51" s="9">
        <v>0.20665944607115638</v>
      </c>
      <c r="J51" s="14">
        <v>3.5943759300000003E-2</v>
      </c>
      <c r="K51" s="10">
        <v>248.25724667</v>
      </c>
      <c r="L51">
        <v>5221652.4400000004</v>
      </c>
      <c r="M51">
        <v>6631752.4899999993</v>
      </c>
      <c r="N51">
        <v>13500.439338999999</v>
      </c>
    </row>
    <row r="52" spans="1:14" x14ac:dyDescent="0.55000000000000004">
      <c r="A52">
        <v>210051</v>
      </c>
      <c r="B52">
        <v>455</v>
      </c>
      <c r="C52">
        <v>585</v>
      </c>
      <c r="D52" s="8">
        <v>130</v>
      </c>
      <c r="E52" s="9">
        <v>0.28571428571428581</v>
      </c>
      <c r="F52">
        <v>344.94378377300001</v>
      </c>
      <c r="G52">
        <v>474.55785092000002</v>
      </c>
      <c r="H52" s="8">
        <v>129.61406714700001</v>
      </c>
      <c r="I52" s="9">
        <v>0.37575417573634606</v>
      </c>
      <c r="J52" s="14">
        <v>17.980553425299998</v>
      </c>
      <c r="K52" s="10">
        <v>113396.077644708</v>
      </c>
      <c r="L52">
        <v>4252191.0100000007</v>
      </c>
      <c r="M52">
        <v>6443324.2599999998</v>
      </c>
      <c r="N52">
        <v>12327.199995999996</v>
      </c>
    </row>
    <row r="53" spans="1:14" x14ac:dyDescent="0.55000000000000004">
      <c r="A53">
        <v>210055</v>
      </c>
      <c r="B53">
        <v>200</v>
      </c>
      <c r="C53">
        <v>36</v>
      </c>
      <c r="D53" s="8">
        <v>-164</v>
      </c>
      <c r="E53" s="9">
        <v>-0.82000000000000006</v>
      </c>
      <c r="F53">
        <v>163.28339715800001</v>
      </c>
      <c r="G53">
        <v>18.464444452999999</v>
      </c>
      <c r="H53" s="8">
        <v>-144.81895270500002</v>
      </c>
      <c r="I53" s="9">
        <v>-0.88691780809084331</v>
      </c>
      <c r="J53" s="14">
        <v>-146.40872565399997</v>
      </c>
      <c r="K53" s="10">
        <v>-1065120.7555568998</v>
      </c>
      <c r="L53">
        <v>2321899.2899999996</v>
      </c>
      <c r="M53">
        <v>207377.49000000002</v>
      </c>
      <c r="N53">
        <v>14220.057461000004</v>
      </c>
    </row>
    <row r="54" spans="1:14" x14ac:dyDescent="0.55000000000000004">
      <c r="A54">
        <v>210056</v>
      </c>
      <c r="B54">
        <v>385</v>
      </c>
      <c r="C54">
        <v>451</v>
      </c>
      <c r="D54" s="8">
        <v>66</v>
      </c>
      <c r="E54" s="9">
        <v>0.17142857142857149</v>
      </c>
      <c r="F54">
        <v>282.40925164199996</v>
      </c>
      <c r="G54">
        <v>412.36458376899998</v>
      </c>
      <c r="H54" s="8">
        <v>129.95533212700002</v>
      </c>
      <c r="I54" s="9">
        <v>0.4601666955717858</v>
      </c>
      <c r="J54" s="14">
        <v>2.8841954900000001E-2</v>
      </c>
      <c r="K54" s="10">
        <v>291.06833531000001</v>
      </c>
      <c r="L54">
        <v>5570813.919999999</v>
      </c>
      <c r="M54">
        <v>8156603.9599999972</v>
      </c>
      <c r="N54">
        <v>19726.031946999992</v>
      </c>
    </row>
    <row r="55" spans="1:14" x14ac:dyDescent="0.55000000000000004">
      <c r="A55">
        <v>210057</v>
      </c>
      <c r="B55">
        <v>456</v>
      </c>
      <c r="C55">
        <v>587</v>
      </c>
      <c r="D55" s="8">
        <v>131</v>
      </c>
      <c r="E55" s="9">
        <v>0.28728070175438591</v>
      </c>
      <c r="F55">
        <v>360.41022230900018</v>
      </c>
      <c r="G55">
        <v>518.97379558800014</v>
      </c>
      <c r="H55" s="8">
        <v>158.56357327899997</v>
      </c>
      <c r="I55" s="9">
        <v>0.43995304090752008</v>
      </c>
      <c r="J55" s="14">
        <v>2.1381759577000001</v>
      </c>
      <c r="K55" s="10">
        <v>17833.497002511998</v>
      </c>
      <c r="L55">
        <v>5875700.2999999989</v>
      </c>
      <c r="M55">
        <v>7969075.8099999968</v>
      </c>
      <c r="N55">
        <v>16302.812563000012</v>
      </c>
    </row>
    <row r="56" spans="1:14" x14ac:dyDescent="0.55000000000000004">
      <c r="A56">
        <v>210060</v>
      </c>
      <c r="B56">
        <v>26</v>
      </c>
      <c r="C56">
        <v>38</v>
      </c>
      <c r="D56" s="8">
        <v>12</v>
      </c>
      <c r="E56" s="9">
        <v>0.46153846153846145</v>
      </c>
      <c r="F56">
        <v>15.966016526000002</v>
      </c>
      <c r="G56">
        <v>23.382215312</v>
      </c>
      <c r="H56" s="8">
        <v>7.4161987859999972</v>
      </c>
      <c r="I56" s="9">
        <v>0.46449900474066408</v>
      </c>
      <c r="J56" s="14">
        <v>0.20175340099999997</v>
      </c>
      <c r="K56" s="10">
        <v>1296.6925582510003</v>
      </c>
      <c r="L56">
        <v>200577.49</v>
      </c>
      <c r="M56">
        <v>347130.86000000004</v>
      </c>
      <c r="N56">
        <v>12562.776048</v>
      </c>
    </row>
    <row r="57" spans="1:14" x14ac:dyDescent="0.55000000000000004">
      <c r="A57">
        <v>210061</v>
      </c>
      <c r="B57">
        <v>0</v>
      </c>
      <c r="C57">
        <v>7</v>
      </c>
      <c r="D57" s="8">
        <v>7</v>
      </c>
      <c r="E57" s="9" t="e">
        <v>#DIV/0!</v>
      </c>
      <c r="F57">
        <v>0</v>
      </c>
      <c r="G57">
        <v>6.9314077949999993</v>
      </c>
      <c r="H57" s="8">
        <v>6.9314077949999993</v>
      </c>
      <c r="I57" s="9" t="e">
        <v>#DIV/0!</v>
      </c>
      <c r="J57" s="14">
        <v>0.15250994449999999</v>
      </c>
      <c r="K57" s="10">
        <v>623.31499366200001</v>
      </c>
      <c r="L57">
        <v>0</v>
      </c>
      <c r="M57">
        <v>56657.950000000004</v>
      </c>
      <c r="N57">
        <v>0</v>
      </c>
    </row>
    <row r="58" spans="1:14" x14ac:dyDescent="0.55000000000000004">
      <c r="A58">
        <v>210062</v>
      </c>
      <c r="B58">
        <v>219</v>
      </c>
      <c r="C58">
        <v>290</v>
      </c>
      <c r="D58" s="8">
        <v>71</v>
      </c>
      <c r="E58" s="9">
        <v>0.32420091324200917</v>
      </c>
      <c r="F58">
        <v>173.56995185799997</v>
      </c>
      <c r="G58">
        <v>252.27503051399998</v>
      </c>
      <c r="H58" s="8">
        <v>78.705078656000012</v>
      </c>
      <c r="I58" s="9">
        <v>0.45344875546425079</v>
      </c>
      <c r="J58" s="14">
        <v>3.9613396053999996</v>
      </c>
      <c r="K58" s="10">
        <v>37551.587264361006</v>
      </c>
      <c r="L58">
        <v>3216105.0799999996</v>
      </c>
      <c r="M58">
        <v>4354482.63</v>
      </c>
      <c r="N58">
        <v>18529.158103999991</v>
      </c>
    </row>
    <row r="59" spans="1:14" x14ac:dyDescent="0.55000000000000004">
      <c r="A59">
        <v>210063</v>
      </c>
      <c r="B59">
        <v>360</v>
      </c>
      <c r="C59">
        <v>482</v>
      </c>
      <c r="D59" s="8">
        <v>122</v>
      </c>
      <c r="E59" s="9">
        <v>0.3388888888888888</v>
      </c>
      <c r="F59">
        <v>301.72706305700007</v>
      </c>
      <c r="G59">
        <v>454.05113952699992</v>
      </c>
      <c r="H59" s="8">
        <v>152.32407646999985</v>
      </c>
      <c r="I59" s="9">
        <v>0.5048406163063468</v>
      </c>
      <c r="J59" s="14">
        <v>0.24359418829999999</v>
      </c>
      <c r="K59" s="10">
        <v>1695.033646872</v>
      </c>
      <c r="L59">
        <v>4103884.51</v>
      </c>
      <c r="M59">
        <v>7187986.5500000007</v>
      </c>
      <c r="N59">
        <v>13601.313944000005</v>
      </c>
    </row>
    <row r="60" spans="1:14" x14ac:dyDescent="0.55000000000000004">
      <c r="A60">
        <v>210065</v>
      </c>
      <c r="B60">
        <v>115</v>
      </c>
      <c r="C60">
        <v>176</v>
      </c>
      <c r="D60" s="8">
        <v>61</v>
      </c>
      <c r="E60" s="9">
        <v>0.5304347826086957</v>
      </c>
      <c r="F60">
        <v>89.138508356000017</v>
      </c>
      <c r="G60">
        <v>147.08662363800002</v>
      </c>
      <c r="H60" s="8">
        <v>57.948115282000003</v>
      </c>
      <c r="I60" s="9">
        <v>0.65009069986416756</v>
      </c>
      <c r="J60" s="14">
        <v>1.5032943915999999</v>
      </c>
      <c r="K60" s="10">
        <v>9940.2415301729998</v>
      </c>
      <c r="L60">
        <v>1152093.5000000002</v>
      </c>
      <c r="M60">
        <v>1906173.5999999996</v>
      </c>
      <c r="N60">
        <v>12924.756328999998</v>
      </c>
    </row>
    <row r="61" spans="1:14" x14ac:dyDescent="0.55000000000000004">
      <c r="A61" t="s">
        <v>551</v>
      </c>
      <c r="B61">
        <v>13138</v>
      </c>
      <c r="C61">
        <v>16226</v>
      </c>
      <c r="D61" s="8">
        <v>3088</v>
      </c>
      <c r="E61" s="9">
        <v>0.23504338559902571</v>
      </c>
      <c r="F61">
        <v>10603.260704624005</v>
      </c>
      <c r="G61">
        <v>14667.182583908019</v>
      </c>
      <c r="H61" s="8">
        <v>4063.9218792840147</v>
      </c>
      <c r="I61" s="9">
        <v>0.38327095716054282</v>
      </c>
      <c r="J61" s="14">
        <v>3.6999875663301651E-9</v>
      </c>
      <c r="K61" s="10">
        <v>140388.0876005071</v>
      </c>
      <c r="L61">
        <v>171155309.37999994</v>
      </c>
      <c r="M61">
        <v>249606196.88999966</v>
      </c>
      <c r="N61">
        <v>16801.716168223837</v>
      </c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1F94A-3365-4AF9-9D6A-E9FB012871B8}">
  <dimension ref="A1:AC302"/>
  <sheetViews>
    <sheetView workbookViewId="0">
      <selection activeCell="Q15" sqref="Q15"/>
    </sheetView>
  </sheetViews>
  <sheetFormatPr defaultRowHeight="14.4" x14ac:dyDescent="0.55000000000000004"/>
  <cols>
    <col min="1" max="1" width="11.26171875" bestFit="1" customWidth="1"/>
    <col min="2" max="2" width="10" bestFit="1" customWidth="1"/>
    <col min="3" max="4" width="5.578125" bestFit="1" customWidth="1"/>
    <col min="5" max="5" width="11.15625" bestFit="1" customWidth="1"/>
    <col min="6" max="6" width="22.578125" bestFit="1" customWidth="1"/>
    <col min="7" max="8" width="20.15625" bestFit="1" customWidth="1"/>
    <col min="9" max="9" width="6" bestFit="1" customWidth="1"/>
    <col min="10" max="10" width="9" bestFit="1" customWidth="1"/>
    <col min="11" max="11" width="6.41796875" style="13" bestFit="1" customWidth="1"/>
    <col min="12" max="12" width="9.68359375" bestFit="1" customWidth="1"/>
    <col min="13" max="13" width="17" bestFit="1" customWidth="1"/>
    <col min="14" max="14" width="17.578125" bestFit="1" customWidth="1"/>
    <col min="15" max="15" width="20.68359375" bestFit="1" customWidth="1"/>
    <col min="16" max="16" width="14.26171875" bestFit="1" customWidth="1"/>
    <col min="18" max="18" width="14.83984375" bestFit="1" customWidth="1"/>
    <col min="20" max="20" width="14.83984375" bestFit="1" customWidth="1"/>
    <col min="22" max="22" width="23" bestFit="1" customWidth="1"/>
    <col min="24" max="24" width="24" bestFit="1" customWidth="1"/>
    <col min="25" max="25" width="7.578125" bestFit="1" customWidth="1"/>
    <col min="26" max="26" width="24" bestFit="1" customWidth="1"/>
    <col min="27" max="27" width="7.578125" bestFit="1" customWidth="1"/>
    <col min="28" max="28" width="25" bestFit="1" customWidth="1"/>
    <col min="29" max="29" width="13.41796875" customWidth="1"/>
  </cols>
  <sheetData>
    <row r="1" spans="1:29" ht="15.6" x14ac:dyDescent="0.6">
      <c r="A1" s="1" t="s">
        <v>536</v>
      </c>
    </row>
    <row r="2" spans="1:29" x14ac:dyDescent="0.55000000000000004">
      <c r="A2" t="s">
        <v>537</v>
      </c>
    </row>
    <row r="3" spans="1:29" ht="15.6" x14ac:dyDescent="0.6">
      <c r="C3" s="1"/>
    </row>
    <row r="5" spans="1:29" x14ac:dyDescent="0.55000000000000004">
      <c r="D5" s="2"/>
    </row>
    <row r="6" spans="1:29" x14ac:dyDescent="0.55000000000000004">
      <c r="D6" s="2"/>
    </row>
    <row r="7" spans="1:29" x14ac:dyDescent="0.55000000000000004">
      <c r="A7" s="11" t="s">
        <v>2</v>
      </c>
      <c r="B7" t="s">
        <v>21</v>
      </c>
    </row>
    <row r="8" spans="1:29" x14ac:dyDescent="0.55000000000000004">
      <c r="A8" s="11" t="s">
        <v>33</v>
      </c>
      <c r="B8" t="s">
        <v>40</v>
      </c>
    </row>
    <row r="9" spans="1:29" x14ac:dyDescent="0.55000000000000004">
      <c r="A9" s="11" t="s">
        <v>21</v>
      </c>
      <c r="B9" s="3">
        <v>0</v>
      </c>
    </row>
    <row r="10" spans="1:29" x14ac:dyDescent="0.55000000000000004">
      <c r="A10" s="11" t="s">
        <v>22</v>
      </c>
      <c r="B10" s="3">
        <v>0</v>
      </c>
    </row>
    <row r="11" spans="1:29" x14ac:dyDescent="0.55000000000000004">
      <c r="A11" s="11" t="s">
        <v>7</v>
      </c>
      <c r="B11" t="s">
        <v>62</v>
      </c>
      <c r="D11" s="4"/>
      <c r="E11" s="5"/>
      <c r="F11" s="5"/>
      <c r="G11" s="5"/>
      <c r="H11" s="5"/>
      <c r="I11" s="5"/>
    </row>
    <row r="12" spans="1:29" ht="32.25" customHeight="1" x14ac:dyDescent="0.55000000000000004"/>
    <row r="13" spans="1:29" s="6" customFormat="1" x14ac:dyDescent="0.55000000000000004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</row>
    <row r="14" spans="1:29" ht="57.6" x14ac:dyDescent="0.55000000000000004">
      <c r="C14" t="s">
        <v>539</v>
      </c>
      <c r="D14" t="s">
        <v>540</v>
      </c>
      <c r="E14" s="6" t="s">
        <v>541</v>
      </c>
      <c r="F14" t="s">
        <v>542</v>
      </c>
      <c r="G14" t="s">
        <v>543</v>
      </c>
      <c r="H14" t="s">
        <v>544</v>
      </c>
      <c r="I14" s="6" t="s">
        <v>545</v>
      </c>
      <c r="J14" s="6" t="s">
        <v>546</v>
      </c>
      <c r="K14" s="7" t="s">
        <v>547</v>
      </c>
      <c r="L14" s="7" t="s">
        <v>548</v>
      </c>
      <c r="M14" t="s">
        <v>549</v>
      </c>
      <c r="N14" t="s">
        <v>550</v>
      </c>
      <c r="O14" t="s">
        <v>553</v>
      </c>
      <c r="R14" s="18" t="s">
        <v>566</v>
      </c>
      <c r="S14" s="18" t="s">
        <v>554</v>
      </c>
      <c r="T14" s="18" t="s">
        <v>567</v>
      </c>
      <c r="U14" s="18" t="s">
        <v>554</v>
      </c>
      <c r="V14" s="18" t="s">
        <v>555</v>
      </c>
      <c r="W14" s="18" t="s">
        <v>554</v>
      </c>
      <c r="X14" s="18" t="s">
        <v>568</v>
      </c>
      <c r="Y14" s="18" t="s">
        <v>554</v>
      </c>
      <c r="Z14" s="18" t="s">
        <v>569</v>
      </c>
      <c r="AA14" s="18" t="s">
        <v>554</v>
      </c>
      <c r="AB14" s="18" t="s">
        <v>570</v>
      </c>
      <c r="AC14" s="18" t="s">
        <v>554</v>
      </c>
    </row>
    <row r="15" spans="1:29" x14ac:dyDescent="0.55000000000000004">
      <c r="A15" t="s">
        <v>62</v>
      </c>
      <c r="B15">
        <v>210001</v>
      </c>
      <c r="C15">
        <v>0</v>
      </c>
      <c r="D15">
        <v>1</v>
      </c>
      <c r="E15" s="8">
        <v>1</v>
      </c>
      <c r="F15" s="9" t="e">
        <v>#DIV/0!</v>
      </c>
      <c r="G15">
        <v>0</v>
      </c>
      <c r="H15">
        <v>0.75515097799999997</v>
      </c>
      <c r="I15" s="8">
        <v>0.75515097799999997</v>
      </c>
      <c r="J15" s="9" t="e">
        <v>#DIV/0!</v>
      </c>
      <c r="K15" s="4">
        <v>4.8612274400000002E-2</v>
      </c>
      <c r="L15" s="10">
        <v>286.15899653999998</v>
      </c>
      <c r="M15">
        <v>0</v>
      </c>
      <c r="N15">
        <v>5289.56</v>
      </c>
      <c r="O15">
        <v>11506.173758000001</v>
      </c>
      <c r="P15" s="12">
        <f>O15/2*K15</f>
        <v>279.67063800898762</v>
      </c>
      <c r="Q15">
        <f>L15/P15-1</f>
        <v>2.3199999031731977E-2</v>
      </c>
      <c r="R15">
        <v>0</v>
      </c>
      <c r="S15">
        <f>R15-G15</f>
        <v>0</v>
      </c>
      <c r="T15">
        <v>0.67914599129999997</v>
      </c>
      <c r="U15">
        <f>T15-H15</f>
        <v>-7.6004986699999999E-2</v>
      </c>
      <c r="V15">
        <v>0.67914599129999997</v>
      </c>
      <c r="W15" s="12">
        <f>V15-I15</f>
        <v>-7.6004986699999999E-2</v>
      </c>
      <c r="X15" s="12">
        <v>0</v>
      </c>
      <c r="Y15" s="14">
        <f>X15-C15</f>
        <v>0</v>
      </c>
      <c r="Z15" s="12">
        <v>1</v>
      </c>
      <c r="AA15" s="14">
        <f>Z15-D15</f>
        <v>0</v>
      </c>
      <c r="AB15" s="12">
        <v>1</v>
      </c>
      <c r="AC15" s="14">
        <f>AB15-E15</f>
        <v>0</v>
      </c>
    </row>
    <row r="16" spans="1:29" x14ac:dyDescent="0.55000000000000004">
      <c r="B16">
        <v>210003</v>
      </c>
      <c r="C16">
        <v>25</v>
      </c>
      <c r="D16">
        <v>29</v>
      </c>
      <c r="E16" s="8">
        <v>4</v>
      </c>
      <c r="F16" s="9">
        <v>0.15999999999999992</v>
      </c>
      <c r="G16">
        <v>26.463952212999999</v>
      </c>
      <c r="H16">
        <v>29.774300114999999</v>
      </c>
      <c r="I16" s="8">
        <v>3.3103479020000002</v>
      </c>
      <c r="J16" s="9">
        <v>0.12508894647919755</v>
      </c>
      <c r="K16" s="4">
        <v>0.2131011481</v>
      </c>
      <c r="L16" s="10">
        <v>1909.5214860000001</v>
      </c>
      <c r="M16">
        <v>429496.39</v>
      </c>
      <c r="N16">
        <v>482090.98</v>
      </c>
      <c r="O16">
        <v>17514.922663000001</v>
      </c>
      <c r="P16" s="12">
        <f t="shared" ref="P16:P31" si="0">O16/2*K16</f>
        <v>1866.2250641840049</v>
      </c>
      <c r="Q16">
        <f t="shared" ref="Q16:Q30" si="1">L16/P16-1</f>
        <v>2.3200000175180646E-2</v>
      </c>
      <c r="R16">
        <v>29.197720628100001</v>
      </c>
      <c r="S16">
        <f t="shared" ref="S16:S30" si="2">R16-G16</f>
        <v>2.7337684151000019</v>
      </c>
      <c r="T16">
        <v>32.129187590900003</v>
      </c>
      <c r="U16">
        <f t="shared" ref="U16:U30" si="3">T16-H16</f>
        <v>2.3548874759000036</v>
      </c>
      <c r="V16">
        <v>2.9314669628000001</v>
      </c>
      <c r="W16" s="12">
        <f t="shared" ref="W16:W30" si="4">V16-I16</f>
        <v>-0.3788809392000001</v>
      </c>
      <c r="X16" s="12">
        <v>25</v>
      </c>
      <c r="Y16" s="14">
        <f t="shared" ref="Y16:Y30" si="5">X16-C16</f>
        <v>0</v>
      </c>
      <c r="Z16" s="12">
        <v>28</v>
      </c>
      <c r="AA16" s="14">
        <f t="shared" ref="AA16:AA30" si="6">Z16-D16</f>
        <v>-1</v>
      </c>
      <c r="AB16" s="12">
        <v>3</v>
      </c>
      <c r="AC16" s="14">
        <f t="shared" ref="AC16:AC30" si="7">AB16-E16</f>
        <v>-1</v>
      </c>
    </row>
    <row r="17" spans="1:29" x14ac:dyDescent="0.55000000000000004">
      <c r="B17">
        <v>210005</v>
      </c>
      <c r="C17">
        <v>1</v>
      </c>
      <c r="D17">
        <v>1</v>
      </c>
      <c r="E17" s="8">
        <v>0</v>
      </c>
      <c r="F17" s="9">
        <v>0</v>
      </c>
      <c r="G17">
        <v>0.46813298599999997</v>
      </c>
      <c r="H17">
        <v>0.49757698500000003</v>
      </c>
      <c r="I17" s="8">
        <v>2.9443999000000054E-2</v>
      </c>
      <c r="J17" s="9">
        <v>6.2896655182508532E-2</v>
      </c>
      <c r="K17" s="4">
        <v>1.8954352000000001E-3</v>
      </c>
      <c r="L17" s="10">
        <v>14.812711757000001</v>
      </c>
      <c r="M17">
        <v>10029.629999999999</v>
      </c>
      <c r="N17">
        <v>8324.98</v>
      </c>
      <c r="O17">
        <v>15275.487907000001</v>
      </c>
      <c r="P17" s="12">
        <f t="shared" si="0"/>
        <v>14.476848738051064</v>
      </c>
      <c r="Q17">
        <f t="shared" si="1"/>
        <v>2.3200008857324761E-2</v>
      </c>
      <c r="R17">
        <v>0.48420399380000001</v>
      </c>
      <c r="S17">
        <f t="shared" si="2"/>
        <v>1.6071007800000037E-2</v>
      </c>
      <c r="T17">
        <v>0.49303799370000001</v>
      </c>
      <c r="U17">
        <f t="shared" si="3"/>
        <v>-4.538991300000017E-3</v>
      </c>
      <c r="V17">
        <v>8.8339999000000002E-3</v>
      </c>
      <c r="W17" s="12">
        <f t="shared" si="4"/>
        <v>-2.0609999100000054E-2</v>
      </c>
      <c r="X17" s="12">
        <v>1</v>
      </c>
      <c r="Y17" s="14">
        <f t="shared" si="5"/>
        <v>0</v>
      </c>
      <c r="Z17" s="12">
        <v>1</v>
      </c>
      <c r="AA17" s="14">
        <f t="shared" si="6"/>
        <v>0</v>
      </c>
      <c r="AB17" s="12">
        <v>0</v>
      </c>
      <c r="AC17" s="14">
        <f t="shared" si="7"/>
        <v>0</v>
      </c>
    </row>
    <row r="18" spans="1:29" x14ac:dyDescent="0.55000000000000004">
      <c r="B18">
        <v>210009</v>
      </c>
      <c r="C18">
        <v>42</v>
      </c>
      <c r="D18">
        <v>42</v>
      </c>
      <c r="E18" s="8">
        <v>0</v>
      </c>
      <c r="F18" s="9">
        <v>0</v>
      </c>
      <c r="G18">
        <v>41.530281768999998</v>
      </c>
      <c r="H18">
        <v>47.749242582000001</v>
      </c>
      <c r="I18" s="8">
        <v>6.2189608130000025</v>
      </c>
      <c r="J18" s="9">
        <v>0.14974521115920059</v>
      </c>
      <c r="K18" s="4">
        <v>0.4003409094</v>
      </c>
      <c r="L18" s="10">
        <v>5111.6149048999996</v>
      </c>
      <c r="M18">
        <v>829606.64</v>
      </c>
      <c r="N18">
        <v>1263821.46</v>
      </c>
      <c r="O18">
        <v>24957.301218000001</v>
      </c>
      <c r="P18" s="12">
        <f t="shared" si="0"/>
        <v>4995.7143328919237</v>
      </c>
      <c r="Q18">
        <f t="shared" si="1"/>
        <v>2.3199999896908352E-2</v>
      </c>
      <c r="R18">
        <v>40.271998486400001</v>
      </c>
      <c r="S18">
        <f t="shared" si="2"/>
        <v>-1.2582832825999972</v>
      </c>
      <c r="T18">
        <v>49.187737372999997</v>
      </c>
      <c r="U18">
        <f t="shared" si="3"/>
        <v>1.4384947909999966</v>
      </c>
      <c r="V18">
        <v>8.9157388865000016</v>
      </c>
      <c r="W18" s="12">
        <f t="shared" si="4"/>
        <v>2.6967780734999991</v>
      </c>
      <c r="X18" s="12">
        <v>39</v>
      </c>
      <c r="Y18" s="14">
        <f t="shared" si="5"/>
        <v>-3</v>
      </c>
      <c r="Z18" s="12">
        <v>39</v>
      </c>
      <c r="AA18" s="14">
        <f t="shared" si="6"/>
        <v>-3</v>
      </c>
      <c r="AB18" s="12">
        <v>0</v>
      </c>
      <c r="AC18" s="14">
        <f t="shared" si="7"/>
        <v>0</v>
      </c>
    </row>
    <row r="19" spans="1:29" x14ac:dyDescent="0.55000000000000004">
      <c r="B19">
        <v>210013</v>
      </c>
      <c r="C19">
        <v>0</v>
      </c>
      <c r="D19">
        <v>1</v>
      </c>
      <c r="E19" s="8">
        <v>1</v>
      </c>
      <c r="F19" s="9" t="e">
        <v>#DIV/0!</v>
      </c>
      <c r="G19">
        <v>0</v>
      </c>
      <c r="H19">
        <v>0.94474897199999996</v>
      </c>
      <c r="I19" s="8">
        <v>0.94474897199999996</v>
      </c>
      <c r="J19" s="9" t="e">
        <v>#DIV/0!</v>
      </c>
      <c r="K19" s="4">
        <v>6.0817502099999997E-2</v>
      </c>
      <c r="L19" s="10">
        <v>771.94820956000001</v>
      </c>
      <c r="M19">
        <v>0</v>
      </c>
      <c r="N19">
        <v>19066.68</v>
      </c>
      <c r="O19">
        <v>24810.130539000002</v>
      </c>
      <c r="P19" s="12">
        <f t="shared" si="0"/>
        <v>754.44508307845331</v>
      </c>
      <c r="Q19">
        <f t="shared" si="1"/>
        <v>2.3200000734482362E-2</v>
      </c>
      <c r="R19">
        <v>0</v>
      </c>
      <c r="S19">
        <f t="shared" si="2"/>
        <v>0</v>
      </c>
      <c r="T19">
        <v>0.84573598920000004</v>
      </c>
      <c r="U19">
        <f t="shared" si="3"/>
        <v>-9.9012982799999927E-2</v>
      </c>
      <c r="V19">
        <v>0.84573598920000004</v>
      </c>
      <c r="W19" s="12">
        <f t="shared" si="4"/>
        <v>-9.9012982799999927E-2</v>
      </c>
      <c r="X19" s="12">
        <v>0</v>
      </c>
      <c r="Y19" s="14">
        <f t="shared" si="5"/>
        <v>0</v>
      </c>
      <c r="Z19" s="12">
        <v>1</v>
      </c>
      <c r="AA19" s="14">
        <f t="shared" si="6"/>
        <v>0</v>
      </c>
      <c r="AB19" s="12">
        <v>1</v>
      </c>
      <c r="AC19" s="14">
        <f t="shared" si="7"/>
        <v>0</v>
      </c>
    </row>
    <row r="20" spans="1:29" x14ac:dyDescent="0.55000000000000004">
      <c r="B20">
        <v>210016</v>
      </c>
      <c r="C20">
        <v>4</v>
      </c>
      <c r="D20">
        <v>11</v>
      </c>
      <c r="E20" s="8">
        <v>7</v>
      </c>
      <c r="F20" s="9">
        <v>1.75</v>
      </c>
      <c r="G20">
        <v>3.053466909</v>
      </c>
      <c r="H20">
        <v>14.293802576999999</v>
      </c>
      <c r="I20" s="8">
        <v>11.240335668</v>
      </c>
      <c r="J20" s="9">
        <v>3.6811716003436796</v>
      </c>
      <c r="K20" s="4">
        <v>0.72358812640000003</v>
      </c>
      <c r="L20" s="10">
        <v>5881.6325036999997</v>
      </c>
      <c r="M20">
        <v>57440.480000000003</v>
      </c>
      <c r="N20">
        <v>218503.95</v>
      </c>
      <c r="O20">
        <v>15888.244624000001</v>
      </c>
      <c r="P20" s="12">
        <f t="shared" si="0"/>
        <v>5748.2725796325167</v>
      </c>
      <c r="Q20">
        <f t="shared" si="1"/>
        <v>2.3200000038273938E-2</v>
      </c>
      <c r="R20">
        <v>6.119549922</v>
      </c>
      <c r="S20">
        <f t="shared" si="2"/>
        <v>3.0660830130000001</v>
      </c>
      <c r="T20">
        <v>14.169921819399999</v>
      </c>
      <c r="U20">
        <f t="shared" si="3"/>
        <v>-0.12388075760000028</v>
      </c>
      <c r="V20">
        <v>8.0503718974999998</v>
      </c>
      <c r="W20" s="12">
        <f t="shared" si="4"/>
        <v>-3.1899637705000004</v>
      </c>
      <c r="X20" s="12">
        <v>5</v>
      </c>
      <c r="Y20" s="14">
        <f t="shared" si="5"/>
        <v>1</v>
      </c>
      <c r="Z20" s="12">
        <v>10</v>
      </c>
      <c r="AA20" s="14">
        <f t="shared" si="6"/>
        <v>-1</v>
      </c>
      <c r="AB20" s="12">
        <v>5</v>
      </c>
      <c r="AC20" s="14">
        <f t="shared" si="7"/>
        <v>-2</v>
      </c>
    </row>
    <row r="21" spans="1:29" x14ac:dyDescent="0.55000000000000004">
      <c r="B21">
        <v>210019</v>
      </c>
      <c r="C21">
        <v>0</v>
      </c>
      <c r="D21">
        <v>1</v>
      </c>
      <c r="E21" s="8">
        <v>1</v>
      </c>
      <c r="F21" s="9" t="e">
        <v>#DIV/0!</v>
      </c>
      <c r="G21">
        <v>0</v>
      </c>
      <c r="H21">
        <v>1.6547249509999999</v>
      </c>
      <c r="I21" s="8">
        <v>1.6547249509999999</v>
      </c>
      <c r="J21" s="9" t="e">
        <v>#DIV/0!</v>
      </c>
      <c r="K21" s="4">
        <v>0.10652167</v>
      </c>
      <c r="L21" s="10">
        <v>800.77070676999995</v>
      </c>
      <c r="M21">
        <v>0</v>
      </c>
      <c r="N21">
        <v>13781.53</v>
      </c>
      <c r="O21">
        <v>14693.987811999999</v>
      </c>
      <c r="P21" s="12">
        <f t="shared" si="0"/>
        <v>782.61406034694301</v>
      </c>
      <c r="Q21">
        <f t="shared" si="1"/>
        <v>2.3200000284952615E-2</v>
      </c>
      <c r="R21">
        <v>0</v>
      </c>
      <c r="S21">
        <f t="shared" si="2"/>
        <v>0</v>
      </c>
      <c r="T21">
        <v>1.6589799788999999</v>
      </c>
      <c r="U21">
        <f t="shared" si="3"/>
        <v>4.2550278999999858E-3</v>
      </c>
      <c r="V21">
        <v>1.6589799788999999</v>
      </c>
      <c r="W21" s="12">
        <f t="shared" si="4"/>
        <v>4.2550278999999858E-3</v>
      </c>
      <c r="X21" s="12">
        <v>0</v>
      </c>
      <c r="Y21" s="14">
        <f t="shared" si="5"/>
        <v>0</v>
      </c>
      <c r="Z21" s="12">
        <v>1</v>
      </c>
      <c r="AA21" s="14">
        <f t="shared" si="6"/>
        <v>0</v>
      </c>
      <c r="AB21" s="12">
        <v>1</v>
      </c>
      <c r="AC21" s="14">
        <f t="shared" si="7"/>
        <v>0</v>
      </c>
    </row>
    <row r="22" spans="1:29" x14ac:dyDescent="0.55000000000000004">
      <c r="B22">
        <v>210022</v>
      </c>
      <c r="C22">
        <v>6</v>
      </c>
      <c r="D22">
        <v>7</v>
      </c>
      <c r="E22" s="8">
        <v>1</v>
      </c>
      <c r="F22" s="9">
        <v>0.16666666666666674</v>
      </c>
      <c r="G22">
        <v>4.3572848710000001</v>
      </c>
      <c r="H22">
        <v>6.7740547979999999</v>
      </c>
      <c r="I22" s="8">
        <v>2.4167699269999998</v>
      </c>
      <c r="J22" s="9">
        <v>0.55465042992365787</v>
      </c>
      <c r="K22" s="4">
        <v>0.15557774029999999</v>
      </c>
      <c r="L22" s="10">
        <v>1038.3866032999999</v>
      </c>
      <c r="M22">
        <v>69502.64</v>
      </c>
      <c r="N22">
        <v>164304.54999999999</v>
      </c>
      <c r="O22">
        <v>13046.111364</v>
      </c>
      <c r="P22" s="12">
        <f t="shared" si="0"/>
        <v>1014.8422628566353</v>
      </c>
      <c r="Q22">
        <f t="shared" si="1"/>
        <v>2.3199999945893834E-2</v>
      </c>
      <c r="R22">
        <v>5.2708079327999995</v>
      </c>
      <c r="S22">
        <f t="shared" si="2"/>
        <v>0.91352306179999943</v>
      </c>
      <c r="T22">
        <v>6.9047879118999997</v>
      </c>
      <c r="U22">
        <f t="shared" si="3"/>
        <v>0.13073311389999986</v>
      </c>
      <c r="V22">
        <v>1.6339799783999998</v>
      </c>
      <c r="W22" s="12">
        <f t="shared" si="4"/>
        <v>-0.78278994860000006</v>
      </c>
      <c r="X22" s="12">
        <v>6</v>
      </c>
      <c r="Y22" s="14">
        <f t="shared" si="5"/>
        <v>0</v>
      </c>
      <c r="Z22" s="12">
        <v>8</v>
      </c>
      <c r="AA22" s="14">
        <f t="shared" si="6"/>
        <v>1</v>
      </c>
      <c r="AB22" s="12">
        <v>2</v>
      </c>
      <c r="AC22" s="14">
        <f t="shared" si="7"/>
        <v>1</v>
      </c>
    </row>
    <row r="23" spans="1:29" x14ac:dyDescent="0.55000000000000004">
      <c r="B23">
        <v>210035</v>
      </c>
      <c r="C23">
        <v>1339</v>
      </c>
      <c r="D23">
        <v>1338</v>
      </c>
      <c r="E23" s="8">
        <v>-1</v>
      </c>
      <c r="F23" s="9">
        <v>-7.468259895444529E-4</v>
      </c>
      <c r="G23">
        <v>1102.3708982999999</v>
      </c>
      <c r="H23">
        <v>1162.1799315000001</v>
      </c>
      <c r="I23" s="8">
        <v>59.809033200000158</v>
      </c>
      <c r="J23" s="9">
        <v>5.4254909388694372E-2</v>
      </c>
      <c r="K23" s="4">
        <v>3.8501613790000002</v>
      </c>
      <c r="L23" s="10">
        <v>26392.260582999999</v>
      </c>
      <c r="M23">
        <v>14612088.640000001</v>
      </c>
      <c r="N23">
        <v>17550712.48</v>
      </c>
      <c r="O23">
        <v>13398.837543</v>
      </c>
      <c r="P23" s="12">
        <f t="shared" si="0"/>
        <v>25793.843415776926</v>
      </c>
      <c r="Q23">
        <f t="shared" si="1"/>
        <v>2.3199999999110155E-2</v>
      </c>
      <c r="R23">
        <v>1244.0987951452003</v>
      </c>
      <c r="S23">
        <f t="shared" si="2"/>
        <v>141.72789684520035</v>
      </c>
      <c r="T23">
        <v>1326.2155660924</v>
      </c>
      <c r="U23">
        <f t="shared" si="3"/>
        <v>164.0356345923999</v>
      </c>
      <c r="V23">
        <v>82.116770953199989</v>
      </c>
      <c r="W23" s="12">
        <f t="shared" si="4"/>
        <v>22.307737753199831</v>
      </c>
      <c r="X23" s="12">
        <v>1350</v>
      </c>
      <c r="Y23" s="14">
        <f t="shared" si="5"/>
        <v>11</v>
      </c>
      <c r="Z23" s="12">
        <v>1347</v>
      </c>
      <c r="AA23" s="14">
        <f t="shared" si="6"/>
        <v>9</v>
      </c>
      <c r="AB23" s="12">
        <v>-3</v>
      </c>
      <c r="AC23" s="14">
        <f t="shared" si="7"/>
        <v>-2</v>
      </c>
    </row>
    <row r="24" spans="1:29" x14ac:dyDescent="0.55000000000000004">
      <c r="B24">
        <v>210039</v>
      </c>
      <c r="C24">
        <v>50</v>
      </c>
      <c r="D24">
        <v>68</v>
      </c>
      <c r="E24" s="8">
        <v>18</v>
      </c>
      <c r="F24" s="9">
        <v>0.3600000000000001</v>
      </c>
      <c r="G24">
        <v>44.797695668999999</v>
      </c>
      <c r="H24">
        <v>51.513224473999998</v>
      </c>
      <c r="I24" s="8">
        <v>6.7155288049999982</v>
      </c>
      <c r="J24" s="9">
        <v>0.14990790719726999</v>
      </c>
      <c r="K24" s="4">
        <v>0.43230709909999998</v>
      </c>
      <c r="L24" s="10">
        <v>3240.7546173999999</v>
      </c>
      <c r="M24">
        <v>598355.31000000006</v>
      </c>
      <c r="N24">
        <v>753034.32</v>
      </c>
      <c r="O24">
        <v>14652.888514</v>
      </c>
      <c r="P24" s="12">
        <f t="shared" si="0"/>
        <v>3167.2738634615248</v>
      </c>
      <c r="Q24">
        <f t="shared" si="1"/>
        <v>2.3200000096666118E-2</v>
      </c>
      <c r="R24">
        <v>51.435830344999999</v>
      </c>
      <c r="S24">
        <f t="shared" si="2"/>
        <v>6.638134676</v>
      </c>
      <c r="T24">
        <v>60.183011233300007</v>
      </c>
      <c r="U24">
        <f t="shared" si="3"/>
        <v>8.6697867593000097</v>
      </c>
      <c r="V24">
        <v>8.7471808882999991</v>
      </c>
      <c r="W24" s="12">
        <f t="shared" si="4"/>
        <v>2.0316520833000009</v>
      </c>
      <c r="X24" s="12">
        <v>51</v>
      </c>
      <c r="Y24" s="14">
        <f t="shared" si="5"/>
        <v>1</v>
      </c>
      <c r="Z24" s="12">
        <v>69</v>
      </c>
      <c r="AA24" s="14">
        <f t="shared" si="6"/>
        <v>1</v>
      </c>
      <c r="AB24" s="12">
        <v>18</v>
      </c>
      <c r="AC24" s="14">
        <f t="shared" si="7"/>
        <v>0</v>
      </c>
    </row>
    <row r="25" spans="1:29" x14ac:dyDescent="0.55000000000000004">
      <c r="B25">
        <v>210048</v>
      </c>
      <c r="C25">
        <v>2</v>
      </c>
      <c r="D25">
        <v>4</v>
      </c>
      <c r="E25" s="8">
        <v>2</v>
      </c>
      <c r="F25" s="9">
        <v>1</v>
      </c>
      <c r="G25">
        <v>2.2199629349999999</v>
      </c>
      <c r="H25">
        <v>2.974955912</v>
      </c>
      <c r="I25" s="8">
        <v>0.75499297700000012</v>
      </c>
      <c r="J25" s="9">
        <v>0.34009260474432201</v>
      </c>
      <c r="K25" s="4">
        <v>4.8602103200000003E-2</v>
      </c>
      <c r="L25" s="10">
        <v>324.90744959</v>
      </c>
      <c r="M25">
        <v>33476.11</v>
      </c>
      <c r="N25">
        <v>42770.720000000001</v>
      </c>
      <c r="O25">
        <v>13066.945218999999</v>
      </c>
      <c r="P25" s="12">
        <f t="shared" si="0"/>
        <v>317.54051002129228</v>
      </c>
      <c r="Q25">
        <f t="shared" si="1"/>
        <v>2.3199999169283059E-2</v>
      </c>
      <c r="R25">
        <v>2.2107019717999998</v>
      </c>
      <c r="S25">
        <f t="shared" si="2"/>
        <v>-9.2609632000000275E-3</v>
      </c>
      <c r="T25">
        <v>3.1685099595999997</v>
      </c>
      <c r="U25">
        <f t="shared" si="3"/>
        <v>0.19355404759999972</v>
      </c>
      <c r="V25">
        <v>0.95780798779999998</v>
      </c>
      <c r="W25" s="12">
        <f t="shared" si="4"/>
        <v>0.20281501079999986</v>
      </c>
      <c r="X25" s="12">
        <v>2</v>
      </c>
      <c r="Y25" s="14">
        <f t="shared" si="5"/>
        <v>0</v>
      </c>
      <c r="Z25" s="12">
        <v>4</v>
      </c>
      <c r="AA25" s="14">
        <f t="shared" si="6"/>
        <v>0</v>
      </c>
      <c r="AB25" s="12">
        <v>2</v>
      </c>
      <c r="AC25" s="14">
        <f t="shared" si="7"/>
        <v>0</v>
      </c>
    </row>
    <row r="26" spans="1:29" x14ac:dyDescent="0.55000000000000004">
      <c r="B26">
        <v>210049</v>
      </c>
      <c r="C26">
        <v>0</v>
      </c>
      <c r="D26">
        <v>2</v>
      </c>
      <c r="E26" s="8">
        <v>2</v>
      </c>
      <c r="F26" s="9" t="e">
        <v>#DIV/0!</v>
      </c>
      <c r="G26">
        <v>0</v>
      </c>
      <c r="H26">
        <v>0.98978697100000002</v>
      </c>
      <c r="I26" s="8">
        <v>0.98978697100000002</v>
      </c>
      <c r="J26" s="9" t="e">
        <v>#DIV/0!</v>
      </c>
      <c r="K26" s="4">
        <v>6.3716789300000007E-2</v>
      </c>
      <c r="L26" s="10">
        <v>436.46451381999998</v>
      </c>
      <c r="M26">
        <v>0</v>
      </c>
      <c r="N26">
        <v>21950.32</v>
      </c>
      <c r="O26">
        <v>13389.504949</v>
      </c>
      <c r="P26" s="12">
        <f t="shared" si="0"/>
        <v>426.56813283337016</v>
      </c>
      <c r="Q26">
        <f t="shared" si="1"/>
        <v>2.3200000714764135E-2</v>
      </c>
      <c r="R26">
        <v>0</v>
      </c>
      <c r="S26">
        <f t="shared" si="2"/>
        <v>0</v>
      </c>
      <c r="T26">
        <v>1.1637669852000001</v>
      </c>
      <c r="U26">
        <f t="shared" si="3"/>
        <v>0.17398001420000009</v>
      </c>
      <c r="V26">
        <v>1.1637669852000001</v>
      </c>
      <c r="W26" s="12">
        <f t="shared" si="4"/>
        <v>0.17398001420000009</v>
      </c>
      <c r="X26" s="12">
        <v>0</v>
      </c>
      <c r="Y26" s="14">
        <f t="shared" si="5"/>
        <v>0</v>
      </c>
      <c r="Z26" s="12">
        <v>2</v>
      </c>
      <c r="AA26" s="14">
        <f t="shared" si="6"/>
        <v>0</v>
      </c>
      <c r="AB26" s="12">
        <v>2</v>
      </c>
      <c r="AC26" s="14">
        <f t="shared" si="7"/>
        <v>0</v>
      </c>
    </row>
    <row r="27" spans="1:29" x14ac:dyDescent="0.55000000000000004">
      <c r="B27">
        <v>210055</v>
      </c>
      <c r="C27">
        <v>7</v>
      </c>
      <c r="D27">
        <v>0</v>
      </c>
      <c r="E27" s="8">
        <v>-7</v>
      </c>
      <c r="F27" s="9">
        <v>-1</v>
      </c>
      <c r="G27">
        <v>9.3912267220000007</v>
      </c>
      <c r="H27">
        <v>0</v>
      </c>
      <c r="I27" s="8">
        <v>-9.3912267220000007</v>
      </c>
      <c r="J27" s="9">
        <v>-1</v>
      </c>
      <c r="K27" s="4">
        <v>-9.3912267220000007</v>
      </c>
      <c r="L27" s="10">
        <v>-69789.217600000004</v>
      </c>
      <c r="M27">
        <v>143328.18</v>
      </c>
      <c r="N27">
        <v>0</v>
      </c>
      <c r="O27">
        <v>14525.646416</v>
      </c>
      <c r="P27" s="12">
        <f t="shared" si="0"/>
        <v>-68206.819388131364</v>
      </c>
      <c r="Q27">
        <f t="shared" si="1"/>
        <v>2.3200000030260792E-2</v>
      </c>
      <c r="R27">
        <v>10.121353871</v>
      </c>
      <c r="S27">
        <f t="shared" si="2"/>
        <v>0.73012714899999942</v>
      </c>
      <c r="T27">
        <v>0</v>
      </c>
      <c r="U27">
        <f t="shared" si="3"/>
        <v>0</v>
      </c>
      <c r="V27">
        <v>-10.12135387</v>
      </c>
      <c r="W27" s="12">
        <f t="shared" si="4"/>
        <v>-0.73012714799999934</v>
      </c>
      <c r="X27" s="12">
        <v>6</v>
      </c>
      <c r="Y27" s="14">
        <f t="shared" si="5"/>
        <v>-1</v>
      </c>
      <c r="Z27" s="12">
        <v>0</v>
      </c>
      <c r="AA27" s="14">
        <f t="shared" si="6"/>
        <v>0</v>
      </c>
      <c r="AB27" s="12">
        <v>-6</v>
      </c>
      <c r="AC27" s="14">
        <f t="shared" si="7"/>
        <v>1</v>
      </c>
    </row>
    <row r="28" spans="1:29" x14ac:dyDescent="0.55000000000000004">
      <c r="B28">
        <v>210057</v>
      </c>
      <c r="C28">
        <v>5</v>
      </c>
      <c r="D28">
        <v>5</v>
      </c>
      <c r="E28" s="8">
        <v>0</v>
      </c>
      <c r="F28" s="9">
        <v>0</v>
      </c>
      <c r="G28">
        <v>3.6905438899999998</v>
      </c>
      <c r="H28">
        <v>4.6433768630000003</v>
      </c>
      <c r="I28" s="8">
        <v>0.95283297300000047</v>
      </c>
      <c r="J28" s="9">
        <v>0.25818226294011115</v>
      </c>
      <c r="K28" s="4">
        <v>6.13379036E-2</v>
      </c>
      <c r="L28" s="10">
        <v>515.07971218</v>
      </c>
      <c r="M28">
        <v>70465.570000000007</v>
      </c>
      <c r="N28">
        <v>86039.8</v>
      </c>
      <c r="O28">
        <v>16414.020816</v>
      </c>
      <c r="P28" s="12">
        <f t="shared" si="0"/>
        <v>503.40081325010067</v>
      </c>
      <c r="Q28">
        <f t="shared" si="1"/>
        <v>2.3200000124149467E-2</v>
      </c>
      <c r="R28">
        <v>3.1664539596000001</v>
      </c>
      <c r="S28">
        <f t="shared" si="2"/>
        <v>-0.52408993039999974</v>
      </c>
      <c r="T28">
        <v>2.8824199632999998</v>
      </c>
      <c r="U28">
        <f t="shared" si="3"/>
        <v>-1.7609568997000005</v>
      </c>
      <c r="V28">
        <v>-0.28403399679999997</v>
      </c>
      <c r="W28" s="12">
        <f t="shared" si="4"/>
        <v>-1.2368669698000003</v>
      </c>
      <c r="X28" s="12">
        <v>4</v>
      </c>
      <c r="Y28" s="14">
        <f t="shared" si="5"/>
        <v>-1</v>
      </c>
      <c r="Z28" s="12">
        <v>2</v>
      </c>
      <c r="AA28" s="14">
        <f t="shared" si="6"/>
        <v>-3</v>
      </c>
      <c r="AB28" s="12">
        <v>-2</v>
      </c>
      <c r="AC28" s="14">
        <f t="shared" si="7"/>
        <v>-2</v>
      </c>
    </row>
    <row r="29" spans="1:29" x14ac:dyDescent="0.55000000000000004">
      <c r="B29">
        <v>210062</v>
      </c>
      <c r="C29">
        <v>277</v>
      </c>
      <c r="D29">
        <v>311</v>
      </c>
      <c r="E29" s="8">
        <v>34</v>
      </c>
      <c r="F29" s="9">
        <v>0.12274368231046928</v>
      </c>
      <c r="G29">
        <v>201.55318602</v>
      </c>
      <c r="H29">
        <v>251.01305056000001</v>
      </c>
      <c r="I29" s="8">
        <v>49.459864540000012</v>
      </c>
      <c r="J29" s="9">
        <v>0.24539361305403595</v>
      </c>
      <c r="K29" s="4">
        <v>3.1839414558999999</v>
      </c>
      <c r="L29" s="10">
        <v>27302.349115000001</v>
      </c>
      <c r="M29">
        <v>3345875.54</v>
      </c>
      <c r="N29">
        <v>4124597.98</v>
      </c>
      <c r="O29">
        <v>16761.172907</v>
      </c>
      <c r="P29" s="12">
        <f t="shared" si="0"/>
        <v>26683.296634052607</v>
      </c>
      <c r="Q29">
        <f t="shared" si="1"/>
        <v>2.3199999963924078E-2</v>
      </c>
      <c r="R29">
        <v>225.20990213030001</v>
      </c>
      <c r="S29">
        <f t="shared" si="2"/>
        <v>23.65671611030001</v>
      </c>
      <c r="T29">
        <v>272.67381252109999</v>
      </c>
      <c r="U29">
        <f t="shared" si="3"/>
        <v>21.660761961099979</v>
      </c>
      <c r="V29">
        <v>47.463910394800003</v>
      </c>
      <c r="W29" s="12">
        <f t="shared" si="4"/>
        <v>-1.9959541452000096</v>
      </c>
      <c r="X29" s="12">
        <v>280</v>
      </c>
      <c r="Y29" s="14">
        <f t="shared" si="5"/>
        <v>3</v>
      </c>
      <c r="Z29" s="12">
        <v>311</v>
      </c>
      <c r="AA29" s="14">
        <f t="shared" si="6"/>
        <v>0</v>
      </c>
      <c r="AB29" s="12">
        <v>31</v>
      </c>
      <c r="AC29" s="14">
        <f t="shared" si="7"/>
        <v>-3</v>
      </c>
    </row>
    <row r="30" spans="1:29" x14ac:dyDescent="0.55000000000000004">
      <c r="B30">
        <v>210065</v>
      </c>
      <c r="C30">
        <v>4</v>
      </c>
      <c r="D30">
        <v>6</v>
      </c>
      <c r="E30" s="8">
        <v>2</v>
      </c>
      <c r="F30" s="9">
        <v>0.5</v>
      </c>
      <c r="G30">
        <v>3.8431048859999999</v>
      </c>
      <c r="H30">
        <v>4.4754258660000001</v>
      </c>
      <c r="I30" s="8">
        <v>0.63232098000000025</v>
      </c>
      <c r="J30" s="9">
        <v>0.16453388568796923</v>
      </c>
      <c r="K30" s="4">
        <v>4.0705185900000003E-2</v>
      </c>
      <c r="L30" s="10">
        <v>262.39993980000003</v>
      </c>
      <c r="M30">
        <v>55943.38</v>
      </c>
      <c r="N30">
        <v>55709.19</v>
      </c>
      <c r="O30">
        <v>12600.374481999999</v>
      </c>
      <c r="P30" s="12">
        <f t="shared" si="0"/>
        <v>256.45029284971309</v>
      </c>
      <c r="Q30">
        <f t="shared" si="1"/>
        <v>2.3200000608981863E-2</v>
      </c>
      <c r="R30">
        <v>3.1497829597999996</v>
      </c>
      <c r="S30">
        <f t="shared" si="2"/>
        <v>-0.69332192620000033</v>
      </c>
      <c r="T30">
        <v>4.6172569411</v>
      </c>
      <c r="U30">
        <f t="shared" si="3"/>
        <v>0.14183107509999981</v>
      </c>
      <c r="V30">
        <v>1.4674739818</v>
      </c>
      <c r="W30" s="12">
        <f t="shared" si="4"/>
        <v>0.83515300179999974</v>
      </c>
      <c r="X30" s="12">
        <v>3</v>
      </c>
      <c r="Y30" s="14">
        <f t="shared" si="5"/>
        <v>-1</v>
      </c>
      <c r="Z30" s="12">
        <v>6</v>
      </c>
      <c r="AA30" s="14">
        <f t="shared" si="6"/>
        <v>0</v>
      </c>
      <c r="AB30" s="12">
        <v>3</v>
      </c>
      <c r="AC30" s="14">
        <f t="shared" si="7"/>
        <v>1</v>
      </c>
    </row>
    <row r="31" spans="1:29" x14ac:dyDescent="0.55000000000000004">
      <c r="A31" t="s">
        <v>552</v>
      </c>
      <c r="C31">
        <v>1762</v>
      </c>
      <c r="D31">
        <v>1827</v>
      </c>
      <c r="E31" s="8">
        <v>65</v>
      </c>
      <c r="F31" s="9">
        <v>3.6889897843359831E-2</v>
      </c>
      <c r="G31">
        <v>1443.7397371700001</v>
      </c>
      <c r="H31">
        <v>1580.2333541040002</v>
      </c>
      <c r="I31" s="8">
        <v>136.4936169340001</v>
      </c>
      <c r="J31" s="9">
        <v>9.4541705419532995E-2</v>
      </c>
      <c r="K31" s="4">
        <v>-9.9999834801689502E-11</v>
      </c>
      <c r="L31" s="10">
        <v>4499.8444533169913</v>
      </c>
      <c r="M31">
        <v>20255608.509999998</v>
      </c>
      <c r="N31">
        <v>24809998.500000004</v>
      </c>
      <c r="O31">
        <v>252501.75073099998</v>
      </c>
      <c r="P31" s="12">
        <f t="shared" si="0"/>
        <v>-1.262506668011869E-5</v>
      </c>
      <c r="Y31" s="14"/>
      <c r="Z31" s="12"/>
      <c r="AA31" s="14"/>
      <c r="AB31" s="12"/>
      <c r="AC31" s="14"/>
    </row>
    <row r="32" spans="1:29" x14ac:dyDescent="0.55000000000000004">
      <c r="A32" t="s">
        <v>551</v>
      </c>
      <c r="C32">
        <v>1762</v>
      </c>
      <c r="D32">
        <v>1827</v>
      </c>
      <c r="E32" s="8">
        <v>65</v>
      </c>
      <c r="F32" s="9">
        <v>3.6889897843359831E-2</v>
      </c>
      <c r="G32">
        <v>1443.7397371700001</v>
      </c>
      <c r="H32">
        <v>1580.2333541040002</v>
      </c>
      <c r="I32" s="8">
        <v>136.4936169340001</v>
      </c>
      <c r="J32" s="9">
        <v>9.4541705419532995E-2</v>
      </c>
      <c r="K32" s="4">
        <v>-9.9999834801689502E-11</v>
      </c>
      <c r="L32" s="10">
        <v>4499.8444533169913</v>
      </c>
      <c r="M32">
        <v>20255608.509999998</v>
      </c>
      <c r="N32">
        <v>24809998.500000004</v>
      </c>
      <c r="O32">
        <v>252501.75073099998</v>
      </c>
      <c r="Y32" s="14"/>
      <c r="Z32" s="12"/>
      <c r="AA32" s="14"/>
      <c r="AB32" s="12"/>
      <c r="AC32" s="14"/>
    </row>
    <row r="33" spans="11:15" x14ac:dyDescent="0.55000000000000004">
      <c r="K33"/>
    </row>
    <row r="34" spans="11:15" x14ac:dyDescent="0.55000000000000004">
      <c r="K34"/>
    </row>
    <row r="35" spans="11:15" x14ac:dyDescent="0.55000000000000004">
      <c r="K35"/>
    </row>
    <row r="36" spans="11:15" x14ac:dyDescent="0.55000000000000004">
      <c r="K36"/>
    </row>
    <row r="37" spans="11:15" x14ac:dyDescent="0.55000000000000004">
      <c r="K37"/>
    </row>
    <row r="38" spans="11:15" x14ac:dyDescent="0.55000000000000004">
      <c r="K38"/>
    </row>
    <row r="39" spans="11:15" x14ac:dyDescent="0.55000000000000004">
      <c r="K39"/>
    </row>
    <row r="40" spans="11:15" x14ac:dyDescent="0.55000000000000004">
      <c r="K40"/>
      <c r="O40" s="19"/>
    </row>
    <row r="41" spans="11:15" x14ac:dyDescent="0.55000000000000004">
      <c r="K41"/>
    </row>
    <row r="42" spans="11:15" x14ac:dyDescent="0.55000000000000004">
      <c r="K42"/>
    </row>
    <row r="43" spans="11:15" x14ac:dyDescent="0.55000000000000004">
      <c r="K43"/>
    </row>
    <row r="44" spans="11:15" x14ac:dyDescent="0.55000000000000004">
      <c r="K44"/>
    </row>
    <row r="45" spans="11:15" x14ac:dyDescent="0.55000000000000004">
      <c r="K45"/>
    </row>
    <row r="46" spans="11:15" x14ac:dyDescent="0.55000000000000004">
      <c r="K46"/>
    </row>
    <row r="47" spans="11:15" x14ac:dyDescent="0.55000000000000004">
      <c r="K47"/>
    </row>
    <row r="48" spans="11:15" x14ac:dyDescent="0.55000000000000004">
      <c r="K48"/>
    </row>
    <row r="49" spans="11:11" x14ac:dyDescent="0.55000000000000004">
      <c r="K49"/>
    </row>
    <row r="50" spans="11:11" x14ac:dyDescent="0.55000000000000004">
      <c r="K50"/>
    </row>
    <row r="51" spans="11:11" x14ac:dyDescent="0.55000000000000004">
      <c r="K51"/>
    </row>
    <row r="52" spans="11:11" x14ac:dyDescent="0.55000000000000004">
      <c r="K52"/>
    </row>
    <row r="53" spans="11:11" x14ac:dyDescent="0.55000000000000004">
      <c r="K53"/>
    </row>
    <row r="54" spans="11:11" x14ac:dyDescent="0.55000000000000004">
      <c r="K54"/>
    </row>
    <row r="55" spans="11:11" x14ac:dyDescent="0.55000000000000004">
      <c r="K55"/>
    </row>
    <row r="56" spans="11:11" x14ac:dyDescent="0.55000000000000004">
      <c r="K56"/>
    </row>
    <row r="57" spans="11:11" x14ac:dyDescent="0.55000000000000004">
      <c r="K57"/>
    </row>
    <row r="58" spans="11:11" x14ac:dyDescent="0.55000000000000004">
      <c r="K58"/>
    </row>
    <row r="59" spans="11:11" x14ac:dyDescent="0.55000000000000004">
      <c r="K59"/>
    </row>
    <row r="60" spans="11:11" x14ac:dyDescent="0.55000000000000004">
      <c r="K60"/>
    </row>
    <row r="61" spans="11:11" x14ac:dyDescent="0.55000000000000004">
      <c r="K61"/>
    </row>
    <row r="62" spans="11:11" x14ac:dyDescent="0.55000000000000004">
      <c r="K62"/>
    </row>
    <row r="63" spans="11:11" x14ac:dyDescent="0.55000000000000004">
      <c r="K63"/>
    </row>
    <row r="64" spans="11:11" x14ac:dyDescent="0.55000000000000004">
      <c r="K64"/>
    </row>
    <row r="65" spans="11:11" x14ac:dyDescent="0.55000000000000004">
      <c r="K65"/>
    </row>
    <row r="66" spans="11:11" x14ac:dyDescent="0.55000000000000004">
      <c r="K66"/>
    </row>
    <row r="67" spans="11:11" x14ac:dyDescent="0.55000000000000004">
      <c r="K67"/>
    </row>
    <row r="68" spans="11:11" x14ac:dyDescent="0.55000000000000004">
      <c r="K68"/>
    </row>
    <row r="69" spans="11:11" x14ac:dyDescent="0.55000000000000004">
      <c r="K69"/>
    </row>
    <row r="70" spans="11:11" x14ac:dyDescent="0.55000000000000004">
      <c r="K70"/>
    </row>
    <row r="71" spans="11:11" x14ac:dyDescent="0.55000000000000004">
      <c r="K71"/>
    </row>
    <row r="72" spans="11:11" x14ac:dyDescent="0.55000000000000004">
      <c r="K72"/>
    </row>
    <row r="73" spans="11:11" x14ac:dyDescent="0.55000000000000004">
      <c r="K73"/>
    </row>
    <row r="74" spans="11:11" x14ac:dyDescent="0.55000000000000004">
      <c r="K74"/>
    </row>
    <row r="75" spans="11:11" x14ac:dyDescent="0.55000000000000004">
      <c r="K75"/>
    </row>
    <row r="76" spans="11:11" x14ac:dyDescent="0.55000000000000004">
      <c r="K76"/>
    </row>
    <row r="77" spans="11:11" x14ac:dyDescent="0.55000000000000004">
      <c r="K77"/>
    </row>
    <row r="78" spans="11:11" x14ac:dyDescent="0.55000000000000004">
      <c r="K78"/>
    </row>
    <row r="79" spans="11:11" x14ac:dyDescent="0.55000000000000004">
      <c r="K79"/>
    </row>
    <row r="80" spans="11:11" x14ac:dyDescent="0.55000000000000004">
      <c r="K80"/>
    </row>
    <row r="81" spans="11:11" x14ac:dyDescent="0.55000000000000004">
      <c r="K81"/>
    </row>
    <row r="82" spans="11:11" x14ac:dyDescent="0.55000000000000004">
      <c r="K82"/>
    </row>
    <row r="83" spans="11:11" x14ac:dyDescent="0.55000000000000004">
      <c r="K83"/>
    </row>
    <row r="84" spans="11:11" x14ac:dyDescent="0.55000000000000004">
      <c r="K84"/>
    </row>
    <row r="85" spans="11:11" x14ac:dyDescent="0.55000000000000004">
      <c r="K85"/>
    </row>
    <row r="86" spans="11:11" x14ac:dyDescent="0.55000000000000004">
      <c r="K86"/>
    </row>
    <row r="87" spans="11:11" x14ac:dyDescent="0.55000000000000004">
      <c r="K87"/>
    </row>
    <row r="88" spans="11:11" x14ac:dyDescent="0.55000000000000004">
      <c r="K88"/>
    </row>
    <row r="89" spans="11:11" x14ac:dyDescent="0.55000000000000004">
      <c r="K89"/>
    </row>
    <row r="90" spans="11:11" x14ac:dyDescent="0.55000000000000004">
      <c r="K90"/>
    </row>
    <row r="91" spans="11:11" x14ac:dyDescent="0.55000000000000004">
      <c r="K91"/>
    </row>
    <row r="92" spans="11:11" x14ac:dyDescent="0.55000000000000004">
      <c r="K92"/>
    </row>
    <row r="93" spans="11:11" x14ac:dyDescent="0.55000000000000004">
      <c r="K93"/>
    </row>
    <row r="94" spans="11:11" x14ac:dyDescent="0.55000000000000004">
      <c r="K94"/>
    </row>
    <row r="95" spans="11:11" x14ac:dyDescent="0.55000000000000004">
      <c r="K95"/>
    </row>
    <row r="96" spans="11:11" x14ac:dyDescent="0.55000000000000004">
      <c r="K96"/>
    </row>
    <row r="97" spans="11:11" x14ac:dyDescent="0.55000000000000004">
      <c r="K97"/>
    </row>
    <row r="98" spans="11:11" x14ac:dyDescent="0.55000000000000004">
      <c r="K98"/>
    </row>
    <row r="99" spans="11:11" x14ac:dyDescent="0.55000000000000004">
      <c r="K99"/>
    </row>
    <row r="100" spans="11:11" x14ac:dyDescent="0.55000000000000004">
      <c r="K100"/>
    </row>
    <row r="101" spans="11:11" x14ac:dyDescent="0.55000000000000004">
      <c r="K101"/>
    </row>
    <row r="102" spans="11:11" x14ac:dyDescent="0.55000000000000004">
      <c r="K102"/>
    </row>
    <row r="103" spans="11:11" x14ac:dyDescent="0.55000000000000004">
      <c r="K103"/>
    </row>
    <row r="104" spans="11:11" x14ac:dyDescent="0.55000000000000004">
      <c r="K104"/>
    </row>
    <row r="105" spans="11:11" x14ac:dyDescent="0.55000000000000004">
      <c r="K105"/>
    </row>
    <row r="106" spans="11:11" x14ac:dyDescent="0.55000000000000004">
      <c r="K106"/>
    </row>
    <row r="107" spans="11:11" x14ac:dyDescent="0.55000000000000004">
      <c r="K107"/>
    </row>
    <row r="108" spans="11:11" x14ac:dyDescent="0.55000000000000004">
      <c r="K108"/>
    </row>
    <row r="109" spans="11:11" x14ac:dyDescent="0.55000000000000004">
      <c r="K109"/>
    </row>
    <row r="110" spans="11:11" x14ac:dyDescent="0.55000000000000004">
      <c r="K110"/>
    </row>
    <row r="111" spans="11:11" x14ac:dyDescent="0.55000000000000004">
      <c r="K111"/>
    </row>
    <row r="112" spans="11:11" x14ac:dyDescent="0.55000000000000004">
      <c r="K112"/>
    </row>
    <row r="113" spans="11:11" x14ac:dyDescent="0.55000000000000004">
      <c r="K113"/>
    </row>
    <row r="114" spans="11:11" x14ac:dyDescent="0.55000000000000004">
      <c r="K114"/>
    </row>
    <row r="115" spans="11:11" x14ac:dyDescent="0.55000000000000004">
      <c r="K115"/>
    </row>
    <row r="116" spans="11:11" x14ac:dyDescent="0.55000000000000004">
      <c r="K116"/>
    </row>
    <row r="117" spans="11:11" x14ac:dyDescent="0.55000000000000004">
      <c r="K117"/>
    </row>
    <row r="118" spans="11:11" x14ac:dyDescent="0.55000000000000004">
      <c r="K118"/>
    </row>
    <row r="119" spans="11:11" x14ac:dyDescent="0.55000000000000004">
      <c r="K119"/>
    </row>
    <row r="120" spans="11:11" x14ac:dyDescent="0.55000000000000004">
      <c r="K120"/>
    </row>
    <row r="121" spans="11:11" x14ac:dyDescent="0.55000000000000004">
      <c r="K121"/>
    </row>
    <row r="122" spans="11:11" x14ac:dyDescent="0.55000000000000004">
      <c r="K122"/>
    </row>
    <row r="123" spans="11:11" x14ac:dyDescent="0.55000000000000004">
      <c r="K123"/>
    </row>
    <row r="124" spans="11:11" x14ac:dyDescent="0.55000000000000004">
      <c r="K124"/>
    </row>
    <row r="125" spans="11:11" x14ac:dyDescent="0.55000000000000004">
      <c r="K125"/>
    </row>
    <row r="126" spans="11:11" x14ac:dyDescent="0.55000000000000004">
      <c r="K126"/>
    </row>
    <row r="127" spans="11:11" x14ac:dyDescent="0.55000000000000004">
      <c r="K127"/>
    </row>
    <row r="128" spans="11:11" x14ac:dyDescent="0.55000000000000004">
      <c r="K128"/>
    </row>
    <row r="129" spans="11:11" x14ac:dyDescent="0.55000000000000004">
      <c r="K129"/>
    </row>
    <row r="130" spans="11:11" x14ac:dyDescent="0.55000000000000004">
      <c r="K130"/>
    </row>
    <row r="131" spans="11:11" x14ac:dyDescent="0.55000000000000004">
      <c r="K131"/>
    </row>
    <row r="132" spans="11:11" x14ac:dyDescent="0.55000000000000004">
      <c r="K132"/>
    </row>
    <row r="133" spans="11:11" x14ac:dyDescent="0.55000000000000004">
      <c r="K133"/>
    </row>
    <row r="134" spans="11:11" x14ac:dyDescent="0.55000000000000004">
      <c r="K134"/>
    </row>
    <row r="135" spans="11:11" x14ac:dyDescent="0.55000000000000004">
      <c r="K135"/>
    </row>
    <row r="136" spans="11:11" x14ac:dyDescent="0.55000000000000004">
      <c r="K136"/>
    </row>
    <row r="137" spans="11:11" x14ac:dyDescent="0.55000000000000004">
      <c r="K137"/>
    </row>
    <row r="138" spans="11:11" x14ac:dyDescent="0.55000000000000004">
      <c r="K138"/>
    </row>
    <row r="139" spans="11:11" x14ac:dyDescent="0.55000000000000004">
      <c r="K139"/>
    </row>
    <row r="140" spans="11:11" x14ac:dyDescent="0.55000000000000004">
      <c r="K140"/>
    </row>
    <row r="141" spans="11:11" x14ac:dyDescent="0.55000000000000004">
      <c r="K141"/>
    </row>
    <row r="142" spans="11:11" x14ac:dyDescent="0.55000000000000004">
      <c r="K142"/>
    </row>
    <row r="143" spans="11:11" x14ac:dyDescent="0.55000000000000004">
      <c r="K143"/>
    </row>
    <row r="144" spans="11:11" x14ac:dyDescent="0.55000000000000004">
      <c r="K144"/>
    </row>
    <row r="145" spans="11:11" x14ac:dyDescent="0.55000000000000004">
      <c r="K145"/>
    </row>
    <row r="146" spans="11:11" x14ac:dyDescent="0.55000000000000004">
      <c r="K146"/>
    </row>
    <row r="147" spans="11:11" x14ac:dyDescent="0.55000000000000004">
      <c r="K147"/>
    </row>
    <row r="148" spans="11:11" x14ac:dyDescent="0.55000000000000004">
      <c r="K148"/>
    </row>
    <row r="149" spans="11:11" x14ac:dyDescent="0.55000000000000004">
      <c r="K149"/>
    </row>
    <row r="150" spans="11:11" x14ac:dyDescent="0.55000000000000004">
      <c r="K150"/>
    </row>
    <row r="151" spans="11:11" x14ac:dyDescent="0.55000000000000004">
      <c r="K151"/>
    </row>
    <row r="152" spans="11:11" x14ac:dyDescent="0.55000000000000004">
      <c r="K152"/>
    </row>
    <row r="153" spans="11:11" x14ac:dyDescent="0.55000000000000004">
      <c r="K153"/>
    </row>
    <row r="154" spans="11:11" x14ac:dyDescent="0.55000000000000004">
      <c r="K154"/>
    </row>
    <row r="155" spans="11:11" x14ac:dyDescent="0.55000000000000004">
      <c r="K155"/>
    </row>
    <row r="156" spans="11:11" x14ac:dyDescent="0.55000000000000004">
      <c r="K156"/>
    </row>
    <row r="157" spans="11:11" x14ac:dyDescent="0.55000000000000004">
      <c r="K157"/>
    </row>
    <row r="158" spans="11:11" x14ac:dyDescent="0.55000000000000004">
      <c r="K158"/>
    </row>
    <row r="159" spans="11:11" x14ac:dyDescent="0.55000000000000004">
      <c r="K159"/>
    </row>
    <row r="160" spans="11:11" x14ac:dyDescent="0.55000000000000004">
      <c r="K160"/>
    </row>
    <row r="161" spans="11:11" x14ac:dyDescent="0.55000000000000004">
      <c r="K161"/>
    </row>
    <row r="162" spans="11:11" x14ac:dyDescent="0.55000000000000004">
      <c r="K162"/>
    </row>
    <row r="163" spans="11:11" x14ac:dyDescent="0.55000000000000004">
      <c r="K163"/>
    </row>
    <row r="164" spans="11:11" x14ac:dyDescent="0.55000000000000004">
      <c r="K164"/>
    </row>
    <row r="165" spans="11:11" x14ac:dyDescent="0.55000000000000004">
      <c r="K165"/>
    </row>
    <row r="166" spans="11:11" x14ac:dyDescent="0.55000000000000004">
      <c r="K166"/>
    </row>
    <row r="167" spans="11:11" x14ac:dyDescent="0.55000000000000004">
      <c r="K167"/>
    </row>
    <row r="168" spans="11:11" x14ac:dyDescent="0.55000000000000004">
      <c r="K168"/>
    </row>
    <row r="169" spans="11:11" x14ac:dyDescent="0.55000000000000004">
      <c r="K169"/>
    </row>
    <row r="170" spans="11:11" x14ac:dyDescent="0.55000000000000004">
      <c r="K170"/>
    </row>
    <row r="171" spans="11:11" x14ac:dyDescent="0.55000000000000004">
      <c r="K171"/>
    </row>
    <row r="172" spans="11:11" x14ac:dyDescent="0.55000000000000004">
      <c r="K172"/>
    </row>
    <row r="173" spans="11:11" x14ac:dyDescent="0.55000000000000004">
      <c r="K173"/>
    </row>
    <row r="174" spans="11:11" x14ac:dyDescent="0.55000000000000004">
      <c r="K174"/>
    </row>
    <row r="175" spans="11:11" x14ac:dyDescent="0.55000000000000004">
      <c r="K175"/>
    </row>
    <row r="176" spans="11:11" x14ac:dyDescent="0.55000000000000004">
      <c r="K176"/>
    </row>
    <row r="177" spans="11:11" x14ac:dyDescent="0.55000000000000004">
      <c r="K177"/>
    </row>
    <row r="178" spans="11:11" x14ac:dyDescent="0.55000000000000004">
      <c r="K178"/>
    </row>
    <row r="179" spans="11:11" x14ac:dyDescent="0.55000000000000004">
      <c r="K179"/>
    </row>
    <row r="180" spans="11:11" x14ac:dyDescent="0.55000000000000004">
      <c r="K180"/>
    </row>
    <row r="181" spans="11:11" x14ac:dyDescent="0.55000000000000004">
      <c r="K181"/>
    </row>
    <row r="182" spans="11:11" x14ac:dyDescent="0.55000000000000004">
      <c r="K182"/>
    </row>
    <row r="183" spans="11:11" x14ac:dyDescent="0.55000000000000004">
      <c r="K183"/>
    </row>
    <row r="184" spans="11:11" x14ac:dyDescent="0.55000000000000004">
      <c r="K184"/>
    </row>
    <row r="185" spans="11:11" x14ac:dyDescent="0.55000000000000004">
      <c r="K185"/>
    </row>
    <row r="186" spans="11:11" x14ac:dyDescent="0.55000000000000004">
      <c r="K186"/>
    </row>
    <row r="187" spans="11:11" x14ac:dyDescent="0.55000000000000004">
      <c r="K187"/>
    </row>
    <row r="188" spans="11:11" x14ac:dyDescent="0.55000000000000004">
      <c r="K188"/>
    </row>
    <row r="189" spans="11:11" x14ac:dyDescent="0.55000000000000004">
      <c r="K189"/>
    </row>
    <row r="190" spans="11:11" x14ac:dyDescent="0.55000000000000004">
      <c r="K190"/>
    </row>
    <row r="191" spans="11:11" x14ac:dyDescent="0.55000000000000004">
      <c r="K191"/>
    </row>
    <row r="192" spans="11:11" x14ac:dyDescent="0.55000000000000004">
      <c r="K192"/>
    </row>
    <row r="193" spans="11:11" x14ac:dyDescent="0.55000000000000004">
      <c r="K193"/>
    </row>
    <row r="194" spans="11:11" x14ac:dyDescent="0.55000000000000004">
      <c r="K194"/>
    </row>
    <row r="195" spans="11:11" x14ac:dyDescent="0.55000000000000004">
      <c r="K195"/>
    </row>
    <row r="196" spans="11:11" x14ac:dyDescent="0.55000000000000004">
      <c r="K196"/>
    </row>
    <row r="197" spans="11:11" x14ac:dyDescent="0.55000000000000004">
      <c r="K197"/>
    </row>
    <row r="198" spans="11:11" x14ac:dyDescent="0.55000000000000004">
      <c r="K198"/>
    </row>
    <row r="199" spans="11:11" x14ac:dyDescent="0.55000000000000004">
      <c r="K199"/>
    </row>
    <row r="200" spans="11:11" x14ac:dyDescent="0.55000000000000004">
      <c r="K200"/>
    </row>
    <row r="201" spans="11:11" x14ac:dyDescent="0.55000000000000004">
      <c r="K201"/>
    </row>
    <row r="202" spans="11:11" x14ac:dyDescent="0.55000000000000004">
      <c r="K202"/>
    </row>
    <row r="203" spans="11:11" x14ac:dyDescent="0.55000000000000004">
      <c r="K203"/>
    </row>
    <row r="204" spans="11:11" x14ac:dyDescent="0.55000000000000004">
      <c r="K204"/>
    </row>
    <row r="205" spans="11:11" x14ac:dyDescent="0.55000000000000004">
      <c r="K205"/>
    </row>
    <row r="206" spans="11:11" x14ac:dyDescent="0.55000000000000004">
      <c r="K206"/>
    </row>
    <row r="207" spans="11:11" x14ac:dyDescent="0.55000000000000004">
      <c r="K207"/>
    </row>
    <row r="208" spans="11:11" x14ac:dyDescent="0.55000000000000004">
      <c r="K208"/>
    </row>
    <row r="209" spans="11:11" x14ac:dyDescent="0.55000000000000004">
      <c r="K209"/>
    </row>
    <row r="210" spans="11:11" x14ac:dyDescent="0.55000000000000004">
      <c r="K210"/>
    </row>
    <row r="211" spans="11:11" x14ac:dyDescent="0.55000000000000004">
      <c r="K211"/>
    </row>
    <row r="212" spans="11:11" x14ac:dyDescent="0.55000000000000004">
      <c r="K212"/>
    </row>
    <row r="213" spans="11:11" x14ac:dyDescent="0.55000000000000004">
      <c r="K213"/>
    </row>
    <row r="214" spans="11:11" x14ac:dyDescent="0.55000000000000004">
      <c r="K214"/>
    </row>
    <row r="215" spans="11:11" x14ac:dyDescent="0.55000000000000004">
      <c r="K215"/>
    </row>
    <row r="216" spans="11:11" x14ac:dyDescent="0.55000000000000004">
      <c r="K216"/>
    </row>
    <row r="217" spans="11:11" x14ac:dyDescent="0.55000000000000004">
      <c r="K217"/>
    </row>
    <row r="218" spans="11:11" x14ac:dyDescent="0.55000000000000004">
      <c r="K218"/>
    </row>
    <row r="219" spans="11:11" x14ac:dyDescent="0.55000000000000004">
      <c r="K219"/>
    </row>
    <row r="220" spans="11:11" x14ac:dyDescent="0.55000000000000004">
      <c r="K220"/>
    </row>
    <row r="221" spans="11:11" x14ac:dyDescent="0.55000000000000004">
      <c r="K221"/>
    </row>
    <row r="222" spans="11:11" x14ac:dyDescent="0.55000000000000004">
      <c r="K222"/>
    </row>
    <row r="223" spans="11:11" x14ac:dyDescent="0.55000000000000004">
      <c r="K223"/>
    </row>
    <row r="224" spans="11:11" x14ac:dyDescent="0.55000000000000004">
      <c r="K224"/>
    </row>
    <row r="225" spans="11:11" x14ac:dyDescent="0.55000000000000004">
      <c r="K225"/>
    </row>
    <row r="226" spans="11:11" x14ac:dyDescent="0.55000000000000004">
      <c r="K226"/>
    </row>
    <row r="227" spans="11:11" x14ac:dyDescent="0.55000000000000004">
      <c r="K227"/>
    </row>
    <row r="228" spans="11:11" x14ac:dyDescent="0.55000000000000004">
      <c r="K228"/>
    </row>
    <row r="229" spans="11:11" x14ac:dyDescent="0.55000000000000004">
      <c r="K229"/>
    </row>
    <row r="230" spans="11:11" x14ac:dyDescent="0.55000000000000004">
      <c r="K230"/>
    </row>
    <row r="231" spans="11:11" x14ac:dyDescent="0.55000000000000004">
      <c r="K231"/>
    </row>
    <row r="232" spans="11:11" x14ac:dyDescent="0.55000000000000004">
      <c r="K232"/>
    </row>
    <row r="233" spans="11:11" x14ac:dyDescent="0.55000000000000004">
      <c r="K233"/>
    </row>
    <row r="234" spans="11:11" x14ac:dyDescent="0.55000000000000004">
      <c r="K234"/>
    </row>
    <row r="235" spans="11:11" x14ac:dyDescent="0.55000000000000004">
      <c r="K235"/>
    </row>
    <row r="236" spans="11:11" x14ac:dyDescent="0.55000000000000004">
      <c r="K236"/>
    </row>
    <row r="237" spans="11:11" x14ac:dyDescent="0.55000000000000004">
      <c r="K237"/>
    </row>
    <row r="238" spans="11:11" x14ac:dyDescent="0.55000000000000004">
      <c r="K238"/>
    </row>
    <row r="239" spans="11:11" x14ac:dyDescent="0.55000000000000004">
      <c r="K239"/>
    </row>
    <row r="240" spans="11:11" x14ac:dyDescent="0.55000000000000004">
      <c r="K240"/>
    </row>
    <row r="241" spans="11:11" x14ac:dyDescent="0.55000000000000004">
      <c r="K241"/>
    </row>
    <row r="242" spans="11:11" x14ac:dyDescent="0.55000000000000004">
      <c r="K242"/>
    </row>
    <row r="243" spans="11:11" x14ac:dyDescent="0.55000000000000004">
      <c r="K243"/>
    </row>
    <row r="244" spans="11:11" x14ac:dyDescent="0.55000000000000004">
      <c r="K244"/>
    </row>
    <row r="245" spans="11:11" x14ac:dyDescent="0.55000000000000004">
      <c r="K245"/>
    </row>
    <row r="246" spans="11:11" x14ac:dyDescent="0.55000000000000004">
      <c r="K246"/>
    </row>
    <row r="247" spans="11:11" x14ac:dyDescent="0.55000000000000004">
      <c r="K247"/>
    </row>
    <row r="248" spans="11:11" x14ac:dyDescent="0.55000000000000004">
      <c r="K248"/>
    </row>
    <row r="249" spans="11:11" x14ac:dyDescent="0.55000000000000004">
      <c r="K249"/>
    </row>
    <row r="250" spans="11:11" x14ac:dyDescent="0.55000000000000004">
      <c r="K250"/>
    </row>
    <row r="251" spans="11:11" x14ac:dyDescent="0.55000000000000004">
      <c r="K251"/>
    </row>
    <row r="252" spans="11:11" x14ac:dyDescent="0.55000000000000004">
      <c r="K252"/>
    </row>
    <row r="253" spans="11:11" x14ac:dyDescent="0.55000000000000004">
      <c r="K253"/>
    </row>
    <row r="254" spans="11:11" x14ac:dyDescent="0.55000000000000004">
      <c r="K254"/>
    </row>
    <row r="255" spans="11:11" x14ac:dyDescent="0.55000000000000004">
      <c r="K255"/>
    </row>
    <row r="256" spans="11:11" x14ac:dyDescent="0.55000000000000004">
      <c r="K256"/>
    </row>
    <row r="257" spans="11:11" x14ac:dyDescent="0.55000000000000004">
      <c r="K257"/>
    </row>
    <row r="258" spans="11:11" x14ac:dyDescent="0.55000000000000004">
      <c r="K258"/>
    </row>
    <row r="259" spans="11:11" x14ac:dyDescent="0.55000000000000004">
      <c r="K259"/>
    </row>
    <row r="260" spans="11:11" x14ac:dyDescent="0.55000000000000004">
      <c r="K260"/>
    </row>
    <row r="261" spans="11:11" x14ac:dyDescent="0.55000000000000004">
      <c r="K261"/>
    </row>
    <row r="262" spans="11:11" x14ac:dyDescent="0.55000000000000004">
      <c r="K262"/>
    </row>
    <row r="263" spans="11:11" x14ac:dyDescent="0.55000000000000004">
      <c r="K263"/>
    </row>
    <row r="264" spans="11:11" x14ac:dyDescent="0.55000000000000004">
      <c r="K264"/>
    </row>
    <row r="265" spans="11:11" x14ac:dyDescent="0.55000000000000004">
      <c r="K265"/>
    </row>
    <row r="266" spans="11:11" x14ac:dyDescent="0.55000000000000004">
      <c r="K266"/>
    </row>
    <row r="267" spans="11:11" x14ac:dyDescent="0.55000000000000004">
      <c r="K267"/>
    </row>
    <row r="268" spans="11:11" x14ac:dyDescent="0.55000000000000004">
      <c r="K268"/>
    </row>
    <row r="269" spans="11:11" x14ac:dyDescent="0.55000000000000004">
      <c r="K269"/>
    </row>
    <row r="270" spans="11:11" x14ac:dyDescent="0.55000000000000004">
      <c r="K270"/>
    </row>
    <row r="271" spans="11:11" x14ac:dyDescent="0.55000000000000004">
      <c r="K271"/>
    </row>
    <row r="272" spans="11:11" x14ac:dyDescent="0.55000000000000004">
      <c r="K272"/>
    </row>
    <row r="273" spans="11:11" x14ac:dyDescent="0.55000000000000004">
      <c r="K273"/>
    </row>
    <row r="274" spans="11:11" x14ac:dyDescent="0.55000000000000004">
      <c r="K274"/>
    </row>
    <row r="275" spans="11:11" x14ac:dyDescent="0.55000000000000004">
      <c r="K275"/>
    </row>
    <row r="276" spans="11:11" x14ac:dyDescent="0.55000000000000004">
      <c r="K276"/>
    </row>
    <row r="277" spans="11:11" x14ac:dyDescent="0.55000000000000004">
      <c r="K277"/>
    </row>
    <row r="278" spans="11:11" x14ac:dyDescent="0.55000000000000004">
      <c r="K278"/>
    </row>
    <row r="279" spans="11:11" x14ac:dyDescent="0.55000000000000004">
      <c r="K279"/>
    </row>
    <row r="280" spans="11:11" x14ac:dyDescent="0.55000000000000004">
      <c r="K280"/>
    </row>
    <row r="281" spans="11:11" x14ac:dyDescent="0.55000000000000004">
      <c r="K281"/>
    </row>
    <row r="282" spans="11:11" x14ac:dyDescent="0.55000000000000004">
      <c r="K282"/>
    </row>
    <row r="283" spans="11:11" x14ac:dyDescent="0.55000000000000004">
      <c r="K283"/>
    </row>
    <row r="284" spans="11:11" x14ac:dyDescent="0.55000000000000004">
      <c r="K284"/>
    </row>
    <row r="285" spans="11:11" x14ac:dyDescent="0.55000000000000004">
      <c r="K285"/>
    </row>
    <row r="286" spans="11:11" x14ac:dyDescent="0.55000000000000004">
      <c r="K286"/>
    </row>
    <row r="287" spans="11:11" x14ac:dyDescent="0.55000000000000004">
      <c r="K287"/>
    </row>
    <row r="288" spans="11:11" x14ac:dyDescent="0.55000000000000004">
      <c r="K288"/>
    </row>
    <row r="289" spans="11:11" x14ac:dyDescent="0.55000000000000004">
      <c r="K289"/>
    </row>
    <row r="290" spans="11:11" x14ac:dyDescent="0.55000000000000004">
      <c r="K290"/>
    </row>
    <row r="291" spans="11:11" x14ac:dyDescent="0.55000000000000004">
      <c r="K291"/>
    </row>
    <row r="292" spans="11:11" x14ac:dyDescent="0.55000000000000004">
      <c r="K292"/>
    </row>
    <row r="293" spans="11:11" x14ac:dyDescent="0.55000000000000004">
      <c r="K293"/>
    </row>
    <row r="294" spans="11:11" x14ac:dyDescent="0.55000000000000004">
      <c r="K294"/>
    </row>
    <row r="295" spans="11:11" x14ac:dyDescent="0.55000000000000004">
      <c r="K295"/>
    </row>
    <row r="296" spans="11:11" x14ac:dyDescent="0.55000000000000004">
      <c r="K296"/>
    </row>
    <row r="297" spans="11:11" x14ac:dyDescent="0.55000000000000004">
      <c r="K297"/>
    </row>
    <row r="298" spans="11:11" x14ac:dyDescent="0.55000000000000004">
      <c r="K298"/>
    </row>
    <row r="299" spans="11:11" x14ac:dyDescent="0.55000000000000004">
      <c r="K299"/>
    </row>
    <row r="300" spans="11:11" x14ac:dyDescent="0.55000000000000004">
      <c r="K300"/>
    </row>
    <row r="301" spans="11:11" x14ac:dyDescent="0.55000000000000004">
      <c r="K301"/>
    </row>
    <row r="302" spans="11:11" x14ac:dyDescent="0.55000000000000004">
      <c r="K302"/>
    </row>
  </sheetData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F2BC2-A808-4671-99B1-6EE5F2A39670}">
  <dimension ref="A1:AI2490"/>
  <sheetViews>
    <sheetView topLeftCell="G1" workbookViewId="0">
      <selection activeCell="AI2" sqref="AI2"/>
    </sheetView>
  </sheetViews>
  <sheetFormatPr defaultRowHeight="14.4" x14ac:dyDescent="0.55000000000000004"/>
  <cols>
    <col min="1" max="1" width="21.26171875" customWidth="1"/>
  </cols>
  <sheetData>
    <row r="1" spans="1:35" x14ac:dyDescent="0.5500000000000000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</row>
    <row r="2" spans="1:35" x14ac:dyDescent="0.55000000000000004">
      <c r="A2">
        <v>11506.173758000001</v>
      </c>
      <c r="B2">
        <v>13340.267417999999</v>
      </c>
      <c r="C2" t="s">
        <v>21</v>
      </c>
      <c r="D2">
        <v>21030</v>
      </c>
      <c r="E2">
        <v>210001</v>
      </c>
      <c r="F2" t="s">
        <v>34</v>
      </c>
      <c r="G2" t="s">
        <v>35</v>
      </c>
      <c r="H2" t="s">
        <v>36</v>
      </c>
      <c r="I2" t="s">
        <v>37</v>
      </c>
      <c r="J2">
        <v>1</v>
      </c>
      <c r="K2">
        <v>0</v>
      </c>
      <c r="L2">
        <v>0</v>
      </c>
      <c r="M2">
        <v>0</v>
      </c>
      <c r="N2">
        <v>0.57957498299999999</v>
      </c>
      <c r="O2">
        <v>1</v>
      </c>
      <c r="P2">
        <v>4482.22</v>
      </c>
      <c r="Q2">
        <v>1</v>
      </c>
      <c r="R2">
        <v>0.57957498299999999</v>
      </c>
      <c r="S2">
        <v>4482.22</v>
      </c>
      <c r="T2" t="s">
        <v>38</v>
      </c>
      <c r="U2" t="s">
        <v>39</v>
      </c>
      <c r="V2">
        <v>0</v>
      </c>
      <c r="W2">
        <v>0</v>
      </c>
      <c r="X2">
        <v>40.373505799</v>
      </c>
      <c r="Y2">
        <v>-0.92701997199999997</v>
      </c>
      <c r="Z2">
        <v>0.92701997199999997</v>
      </c>
      <c r="AA2">
        <v>-0.92701997199999997</v>
      </c>
      <c r="AB2">
        <v>1.33076772E-2</v>
      </c>
      <c r="AC2">
        <v>1.33076772E-2</v>
      </c>
      <c r="AD2">
        <v>0</v>
      </c>
      <c r="AE2">
        <v>78.336420540999995</v>
      </c>
      <c r="AF2">
        <v>0.56626730579999995</v>
      </c>
      <c r="AG2">
        <v>3333.3656188</v>
      </c>
      <c r="AH2" t="s">
        <v>40</v>
      </c>
      <c r="AI2">
        <f>(AB2*A2)*0.59</f>
        <v>90.341063245359194</v>
      </c>
    </row>
    <row r="3" spans="1:35" x14ac:dyDescent="0.55000000000000004">
      <c r="A3">
        <v>11506.173758000001</v>
      </c>
      <c r="B3">
        <v>13340.267417999999</v>
      </c>
      <c r="C3" t="s">
        <v>21</v>
      </c>
      <c r="D3">
        <v>20744</v>
      </c>
      <c r="E3">
        <v>210001</v>
      </c>
      <c r="F3" t="s">
        <v>34</v>
      </c>
      <c r="G3" t="s">
        <v>35</v>
      </c>
      <c r="H3" t="s">
        <v>41</v>
      </c>
      <c r="I3" t="s">
        <v>37</v>
      </c>
      <c r="J3">
        <v>1</v>
      </c>
      <c r="K3">
        <v>0</v>
      </c>
      <c r="L3">
        <v>0</v>
      </c>
      <c r="M3">
        <v>0</v>
      </c>
      <c r="N3">
        <v>0.75430897799999996</v>
      </c>
      <c r="O3">
        <v>1</v>
      </c>
      <c r="P3">
        <v>11685.05</v>
      </c>
      <c r="Q3">
        <v>1</v>
      </c>
      <c r="R3">
        <v>0.75430897799999996</v>
      </c>
      <c r="S3">
        <v>11685.05</v>
      </c>
      <c r="T3" t="s">
        <v>42</v>
      </c>
      <c r="U3" t="s">
        <v>43</v>
      </c>
      <c r="V3">
        <v>0</v>
      </c>
      <c r="W3">
        <v>0</v>
      </c>
      <c r="X3">
        <v>69.501414928000003</v>
      </c>
      <c r="Y3">
        <v>-9.1640427280000001</v>
      </c>
      <c r="Z3">
        <v>9.1640427280000001</v>
      </c>
      <c r="AA3">
        <v>-9.1640427280000001</v>
      </c>
      <c r="AB3">
        <v>9.9458690299999999E-2</v>
      </c>
      <c r="AC3">
        <v>9.9458690299999999E-2</v>
      </c>
      <c r="AD3">
        <v>0</v>
      </c>
      <c r="AE3">
        <v>585.46939838000003</v>
      </c>
      <c r="AF3">
        <v>0.65485028769999998</v>
      </c>
      <c r="AG3">
        <v>3854.8145235000002</v>
      </c>
      <c r="AH3" t="s">
        <v>40</v>
      </c>
    </row>
    <row r="4" spans="1:35" x14ac:dyDescent="0.55000000000000004">
      <c r="A4">
        <v>11506.173758000001</v>
      </c>
      <c r="B4">
        <v>13340.267417999999</v>
      </c>
      <c r="C4" t="s">
        <v>21</v>
      </c>
      <c r="D4" t="s">
        <v>44</v>
      </c>
      <c r="E4">
        <v>210001</v>
      </c>
      <c r="F4" t="s">
        <v>34</v>
      </c>
      <c r="G4" t="s">
        <v>35</v>
      </c>
      <c r="H4" t="s">
        <v>44</v>
      </c>
      <c r="I4" t="s">
        <v>37</v>
      </c>
      <c r="J4">
        <v>2</v>
      </c>
      <c r="K4">
        <v>0</v>
      </c>
      <c r="L4">
        <v>0</v>
      </c>
      <c r="M4">
        <v>0</v>
      </c>
      <c r="N4">
        <v>1.130932966</v>
      </c>
      <c r="O4">
        <v>2</v>
      </c>
      <c r="P4">
        <v>8054.77</v>
      </c>
      <c r="Q4">
        <v>2</v>
      </c>
      <c r="R4">
        <v>1.130932966</v>
      </c>
      <c r="S4">
        <v>8054.77</v>
      </c>
      <c r="U4" t="s">
        <v>45</v>
      </c>
      <c r="V4">
        <v>0</v>
      </c>
      <c r="W4">
        <v>0</v>
      </c>
      <c r="X4">
        <v>53.578863411999997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1.130932966</v>
      </c>
      <c r="AG4">
        <v>6657.3030577</v>
      </c>
      <c r="AH4" t="s">
        <v>40</v>
      </c>
    </row>
    <row r="5" spans="1:35" x14ac:dyDescent="0.55000000000000004">
      <c r="A5">
        <v>11506.173758000001</v>
      </c>
      <c r="B5">
        <v>13340.267417999999</v>
      </c>
      <c r="C5" t="s">
        <v>21</v>
      </c>
      <c r="D5">
        <v>20878</v>
      </c>
      <c r="E5">
        <v>210001</v>
      </c>
      <c r="F5" t="s">
        <v>34</v>
      </c>
      <c r="G5" t="s">
        <v>35</v>
      </c>
      <c r="H5" t="s">
        <v>46</v>
      </c>
      <c r="I5" t="s">
        <v>37</v>
      </c>
      <c r="J5">
        <v>1</v>
      </c>
      <c r="K5">
        <v>0</v>
      </c>
      <c r="L5">
        <v>0</v>
      </c>
      <c r="M5">
        <v>0</v>
      </c>
      <c r="N5">
        <v>1.35921596</v>
      </c>
      <c r="O5">
        <v>2</v>
      </c>
      <c r="P5">
        <v>17357.740000000002</v>
      </c>
      <c r="Q5">
        <v>2</v>
      </c>
      <c r="R5">
        <v>1.35921596</v>
      </c>
      <c r="S5">
        <v>17357.740000000002</v>
      </c>
      <c r="T5" t="s">
        <v>47</v>
      </c>
      <c r="U5" t="s">
        <v>48</v>
      </c>
      <c r="V5">
        <v>0</v>
      </c>
      <c r="W5">
        <v>0</v>
      </c>
      <c r="X5">
        <v>25.688626236000001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1.35921596</v>
      </c>
      <c r="AG5">
        <v>8001.1042551</v>
      </c>
      <c r="AH5" t="s">
        <v>40</v>
      </c>
    </row>
    <row r="6" spans="1:35" x14ac:dyDescent="0.55000000000000004">
      <c r="A6">
        <v>11506.173758000001</v>
      </c>
      <c r="B6">
        <v>13340.267417999999</v>
      </c>
      <c r="C6" t="s">
        <v>21</v>
      </c>
      <c r="D6">
        <v>20783</v>
      </c>
      <c r="E6">
        <v>210001</v>
      </c>
      <c r="F6" t="s">
        <v>34</v>
      </c>
      <c r="G6" t="s">
        <v>35</v>
      </c>
      <c r="H6" t="s">
        <v>41</v>
      </c>
      <c r="I6" t="s">
        <v>37</v>
      </c>
      <c r="J6">
        <v>1</v>
      </c>
      <c r="K6">
        <v>0</v>
      </c>
      <c r="L6">
        <v>0</v>
      </c>
      <c r="M6">
        <v>0</v>
      </c>
      <c r="N6">
        <v>0.802908976</v>
      </c>
      <c r="O6">
        <v>1</v>
      </c>
      <c r="P6">
        <v>10422.92</v>
      </c>
      <c r="Q6">
        <v>1</v>
      </c>
      <c r="R6">
        <v>0.802908976</v>
      </c>
      <c r="S6">
        <v>10422.92</v>
      </c>
      <c r="T6" t="s">
        <v>49</v>
      </c>
      <c r="U6" t="s">
        <v>50</v>
      </c>
      <c r="V6">
        <v>0</v>
      </c>
      <c r="W6">
        <v>0</v>
      </c>
      <c r="X6">
        <v>68.266653980000001</v>
      </c>
      <c r="Y6">
        <v>-6.2719928149999999</v>
      </c>
      <c r="Z6">
        <v>6.2719928149999999</v>
      </c>
      <c r="AA6">
        <v>-6.2719928149999999</v>
      </c>
      <c r="AB6">
        <v>7.3767191400000001E-2</v>
      </c>
      <c r="AC6">
        <v>7.3767191400000001E-2</v>
      </c>
      <c r="AD6">
        <v>0</v>
      </c>
      <c r="AE6">
        <v>434.23488699000001</v>
      </c>
      <c r="AF6">
        <v>0.72914178460000001</v>
      </c>
      <c r="AG6">
        <v>4292.1357660000003</v>
      </c>
      <c r="AH6" t="s">
        <v>40</v>
      </c>
    </row>
    <row r="7" spans="1:35" x14ac:dyDescent="0.55000000000000004">
      <c r="A7">
        <v>11506.173758000001</v>
      </c>
      <c r="B7">
        <v>13340.267417999999</v>
      </c>
      <c r="C7" t="s">
        <v>21</v>
      </c>
      <c r="D7">
        <v>21111</v>
      </c>
      <c r="E7">
        <v>210001</v>
      </c>
      <c r="F7" t="s">
        <v>34</v>
      </c>
      <c r="G7" t="s">
        <v>35</v>
      </c>
      <c r="H7" t="s">
        <v>36</v>
      </c>
      <c r="I7" t="s">
        <v>37</v>
      </c>
      <c r="J7">
        <v>1</v>
      </c>
      <c r="K7">
        <v>0</v>
      </c>
      <c r="L7">
        <v>0</v>
      </c>
      <c r="M7">
        <v>0</v>
      </c>
      <c r="N7">
        <v>0.51374798499999996</v>
      </c>
      <c r="O7">
        <v>1</v>
      </c>
      <c r="P7">
        <v>6519.73</v>
      </c>
      <c r="Q7">
        <v>1</v>
      </c>
      <c r="R7">
        <v>0.51374798499999996</v>
      </c>
      <c r="S7">
        <v>6519.73</v>
      </c>
      <c r="T7" t="s">
        <v>51</v>
      </c>
      <c r="U7" t="s">
        <v>52</v>
      </c>
      <c r="V7">
        <v>0</v>
      </c>
      <c r="W7">
        <v>0</v>
      </c>
      <c r="X7">
        <v>5.9131378259999998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0.51374798499999996</v>
      </c>
      <c r="AG7">
        <v>3024.2075651</v>
      </c>
      <c r="AH7" t="s">
        <v>40</v>
      </c>
    </row>
    <row r="8" spans="1:35" x14ac:dyDescent="0.55000000000000004">
      <c r="A8">
        <v>11506.173758000001</v>
      </c>
      <c r="B8">
        <v>13340.267417999999</v>
      </c>
      <c r="C8" t="s">
        <v>21</v>
      </c>
      <c r="D8" t="s">
        <v>53</v>
      </c>
      <c r="E8">
        <v>210001</v>
      </c>
      <c r="F8" t="s">
        <v>34</v>
      </c>
      <c r="G8" t="s">
        <v>35</v>
      </c>
      <c r="H8" t="s">
        <v>53</v>
      </c>
      <c r="I8" t="s">
        <v>37</v>
      </c>
      <c r="J8">
        <v>1</v>
      </c>
      <c r="K8">
        <v>0</v>
      </c>
      <c r="L8">
        <v>0</v>
      </c>
      <c r="M8">
        <v>0</v>
      </c>
      <c r="N8">
        <v>0.45127198699999999</v>
      </c>
      <c r="O8">
        <v>1</v>
      </c>
      <c r="P8">
        <v>6209.66</v>
      </c>
      <c r="Q8">
        <v>1</v>
      </c>
      <c r="R8">
        <v>0.45127198699999999</v>
      </c>
      <c r="S8">
        <v>6209.66</v>
      </c>
      <c r="U8" t="s">
        <v>54</v>
      </c>
      <c r="V8">
        <v>0</v>
      </c>
      <c r="W8">
        <v>0</v>
      </c>
      <c r="X8">
        <v>136.66112992000001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0.45127198699999999</v>
      </c>
      <c r="AG8">
        <v>2656.4389483999998</v>
      </c>
      <c r="AH8" t="s">
        <v>40</v>
      </c>
    </row>
    <row r="9" spans="1:35" x14ac:dyDescent="0.55000000000000004">
      <c r="A9">
        <v>11506.173758000001</v>
      </c>
      <c r="B9">
        <v>13340.267417999999</v>
      </c>
      <c r="C9" t="s">
        <v>21</v>
      </c>
      <c r="D9">
        <v>21727</v>
      </c>
      <c r="E9">
        <v>210001</v>
      </c>
      <c r="F9" t="s">
        <v>34</v>
      </c>
      <c r="G9" t="s">
        <v>35</v>
      </c>
      <c r="H9" t="s">
        <v>55</v>
      </c>
      <c r="I9" t="s">
        <v>37</v>
      </c>
      <c r="J9">
        <v>2</v>
      </c>
      <c r="K9">
        <v>0</v>
      </c>
      <c r="L9">
        <v>0</v>
      </c>
      <c r="M9">
        <v>0</v>
      </c>
      <c r="N9">
        <v>2.7085339199999998</v>
      </c>
      <c r="O9">
        <v>4</v>
      </c>
      <c r="P9">
        <v>36438.160000000003</v>
      </c>
      <c r="Q9">
        <v>4</v>
      </c>
      <c r="R9">
        <v>2.7085339199999998</v>
      </c>
      <c r="S9">
        <v>36438.160000000003</v>
      </c>
      <c r="T9" t="s">
        <v>56</v>
      </c>
      <c r="U9" t="s">
        <v>57</v>
      </c>
      <c r="V9">
        <v>0</v>
      </c>
      <c r="W9">
        <v>0</v>
      </c>
      <c r="X9">
        <v>38.168950872000003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2.7085339199999998</v>
      </c>
      <c r="AG9">
        <v>15943.943354000001</v>
      </c>
      <c r="AH9" t="s">
        <v>40</v>
      </c>
    </row>
    <row r="10" spans="1:35" x14ac:dyDescent="0.55000000000000004">
      <c r="A10">
        <v>11506.173758000001</v>
      </c>
      <c r="B10">
        <v>13340.267417999999</v>
      </c>
      <c r="C10" t="s">
        <v>21</v>
      </c>
      <c r="D10">
        <v>21798</v>
      </c>
      <c r="E10">
        <v>210001</v>
      </c>
      <c r="F10" t="s">
        <v>34</v>
      </c>
      <c r="G10" t="s">
        <v>35</v>
      </c>
      <c r="H10" t="s">
        <v>55</v>
      </c>
      <c r="I10" t="s">
        <v>37</v>
      </c>
      <c r="J10">
        <v>1</v>
      </c>
      <c r="K10">
        <v>0</v>
      </c>
      <c r="L10">
        <v>0</v>
      </c>
      <c r="M10">
        <v>0</v>
      </c>
      <c r="N10">
        <v>0.55839798299999999</v>
      </c>
      <c r="O10">
        <v>1</v>
      </c>
      <c r="P10">
        <v>6546</v>
      </c>
      <c r="Q10">
        <v>1</v>
      </c>
      <c r="R10">
        <v>0.55839798299999999</v>
      </c>
      <c r="S10">
        <v>6546</v>
      </c>
      <c r="T10" t="s">
        <v>58</v>
      </c>
      <c r="U10" t="s">
        <v>59</v>
      </c>
      <c r="V10">
        <v>0</v>
      </c>
      <c r="W10">
        <v>0</v>
      </c>
      <c r="X10">
        <v>20.018276405000002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0.55839798299999999</v>
      </c>
      <c r="AG10">
        <v>3287.0423900999999</v>
      </c>
      <c r="AH10" t="s">
        <v>40</v>
      </c>
    </row>
    <row r="11" spans="1:35" x14ac:dyDescent="0.55000000000000004">
      <c r="A11">
        <v>11506.173758000001</v>
      </c>
      <c r="B11">
        <v>13340.267417999999</v>
      </c>
      <c r="C11" t="s">
        <v>21</v>
      </c>
      <c r="D11">
        <v>21710</v>
      </c>
      <c r="E11">
        <v>210001</v>
      </c>
      <c r="F11" t="s">
        <v>34</v>
      </c>
      <c r="G11" t="s">
        <v>35</v>
      </c>
      <c r="H11" t="s">
        <v>55</v>
      </c>
      <c r="I11" t="s">
        <v>37</v>
      </c>
      <c r="J11">
        <v>1</v>
      </c>
      <c r="K11">
        <v>0.45127198699999999</v>
      </c>
      <c r="L11">
        <v>1</v>
      </c>
      <c r="M11">
        <v>3653.44</v>
      </c>
      <c r="N11">
        <v>0.75430897799999996</v>
      </c>
      <c r="O11">
        <v>1</v>
      </c>
      <c r="P11">
        <v>6979.47</v>
      </c>
      <c r="Q11">
        <v>0</v>
      </c>
      <c r="R11">
        <v>0.30303699099999998</v>
      </c>
      <c r="S11">
        <v>3326.03</v>
      </c>
      <c r="T11" t="s">
        <v>60</v>
      </c>
      <c r="U11" t="s">
        <v>61</v>
      </c>
      <c r="V11">
        <v>0</v>
      </c>
      <c r="W11">
        <v>0</v>
      </c>
      <c r="X11">
        <v>4.1955198759999996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0.30303699099999998</v>
      </c>
      <c r="AG11">
        <v>1783.8449734999999</v>
      </c>
      <c r="AH11" t="s">
        <v>40</v>
      </c>
    </row>
    <row r="12" spans="1:35" x14ac:dyDescent="0.55000000000000004">
      <c r="A12">
        <v>11506.173758000001</v>
      </c>
      <c r="B12">
        <v>13340.267417999999</v>
      </c>
      <c r="C12" t="s">
        <v>21</v>
      </c>
      <c r="D12" t="s">
        <v>62</v>
      </c>
      <c r="E12">
        <v>210001</v>
      </c>
      <c r="F12" t="s">
        <v>34</v>
      </c>
      <c r="G12" t="s">
        <v>35</v>
      </c>
      <c r="H12" t="s">
        <v>62</v>
      </c>
      <c r="I12" t="s">
        <v>37</v>
      </c>
      <c r="J12">
        <v>1</v>
      </c>
      <c r="K12">
        <v>0</v>
      </c>
      <c r="L12">
        <v>0</v>
      </c>
      <c r="M12">
        <v>0</v>
      </c>
      <c r="N12">
        <v>0.75515097799999997</v>
      </c>
      <c r="O12">
        <v>1</v>
      </c>
      <c r="P12">
        <v>5289.56</v>
      </c>
      <c r="Q12">
        <v>1</v>
      </c>
      <c r="R12">
        <v>0.75515097799999997</v>
      </c>
      <c r="S12">
        <v>5289.56</v>
      </c>
      <c r="U12" t="s">
        <v>63</v>
      </c>
      <c r="V12">
        <v>0</v>
      </c>
      <c r="W12">
        <v>0</v>
      </c>
      <c r="X12">
        <v>145.88484364999999</v>
      </c>
      <c r="Y12">
        <v>-9.3912267220000007</v>
      </c>
      <c r="Z12">
        <v>9.3912267220000007</v>
      </c>
      <c r="AA12">
        <v>-9.3912267220000007</v>
      </c>
      <c r="AB12">
        <v>4.8612274400000002E-2</v>
      </c>
      <c r="AC12">
        <v>4.8612274400000002E-2</v>
      </c>
      <c r="AD12">
        <v>0</v>
      </c>
      <c r="AE12">
        <v>286.15899653999998</v>
      </c>
      <c r="AF12">
        <v>0.70653870360000004</v>
      </c>
      <c r="AG12">
        <v>4159.0814075999997</v>
      </c>
      <c r="AH12" t="s">
        <v>40</v>
      </c>
    </row>
    <row r="13" spans="1:35" x14ac:dyDescent="0.55000000000000004">
      <c r="A13">
        <v>11506.173758000001</v>
      </c>
      <c r="B13">
        <v>13340.267417999999</v>
      </c>
      <c r="C13" t="s">
        <v>21</v>
      </c>
      <c r="D13">
        <v>21122</v>
      </c>
      <c r="E13">
        <v>210001</v>
      </c>
      <c r="F13" t="s">
        <v>34</v>
      </c>
      <c r="G13" t="s">
        <v>35</v>
      </c>
      <c r="H13" t="s">
        <v>64</v>
      </c>
      <c r="I13" t="s">
        <v>37</v>
      </c>
      <c r="J13">
        <v>1</v>
      </c>
      <c r="K13">
        <v>1.3533579600000001</v>
      </c>
      <c r="L13">
        <v>2</v>
      </c>
      <c r="M13">
        <v>7315.67</v>
      </c>
      <c r="N13">
        <v>1.5151059549999999</v>
      </c>
      <c r="O13">
        <v>2</v>
      </c>
      <c r="P13">
        <v>18048.64</v>
      </c>
      <c r="Q13">
        <v>0</v>
      </c>
      <c r="R13">
        <v>0.16174799500000001</v>
      </c>
      <c r="S13">
        <v>10732.97</v>
      </c>
      <c r="T13" t="s">
        <v>65</v>
      </c>
      <c r="U13" t="s">
        <v>66</v>
      </c>
      <c r="V13">
        <v>0</v>
      </c>
      <c r="W13">
        <v>0</v>
      </c>
      <c r="X13">
        <v>126.90784524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0.16174799500000001</v>
      </c>
      <c r="AG13">
        <v>952.13903392999998</v>
      </c>
      <c r="AH13" t="s">
        <v>40</v>
      </c>
    </row>
    <row r="14" spans="1:35" x14ac:dyDescent="0.55000000000000004">
      <c r="A14">
        <v>11506.173758000001</v>
      </c>
      <c r="B14">
        <v>13340.267417999999</v>
      </c>
      <c r="C14" t="s">
        <v>21</v>
      </c>
      <c r="D14">
        <v>21133</v>
      </c>
      <c r="E14">
        <v>210001</v>
      </c>
      <c r="F14" t="s">
        <v>34</v>
      </c>
      <c r="G14" t="s">
        <v>35</v>
      </c>
      <c r="H14" t="s">
        <v>36</v>
      </c>
      <c r="I14" t="s">
        <v>37</v>
      </c>
      <c r="J14">
        <v>2</v>
      </c>
      <c r="K14">
        <v>0</v>
      </c>
      <c r="L14">
        <v>0</v>
      </c>
      <c r="M14">
        <v>0</v>
      </c>
      <c r="N14">
        <v>2.5961959220000002</v>
      </c>
      <c r="O14">
        <v>2</v>
      </c>
      <c r="P14">
        <v>14863.21</v>
      </c>
      <c r="Q14">
        <v>2</v>
      </c>
      <c r="R14">
        <v>2.5961959220000002</v>
      </c>
      <c r="S14">
        <v>14863.21</v>
      </c>
      <c r="T14" t="s">
        <v>67</v>
      </c>
      <c r="U14" t="s">
        <v>68</v>
      </c>
      <c r="V14">
        <v>0</v>
      </c>
      <c r="W14">
        <v>0</v>
      </c>
      <c r="X14">
        <v>65.825927037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2.5961959220000002</v>
      </c>
      <c r="AG14">
        <v>15282.659158</v>
      </c>
      <c r="AH14" t="s">
        <v>40</v>
      </c>
    </row>
    <row r="15" spans="1:35" x14ac:dyDescent="0.55000000000000004">
      <c r="A15">
        <v>11506.173758000001</v>
      </c>
      <c r="B15">
        <v>13340.267417999999</v>
      </c>
      <c r="C15" t="s">
        <v>21</v>
      </c>
      <c r="D15">
        <v>21758</v>
      </c>
      <c r="E15">
        <v>210001</v>
      </c>
      <c r="F15" t="s">
        <v>34</v>
      </c>
      <c r="G15" t="s">
        <v>35</v>
      </c>
      <c r="H15" t="s">
        <v>55</v>
      </c>
      <c r="I15" t="s">
        <v>37</v>
      </c>
      <c r="J15">
        <v>2</v>
      </c>
      <c r="K15">
        <v>1.851517944</v>
      </c>
      <c r="L15">
        <v>3</v>
      </c>
      <c r="M15">
        <v>41633.699999999997</v>
      </c>
      <c r="N15">
        <v>5.1134408489999998</v>
      </c>
      <c r="O15">
        <v>7</v>
      </c>
      <c r="P15">
        <v>85300.92</v>
      </c>
      <c r="Q15">
        <v>4</v>
      </c>
      <c r="R15">
        <v>3.261922905</v>
      </c>
      <c r="S15">
        <v>43667.22</v>
      </c>
      <c r="T15" t="s">
        <v>69</v>
      </c>
      <c r="U15" t="s">
        <v>70</v>
      </c>
      <c r="V15">
        <v>0</v>
      </c>
      <c r="W15">
        <v>0</v>
      </c>
      <c r="X15">
        <v>7.552172777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3.261922905</v>
      </c>
      <c r="AG15">
        <v>19201.499984999999</v>
      </c>
      <c r="AH15" t="s">
        <v>40</v>
      </c>
    </row>
    <row r="16" spans="1:35" x14ac:dyDescent="0.55000000000000004">
      <c r="A16">
        <v>11506.173758000001</v>
      </c>
      <c r="B16">
        <v>13340.267417999999</v>
      </c>
      <c r="C16" t="s">
        <v>21</v>
      </c>
      <c r="D16" t="s">
        <v>36</v>
      </c>
      <c r="E16">
        <v>210001</v>
      </c>
      <c r="F16" t="s">
        <v>34</v>
      </c>
      <c r="G16" t="s">
        <v>35</v>
      </c>
      <c r="H16" t="s">
        <v>36</v>
      </c>
      <c r="I16" t="s">
        <v>37</v>
      </c>
      <c r="J16">
        <v>1</v>
      </c>
      <c r="K16">
        <v>0</v>
      </c>
      <c r="L16">
        <v>0</v>
      </c>
      <c r="M16">
        <v>0</v>
      </c>
      <c r="N16">
        <v>0.42078298800000002</v>
      </c>
      <c r="O16">
        <v>1</v>
      </c>
      <c r="P16">
        <v>10420.94</v>
      </c>
      <c r="Q16">
        <v>1</v>
      </c>
      <c r="R16">
        <v>0.42078298800000002</v>
      </c>
      <c r="S16">
        <v>10420.94</v>
      </c>
      <c r="U16" t="s">
        <v>71</v>
      </c>
      <c r="V16">
        <v>0</v>
      </c>
      <c r="W16">
        <v>0</v>
      </c>
      <c r="X16">
        <v>20.733157383000002</v>
      </c>
      <c r="Y16">
        <v>-0.732951978</v>
      </c>
      <c r="Z16">
        <v>0.732951978</v>
      </c>
      <c r="AA16">
        <v>-0.732951978</v>
      </c>
      <c r="AB16">
        <v>1.48753862E-2</v>
      </c>
      <c r="AC16">
        <v>1.48753862E-2</v>
      </c>
      <c r="AD16">
        <v>0</v>
      </c>
      <c r="AE16">
        <v>87.564831034999997</v>
      </c>
      <c r="AF16">
        <v>0.40590760180000002</v>
      </c>
      <c r="AG16">
        <v>2389.3988413000002</v>
      </c>
      <c r="AH16" t="s">
        <v>40</v>
      </c>
    </row>
    <row r="17" spans="1:34" x14ac:dyDescent="0.55000000000000004">
      <c r="A17">
        <v>11506.173758000001</v>
      </c>
      <c r="B17">
        <v>13340.267417999999</v>
      </c>
      <c r="C17" t="s">
        <v>21</v>
      </c>
      <c r="D17">
        <v>21790</v>
      </c>
      <c r="E17">
        <v>210001</v>
      </c>
      <c r="F17" t="s">
        <v>34</v>
      </c>
      <c r="G17" t="s">
        <v>35</v>
      </c>
      <c r="H17" t="s">
        <v>55</v>
      </c>
      <c r="I17" t="s">
        <v>37</v>
      </c>
      <c r="J17">
        <v>1</v>
      </c>
      <c r="K17">
        <v>0</v>
      </c>
      <c r="L17">
        <v>0</v>
      </c>
      <c r="M17">
        <v>0</v>
      </c>
      <c r="N17">
        <v>0.41563398800000001</v>
      </c>
      <c r="O17">
        <v>1</v>
      </c>
      <c r="P17">
        <v>7473.74</v>
      </c>
      <c r="Q17">
        <v>1</v>
      </c>
      <c r="R17">
        <v>0.41563398800000001</v>
      </c>
      <c r="S17">
        <v>7473.74</v>
      </c>
      <c r="T17" t="s">
        <v>72</v>
      </c>
      <c r="U17" t="s">
        <v>73</v>
      </c>
      <c r="V17">
        <v>0</v>
      </c>
      <c r="W17">
        <v>0</v>
      </c>
      <c r="X17">
        <v>1.5588229549999999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0.41563398800000001</v>
      </c>
      <c r="AG17">
        <v>2446.6537825999999</v>
      </c>
      <c r="AH17" t="s">
        <v>40</v>
      </c>
    </row>
    <row r="18" spans="1:34" x14ac:dyDescent="0.55000000000000004">
      <c r="A18">
        <v>11506.173758000001</v>
      </c>
      <c r="B18">
        <v>13340.267417999999</v>
      </c>
      <c r="C18" t="s">
        <v>21</v>
      </c>
      <c r="D18">
        <v>20876</v>
      </c>
      <c r="E18">
        <v>210001</v>
      </c>
      <c r="F18" t="s">
        <v>34</v>
      </c>
      <c r="G18" t="s">
        <v>35</v>
      </c>
      <c r="H18" t="s">
        <v>46</v>
      </c>
      <c r="I18" t="s">
        <v>37</v>
      </c>
      <c r="J18">
        <v>1</v>
      </c>
      <c r="K18">
        <v>0</v>
      </c>
      <c r="L18">
        <v>0</v>
      </c>
      <c r="M18">
        <v>0</v>
      </c>
      <c r="N18">
        <v>1.0590439679999999</v>
      </c>
      <c r="O18">
        <v>2</v>
      </c>
      <c r="P18">
        <v>16167.77</v>
      </c>
      <c r="Q18">
        <v>2</v>
      </c>
      <c r="R18">
        <v>1.0590439679999999</v>
      </c>
      <c r="S18">
        <v>16167.77</v>
      </c>
      <c r="T18" t="s">
        <v>74</v>
      </c>
      <c r="U18" t="s">
        <v>75</v>
      </c>
      <c r="V18">
        <v>0</v>
      </c>
      <c r="W18">
        <v>0</v>
      </c>
      <c r="X18">
        <v>56.860298307000001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1.0590439679999999</v>
      </c>
      <c r="AG18">
        <v>6234.1242658000001</v>
      </c>
      <c r="AH18" t="s">
        <v>40</v>
      </c>
    </row>
    <row r="19" spans="1:34" x14ac:dyDescent="0.55000000000000004">
      <c r="A19">
        <v>11506.173758000001</v>
      </c>
      <c r="B19">
        <v>13340.267417999999</v>
      </c>
      <c r="C19" t="s">
        <v>21</v>
      </c>
      <c r="D19">
        <v>21701</v>
      </c>
      <c r="E19">
        <v>210001</v>
      </c>
      <c r="F19" t="s">
        <v>34</v>
      </c>
      <c r="G19" t="s">
        <v>35</v>
      </c>
      <c r="H19" t="s">
        <v>55</v>
      </c>
      <c r="I19" t="s">
        <v>37</v>
      </c>
      <c r="J19">
        <v>2</v>
      </c>
      <c r="K19">
        <v>3.7430878889999999</v>
      </c>
      <c r="L19">
        <v>6</v>
      </c>
      <c r="M19">
        <v>35040.47</v>
      </c>
      <c r="N19">
        <v>8.3300567520000008</v>
      </c>
      <c r="O19">
        <v>12</v>
      </c>
      <c r="P19">
        <v>176708.85</v>
      </c>
      <c r="Q19">
        <v>6</v>
      </c>
      <c r="R19">
        <v>4.5869688630000001</v>
      </c>
      <c r="S19">
        <v>141668.38</v>
      </c>
      <c r="T19" t="s">
        <v>55</v>
      </c>
      <c r="U19" t="s">
        <v>76</v>
      </c>
      <c r="V19">
        <v>0</v>
      </c>
      <c r="W19">
        <v>0</v>
      </c>
      <c r="X19">
        <v>32.620666036000003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4.5869688630000001</v>
      </c>
      <c r="AG19">
        <v>27001.460523999998</v>
      </c>
      <c r="AH19" t="s">
        <v>40</v>
      </c>
    </row>
    <row r="20" spans="1:34" x14ac:dyDescent="0.55000000000000004">
      <c r="A20">
        <v>11506.173758000001</v>
      </c>
      <c r="B20">
        <v>13340.267417999999</v>
      </c>
      <c r="C20" t="s">
        <v>21</v>
      </c>
      <c r="D20">
        <v>21771</v>
      </c>
      <c r="E20">
        <v>210001</v>
      </c>
      <c r="F20" t="s">
        <v>34</v>
      </c>
      <c r="G20" t="s">
        <v>35</v>
      </c>
      <c r="H20" t="s">
        <v>55</v>
      </c>
      <c r="I20" t="s">
        <v>37</v>
      </c>
      <c r="J20">
        <v>2</v>
      </c>
      <c r="K20">
        <v>0.598206982</v>
      </c>
      <c r="L20">
        <v>1</v>
      </c>
      <c r="M20">
        <v>8295.2999999999993</v>
      </c>
      <c r="N20">
        <v>3.823940887</v>
      </c>
      <c r="O20">
        <v>3</v>
      </c>
      <c r="P20">
        <v>71477.17</v>
      </c>
      <c r="Q20">
        <v>2</v>
      </c>
      <c r="R20">
        <v>3.2257339049999998</v>
      </c>
      <c r="S20">
        <v>63181.87</v>
      </c>
      <c r="T20" t="s">
        <v>77</v>
      </c>
      <c r="U20" t="s">
        <v>78</v>
      </c>
      <c r="V20">
        <v>0</v>
      </c>
      <c r="W20">
        <v>0</v>
      </c>
      <c r="X20">
        <v>50.771912489999998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3.2257339049999998</v>
      </c>
      <c r="AG20">
        <v>18988.471319</v>
      </c>
      <c r="AH20" t="s">
        <v>40</v>
      </c>
    </row>
    <row r="21" spans="1:34" x14ac:dyDescent="0.55000000000000004">
      <c r="A21">
        <v>11506.173758000001</v>
      </c>
      <c r="B21">
        <v>13340.267417999999</v>
      </c>
      <c r="C21" t="s">
        <v>21</v>
      </c>
      <c r="D21">
        <v>21044</v>
      </c>
      <c r="E21">
        <v>210001</v>
      </c>
      <c r="F21" t="s">
        <v>34</v>
      </c>
      <c r="G21" t="s">
        <v>35</v>
      </c>
      <c r="H21" t="s">
        <v>79</v>
      </c>
      <c r="I21" t="s">
        <v>37</v>
      </c>
      <c r="J21">
        <v>1</v>
      </c>
      <c r="K21">
        <v>0</v>
      </c>
      <c r="L21">
        <v>0</v>
      </c>
      <c r="M21">
        <v>0</v>
      </c>
      <c r="N21">
        <v>0.79348897600000001</v>
      </c>
      <c r="O21">
        <v>1</v>
      </c>
      <c r="P21">
        <v>11004.48</v>
      </c>
      <c r="Q21">
        <v>1</v>
      </c>
      <c r="R21">
        <v>0.79348897600000001</v>
      </c>
      <c r="S21">
        <v>11004.48</v>
      </c>
      <c r="T21" t="s">
        <v>80</v>
      </c>
      <c r="U21" t="s">
        <v>81</v>
      </c>
      <c r="V21">
        <v>0</v>
      </c>
      <c r="W21">
        <v>0</v>
      </c>
      <c r="X21">
        <v>69.840390935000002</v>
      </c>
      <c r="Y21">
        <v>-1.0225469700000001</v>
      </c>
      <c r="Z21">
        <v>1.0225469700000001</v>
      </c>
      <c r="AA21">
        <v>-1.0225469700000001</v>
      </c>
      <c r="AB21">
        <v>1.1617629000000001E-2</v>
      </c>
      <c r="AC21">
        <v>1.1617629000000001E-2</v>
      </c>
      <c r="AD21">
        <v>0</v>
      </c>
      <c r="AE21">
        <v>68.387852425999995</v>
      </c>
      <c r="AF21">
        <v>0.78187134700000005</v>
      </c>
      <c r="AG21">
        <v>4602.5314195000001</v>
      </c>
      <c r="AH21" t="s">
        <v>40</v>
      </c>
    </row>
    <row r="22" spans="1:34" x14ac:dyDescent="0.55000000000000004">
      <c r="A22">
        <v>11506.173758000001</v>
      </c>
      <c r="B22">
        <v>13340.267417999999</v>
      </c>
      <c r="C22" t="s">
        <v>21</v>
      </c>
      <c r="D22">
        <v>21780</v>
      </c>
      <c r="E22">
        <v>210001</v>
      </c>
      <c r="F22" t="s">
        <v>34</v>
      </c>
      <c r="G22" t="s">
        <v>35</v>
      </c>
      <c r="H22" t="s">
        <v>55</v>
      </c>
      <c r="I22" t="s">
        <v>37</v>
      </c>
      <c r="J22">
        <v>2</v>
      </c>
      <c r="K22">
        <v>5.6256728349999996</v>
      </c>
      <c r="L22">
        <v>9</v>
      </c>
      <c r="M22">
        <v>72434.100000000006</v>
      </c>
      <c r="N22">
        <v>12.652981624000001</v>
      </c>
      <c r="O22">
        <v>8</v>
      </c>
      <c r="P22">
        <v>152825.56</v>
      </c>
      <c r="Q22">
        <v>-1</v>
      </c>
      <c r="R22">
        <v>7.0273087890000001</v>
      </c>
      <c r="S22">
        <v>80391.460000000006</v>
      </c>
      <c r="T22" t="s">
        <v>82</v>
      </c>
      <c r="U22" t="s">
        <v>83</v>
      </c>
      <c r="V22">
        <v>0</v>
      </c>
      <c r="W22">
        <v>0</v>
      </c>
      <c r="X22">
        <v>10.273126693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7.0273087890000001</v>
      </c>
      <c r="AG22">
        <v>41366.664245</v>
      </c>
      <c r="AH22" t="s">
        <v>40</v>
      </c>
    </row>
    <row r="23" spans="1:34" x14ac:dyDescent="0.55000000000000004">
      <c r="A23">
        <v>11506.173758000001</v>
      </c>
      <c r="B23">
        <v>13340.267417999999</v>
      </c>
      <c r="C23" t="s">
        <v>21</v>
      </c>
      <c r="D23">
        <v>21716</v>
      </c>
      <c r="E23">
        <v>210001</v>
      </c>
      <c r="F23" t="s">
        <v>34</v>
      </c>
      <c r="G23" t="s">
        <v>35</v>
      </c>
      <c r="H23" t="s">
        <v>55</v>
      </c>
      <c r="I23" t="s">
        <v>37</v>
      </c>
      <c r="J23">
        <v>1</v>
      </c>
      <c r="K23">
        <v>0.98664597099999995</v>
      </c>
      <c r="L23">
        <v>2</v>
      </c>
      <c r="M23">
        <v>10948.01</v>
      </c>
      <c r="N23">
        <v>2.0577009390000001</v>
      </c>
      <c r="O23">
        <v>2</v>
      </c>
      <c r="P23">
        <v>11641.76</v>
      </c>
      <c r="Q23">
        <v>0</v>
      </c>
      <c r="R23">
        <v>1.0710549680000001</v>
      </c>
      <c r="S23">
        <v>693.75</v>
      </c>
      <c r="T23" t="s">
        <v>84</v>
      </c>
      <c r="U23" t="s">
        <v>85</v>
      </c>
      <c r="V23">
        <v>0</v>
      </c>
      <c r="W23">
        <v>0</v>
      </c>
      <c r="X23">
        <v>5.9205998260000001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1.0710549680000001</v>
      </c>
      <c r="AG23">
        <v>6304.8277199000004</v>
      </c>
      <c r="AH23" t="s">
        <v>40</v>
      </c>
    </row>
    <row r="24" spans="1:34" x14ac:dyDescent="0.55000000000000004">
      <c r="A24">
        <v>11506.173758000001</v>
      </c>
      <c r="B24">
        <v>13340.267417999999</v>
      </c>
      <c r="C24" t="s">
        <v>21</v>
      </c>
      <c r="D24">
        <v>21229</v>
      </c>
      <c r="E24">
        <v>210001</v>
      </c>
      <c r="F24" t="s">
        <v>34</v>
      </c>
      <c r="G24" t="s">
        <v>35</v>
      </c>
      <c r="H24" t="s">
        <v>86</v>
      </c>
      <c r="I24" t="s">
        <v>37</v>
      </c>
      <c r="J24">
        <v>1</v>
      </c>
      <c r="K24">
        <v>0</v>
      </c>
      <c r="L24">
        <v>0</v>
      </c>
      <c r="M24">
        <v>0</v>
      </c>
      <c r="N24">
        <v>2.087063938</v>
      </c>
      <c r="O24">
        <v>1</v>
      </c>
      <c r="P24">
        <v>8245.65</v>
      </c>
      <c r="Q24">
        <v>1</v>
      </c>
      <c r="R24">
        <v>2.087063938</v>
      </c>
      <c r="S24">
        <v>8245.65</v>
      </c>
      <c r="T24" t="s">
        <v>36</v>
      </c>
      <c r="U24" t="s">
        <v>87</v>
      </c>
      <c r="V24">
        <v>0</v>
      </c>
      <c r="W24">
        <v>0</v>
      </c>
      <c r="X24">
        <v>142.46583278</v>
      </c>
      <c r="Y24">
        <v>-0.598206982</v>
      </c>
      <c r="Z24">
        <v>0.598206982</v>
      </c>
      <c r="AA24">
        <v>-0.598206982</v>
      </c>
      <c r="AB24">
        <v>8.7634782000000008E-3</v>
      </c>
      <c r="AC24">
        <v>8.7634782000000008E-3</v>
      </c>
      <c r="AD24">
        <v>0</v>
      </c>
      <c r="AE24">
        <v>51.586727031000002</v>
      </c>
      <c r="AF24">
        <v>2.0783004597999999</v>
      </c>
      <c r="AG24">
        <v>12234.037226</v>
      </c>
      <c r="AH24" t="s">
        <v>40</v>
      </c>
    </row>
    <row r="25" spans="1:34" x14ac:dyDescent="0.55000000000000004">
      <c r="A25">
        <v>11506.173758000001</v>
      </c>
      <c r="B25">
        <v>13340.267417999999</v>
      </c>
      <c r="C25" t="s">
        <v>21</v>
      </c>
      <c r="D25">
        <v>21117</v>
      </c>
      <c r="E25">
        <v>210001</v>
      </c>
      <c r="F25" t="s">
        <v>34</v>
      </c>
      <c r="G25" t="s">
        <v>35</v>
      </c>
      <c r="H25" t="s">
        <v>36</v>
      </c>
      <c r="I25" t="s">
        <v>37</v>
      </c>
      <c r="J25">
        <v>1</v>
      </c>
      <c r="K25">
        <v>0</v>
      </c>
      <c r="L25">
        <v>0</v>
      </c>
      <c r="M25">
        <v>0</v>
      </c>
      <c r="N25">
        <v>0.55839798299999999</v>
      </c>
      <c r="O25">
        <v>1</v>
      </c>
      <c r="P25">
        <v>7217.04</v>
      </c>
      <c r="Q25">
        <v>1</v>
      </c>
      <c r="R25">
        <v>0.55839798299999999</v>
      </c>
      <c r="S25">
        <v>7217.04</v>
      </c>
      <c r="T25" t="s">
        <v>88</v>
      </c>
      <c r="U25" t="s">
        <v>89</v>
      </c>
      <c r="V25">
        <v>0</v>
      </c>
      <c r="W25">
        <v>0</v>
      </c>
      <c r="X25">
        <v>60.638130193999999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0.55839798299999999</v>
      </c>
      <c r="AG25">
        <v>3287.0423900999999</v>
      </c>
      <c r="AH25" t="s">
        <v>40</v>
      </c>
    </row>
    <row r="26" spans="1:34" x14ac:dyDescent="0.55000000000000004">
      <c r="A26">
        <v>11506.173758000001</v>
      </c>
      <c r="B26">
        <v>13340.267417999999</v>
      </c>
      <c r="C26" t="s">
        <v>21</v>
      </c>
      <c r="D26">
        <v>21755</v>
      </c>
      <c r="E26">
        <v>210001</v>
      </c>
      <c r="F26" t="s">
        <v>34</v>
      </c>
      <c r="G26" t="s">
        <v>35</v>
      </c>
      <c r="H26" t="s">
        <v>55</v>
      </c>
      <c r="I26" t="s">
        <v>37</v>
      </c>
      <c r="J26">
        <v>1</v>
      </c>
      <c r="K26">
        <v>0.35536598899999999</v>
      </c>
      <c r="L26">
        <v>1</v>
      </c>
      <c r="M26">
        <v>2345.64</v>
      </c>
      <c r="N26">
        <v>1.8540399439999999</v>
      </c>
      <c r="O26">
        <v>2</v>
      </c>
      <c r="P26">
        <v>24521.22</v>
      </c>
      <c r="Q26">
        <v>1</v>
      </c>
      <c r="R26">
        <v>1.4986739549999999</v>
      </c>
      <c r="S26">
        <v>22175.58</v>
      </c>
      <c r="T26" t="s">
        <v>90</v>
      </c>
      <c r="U26" t="s">
        <v>91</v>
      </c>
      <c r="V26">
        <v>0</v>
      </c>
      <c r="W26">
        <v>0</v>
      </c>
      <c r="X26">
        <v>17.577469484000002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1.4986739549999999</v>
      </c>
      <c r="AG26">
        <v>8822.0319001999997</v>
      </c>
      <c r="AH26" t="s">
        <v>40</v>
      </c>
    </row>
    <row r="27" spans="1:34" x14ac:dyDescent="0.55000000000000004">
      <c r="A27">
        <v>11506.173758000001</v>
      </c>
      <c r="B27">
        <v>13340.267417999999</v>
      </c>
      <c r="C27" t="s">
        <v>21</v>
      </c>
      <c r="D27">
        <v>21702</v>
      </c>
      <c r="E27">
        <v>210001</v>
      </c>
      <c r="F27" t="s">
        <v>34</v>
      </c>
      <c r="G27" t="s">
        <v>35</v>
      </c>
      <c r="H27" t="s">
        <v>55</v>
      </c>
      <c r="I27" t="s">
        <v>37</v>
      </c>
      <c r="J27">
        <v>3</v>
      </c>
      <c r="K27">
        <v>4.6457278630000003</v>
      </c>
      <c r="L27">
        <v>5</v>
      </c>
      <c r="M27">
        <v>43979.58</v>
      </c>
      <c r="N27">
        <v>5.113727849</v>
      </c>
      <c r="O27">
        <v>7</v>
      </c>
      <c r="P27">
        <v>50997.63</v>
      </c>
      <c r="Q27">
        <v>2</v>
      </c>
      <c r="R27">
        <v>0.46799998599999998</v>
      </c>
      <c r="S27">
        <v>7018.05</v>
      </c>
      <c r="T27" t="s">
        <v>55</v>
      </c>
      <c r="U27" t="s">
        <v>92</v>
      </c>
      <c r="V27">
        <v>0</v>
      </c>
      <c r="W27">
        <v>0</v>
      </c>
      <c r="X27">
        <v>33.656547998000001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0.46799998599999998</v>
      </c>
      <c r="AG27">
        <v>2754.9092930000002</v>
      </c>
      <c r="AH27" t="s">
        <v>40</v>
      </c>
    </row>
    <row r="28" spans="1:34" x14ac:dyDescent="0.55000000000000004">
      <c r="A28">
        <v>11506.173758000001</v>
      </c>
      <c r="B28">
        <v>13340.267417999999</v>
      </c>
      <c r="C28" t="s">
        <v>21</v>
      </c>
      <c r="D28">
        <v>20886</v>
      </c>
      <c r="E28">
        <v>210001</v>
      </c>
      <c r="F28" t="s">
        <v>34</v>
      </c>
      <c r="G28" t="s">
        <v>35</v>
      </c>
      <c r="H28" t="s">
        <v>46</v>
      </c>
      <c r="I28" t="s">
        <v>37</v>
      </c>
      <c r="J28">
        <v>1</v>
      </c>
      <c r="K28">
        <v>0</v>
      </c>
      <c r="L28">
        <v>0</v>
      </c>
      <c r="M28">
        <v>0</v>
      </c>
      <c r="N28">
        <v>0.52161998499999995</v>
      </c>
      <c r="O28">
        <v>1</v>
      </c>
      <c r="P28">
        <v>3932.22</v>
      </c>
      <c r="Q28">
        <v>1</v>
      </c>
      <c r="R28">
        <v>0.52161998499999995</v>
      </c>
      <c r="S28">
        <v>3932.22</v>
      </c>
      <c r="T28" t="s">
        <v>93</v>
      </c>
      <c r="U28" t="s">
        <v>94</v>
      </c>
      <c r="V28">
        <v>0</v>
      </c>
      <c r="W28">
        <v>0</v>
      </c>
      <c r="X28">
        <v>32.268526053000002</v>
      </c>
      <c r="Y28">
        <v>-0.61168998200000002</v>
      </c>
      <c r="Z28">
        <v>0.61168998200000002</v>
      </c>
      <c r="AA28">
        <v>-0.61168998200000002</v>
      </c>
      <c r="AB28">
        <v>9.8879546000000002E-3</v>
      </c>
      <c r="AC28">
        <v>9.8879546000000002E-3</v>
      </c>
      <c r="AD28">
        <v>0</v>
      </c>
      <c r="AE28">
        <v>58.206022891000003</v>
      </c>
      <c r="AF28">
        <v>0.51173203040000004</v>
      </c>
      <c r="AG28">
        <v>3012.3405306999998</v>
      </c>
      <c r="AH28" t="s">
        <v>40</v>
      </c>
    </row>
    <row r="29" spans="1:34" x14ac:dyDescent="0.55000000000000004">
      <c r="A29">
        <v>22660.389476</v>
      </c>
      <c r="B29">
        <v>24625.721656000002</v>
      </c>
      <c r="C29" t="s">
        <v>21</v>
      </c>
      <c r="D29">
        <v>21036</v>
      </c>
      <c r="E29">
        <v>210002</v>
      </c>
      <c r="F29" t="s">
        <v>95</v>
      </c>
      <c r="G29" t="s">
        <v>35</v>
      </c>
      <c r="H29" t="s">
        <v>79</v>
      </c>
      <c r="I29" t="s">
        <v>37</v>
      </c>
      <c r="J29">
        <v>1</v>
      </c>
      <c r="K29">
        <v>0</v>
      </c>
      <c r="L29">
        <v>0</v>
      </c>
      <c r="M29">
        <v>0</v>
      </c>
      <c r="N29">
        <v>0.797997976</v>
      </c>
      <c r="O29">
        <v>1</v>
      </c>
      <c r="P29">
        <v>22532.52</v>
      </c>
      <c r="Q29">
        <v>1</v>
      </c>
      <c r="R29">
        <v>0.797997976</v>
      </c>
      <c r="S29">
        <v>22532.52</v>
      </c>
      <c r="T29" t="s">
        <v>96</v>
      </c>
      <c r="U29" t="s">
        <v>97</v>
      </c>
      <c r="V29">
        <v>0</v>
      </c>
      <c r="W29">
        <v>0</v>
      </c>
      <c r="X29">
        <v>14.76700456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0.797997976</v>
      </c>
      <c r="AG29">
        <v>9251.2346299000001</v>
      </c>
      <c r="AH29" t="s">
        <v>40</v>
      </c>
    </row>
    <row r="30" spans="1:34" x14ac:dyDescent="0.55000000000000004">
      <c r="A30">
        <v>22660.389476</v>
      </c>
      <c r="B30">
        <v>24625.721656000002</v>
      </c>
      <c r="C30" t="s">
        <v>21</v>
      </c>
      <c r="D30">
        <v>20906</v>
      </c>
      <c r="E30">
        <v>210002</v>
      </c>
      <c r="F30" t="s">
        <v>95</v>
      </c>
      <c r="G30" t="s">
        <v>35</v>
      </c>
      <c r="H30" t="s">
        <v>46</v>
      </c>
      <c r="I30" t="s">
        <v>37</v>
      </c>
      <c r="J30">
        <v>2</v>
      </c>
      <c r="K30">
        <v>2.2748289330000002</v>
      </c>
      <c r="L30">
        <v>4</v>
      </c>
      <c r="M30">
        <v>38203.03</v>
      </c>
      <c r="N30">
        <v>5.4927738359999996</v>
      </c>
      <c r="O30">
        <v>7</v>
      </c>
      <c r="P30">
        <v>82246.210000000006</v>
      </c>
      <c r="Q30">
        <v>3</v>
      </c>
      <c r="R30">
        <v>3.2179449029999998</v>
      </c>
      <c r="S30">
        <v>44043.18</v>
      </c>
      <c r="T30" t="s">
        <v>98</v>
      </c>
      <c r="U30" t="s">
        <v>99</v>
      </c>
      <c r="V30">
        <v>0</v>
      </c>
      <c r="W30">
        <v>0</v>
      </c>
      <c r="X30">
        <v>117.35899250999999</v>
      </c>
      <c r="Y30">
        <v>-1.7898299470000001</v>
      </c>
      <c r="Z30">
        <v>1.7898299470000001</v>
      </c>
      <c r="AA30">
        <v>-1.7898299470000001</v>
      </c>
      <c r="AB30">
        <v>4.9076547399999997E-2</v>
      </c>
      <c r="AC30">
        <v>4.9076547399999997E-2</v>
      </c>
      <c r="AD30">
        <v>0</v>
      </c>
      <c r="AE30">
        <v>568.94712544000004</v>
      </c>
      <c r="AF30">
        <v>3.1688683555999999</v>
      </c>
      <c r="AG30">
        <v>36736.865945999998</v>
      </c>
      <c r="AH30" t="s">
        <v>40</v>
      </c>
    </row>
    <row r="31" spans="1:34" x14ac:dyDescent="0.55000000000000004">
      <c r="A31">
        <v>22660.389476</v>
      </c>
      <c r="B31">
        <v>24625.721656000002</v>
      </c>
      <c r="C31" t="s">
        <v>21</v>
      </c>
      <c r="D31">
        <v>20755</v>
      </c>
      <c r="E31">
        <v>210002</v>
      </c>
      <c r="F31" t="s">
        <v>95</v>
      </c>
      <c r="G31" t="s">
        <v>35</v>
      </c>
      <c r="H31" t="s">
        <v>64</v>
      </c>
      <c r="I31" t="s">
        <v>37</v>
      </c>
      <c r="J31">
        <v>1</v>
      </c>
      <c r="K31">
        <v>0</v>
      </c>
      <c r="L31">
        <v>0</v>
      </c>
      <c r="M31">
        <v>0</v>
      </c>
      <c r="N31">
        <v>0.49261498500000001</v>
      </c>
      <c r="O31">
        <v>1</v>
      </c>
      <c r="P31">
        <v>3662.18</v>
      </c>
      <c r="Q31">
        <v>1</v>
      </c>
      <c r="R31">
        <v>0.49261498500000001</v>
      </c>
      <c r="S31">
        <v>3662.18</v>
      </c>
      <c r="T31" t="s">
        <v>100</v>
      </c>
      <c r="U31" t="s">
        <v>101</v>
      </c>
      <c r="V31">
        <v>0</v>
      </c>
      <c r="W31">
        <v>0</v>
      </c>
      <c r="X31">
        <v>7.3537457829999999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0.49261498500000001</v>
      </c>
      <c r="AG31">
        <v>5710.9127410000001</v>
      </c>
      <c r="AH31" t="s">
        <v>40</v>
      </c>
    </row>
    <row r="32" spans="1:34" x14ac:dyDescent="0.55000000000000004">
      <c r="A32">
        <v>22660.389476</v>
      </c>
      <c r="B32">
        <v>24625.721656000002</v>
      </c>
      <c r="C32" t="s">
        <v>21</v>
      </c>
      <c r="D32">
        <v>21793</v>
      </c>
      <c r="E32">
        <v>210002</v>
      </c>
      <c r="F32" t="s">
        <v>95</v>
      </c>
      <c r="G32" t="s">
        <v>35</v>
      </c>
      <c r="H32" t="s">
        <v>55</v>
      </c>
      <c r="I32" t="s">
        <v>37</v>
      </c>
      <c r="J32">
        <v>1</v>
      </c>
      <c r="K32">
        <v>0.99895796999999997</v>
      </c>
      <c r="L32">
        <v>1</v>
      </c>
      <c r="M32">
        <v>26822.02</v>
      </c>
      <c r="N32">
        <v>10.559133686999999</v>
      </c>
      <c r="O32">
        <v>3</v>
      </c>
      <c r="P32">
        <v>276374.21999999997</v>
      </c>
      <c r="Q32">
        <v>2</v>
      </c>
      <c r="R32">
        <v>9.5601757169999999</v>
      </c>
      <c r="S32">
        <v>249552.2</v>
      </c>
      <c r="T32" t="s">
        <v>102</v>
      </c>
      <c r="U32" t="s">
        <v>103</v>
      </c>
      <c r="V32">
        <v>0</v>
      </c>
      <c r="W32">
        <v>0</v>
      </c>
      <c r="X32">
        <v>50.084308516999997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9.5601757169999999</v>
      </c>
      <c r="AG32">
        <v>110831.64534</v>
      </c>
      <c r="AH32" t="s">
        <v>40</v>
      </c>
    </row>
    <row r="33" spans="1:34" x14ac:dyDescent="0.55000000000000004">
      <c r="A33">
        <v>22660.389476</v>
      </c>
      <c r="B33">
        <v>24625.721656000002</v>
      </c>
      <c r="C33" t="s">
        <v>21</v>
      </c>
      <c r="D33">
        <v>21409</v>
      </c>
      <c r="E33">
        <v>210002</v>
      </c>
      <c r="F33" t="s">
        <v>95</v>
      </c>
      <c r="G33" t="s">
        <v>35</v>
      </c>
      <c r="H33" t="s">
        <v>64</v>
      </c>
      <c r="I33" t="s">
        <v>37</v>
      </c>
      <c r="J33">
        <v>2</v>
      </c>
      <c r="K33">
        <v>2.393271929</v>
      </c>
      <c r="L33">
        <v>1</v>
      </c>
      <c r="M33">
        <v>48067.21</v>
      </c>
      <c r="N33">
        <v>5.7694698280000001</v>
      </c>
      <c r="O33">
        <v>5</v>
      </c>
      <c r="P33">
        <v>178345.35</v>
      </c>
      <c r="Q33">
        <v>4</v>
      </c>
      <c r="R33">
        <v>3.3761978990000001</v>
      </c>
      <c r="S33">
        <v>130278.14</v>
      </c>
      <c r="T33" t="s">
        <v>104</v>
      </c>
      <c r="U33" t="s">
        <v>105</v>
      </c>
      <c r="V33">
        <v>0</v>
      </c>
      <c r="W33">
        <v>0</v>
      </c>
      <c r="X33">
        <v>23.385939306000001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3.3761978990000001</v>
      </c>
      <c r="AG33">
        <v>39140.448797999998</v>
      </c>
      <c r="AH33" t="s">
        <v>40</v>
      </c>
    </row>
    <row r="34" spans="1:34" x14ac:dyDescent="0.55000000000000004">
      <c r="A34">
        <v>22660.389476</v>
      </c>
      <c r="B34">
        <v>24625.721656000002</v>
      </c>
      <c r="C34" t="s">
        <v>21</v>
      </c>
      <c r="D34">
        <v>20747</v>
      </c>
      <c r="E34">
        <v>210002</v>
      </c>
      <c r="F34" t="s">
        <v>95</v>
      </c>
      <c r="G34" t="s">
        <v>35</v>
      </c>
      <c r="H34" t="s">
        <v>41</v>
      </c>
      <c r="I34" t="s">
        <v>37</v>
      </c>
      <c r="J34">
        <v>1</v>
      </c>
      <c r="K34">
        <v>12.543642628000001</v>
      </c>
      <c r="L34">
        <v>6</v>
      </c>
      <c r="M34">
        <v>257747.51</v>
      </c>
      <c r="N34">
        <v>13.499211601000001</v>
      </c>
      <c r="O34">
        <v>10</v>
      </c>
      <c r="P34">
        <v>417247.59</v>
      </c>
      <c r="Q34">
        <v>4</v>
      </c>
      <c r="R34">
        <v>0.95556897299999999</v>
      </c>
      <c r="S34">
        <v>159500.07999999999</v>
      </c>
      <c r="T34" t="s">
        <v>106</v>
      </c>
      <c r="U34" t="s">
        <v>107</v>
      </c>
      <c r="V34">
        <v>0</v>
      </c>
      <c r="W34">
        <v>0</v>
      </c>
      <c r="X34">
        <v>135.299723</v>
      </c>
      <c r="Y34">
        <v>-5.2008608450000002</v>
      </c>
      <c r="Z34">
        <v>5.2008608450000002</v>
      </c>
      <c r="AA34">
        <v>-5.2008608450000002</v>
      </c>
      <c r="AB34">
        <v>3.6731644000000001E-2</v>
      </c>
      <c r="AC34">
        <v>3.6731644000000001E-2</v>
      </c>
      <c r="AD34">
        <v>0</v>
      </c>
      <c r="AE34">
        <v>425.83197835999999</v>
      </c>
      <c r="AF34">
        <v>0.91883732900000004</v>
      </c>
      <c r="AG34">
        <v>10652.131926</v>
      </c>
      <c r="AH34" t="s">
        <v>40</v>
      </c>
    </row>
    <row r="35" spans="1:34" x14ac:dyDescent="0.55000000000000004">
      <c r="A35">
        <v>22660.389476</v>
      </c>
      <c r="B35">
        <v>24625.721656000002</v>
      </c>
      <c r="C35" t="s">
        <v>21</v>
      </c>
      <c r="D35">
        <v>21206</v>
      </c>
      <c r="E35">
        <v>210002</v>
      </c>
      <c r="F35" t="s">
        <v>95</v>
      </c>
      <c r="G35" t="s">
        <v>35</v>
      </c>
      <c r="H35" t="s">
        <v>86</v>
      </c>
      <c r="I35" t="s">
        <v>37</v>
      </c>
      <c r="J35">
        <v>3</v>
      </c>
      <c r="K35">
        <v>43.386571715000002</v>
      </c>
      <c r="L35">
        <v>38</v>
      </c>
      <c r="M35">
        <v>828914.53</v>
      </c>
      <c r="N35">
        <v>57.630137286</v>
      </c>
      <c r="O35">
        <v>50</v>
      </c>
      <c r="P35">
        <v>1137440.3500000001</v>
      </c>
      <c r="Q35">
        <v>12</v>
      </c>
      <c r="R35">
        <v>14.243565571</v>
      </c>
      <c r="S35">
        <v>308525.82</v>
      </c>
      <c r="T35" t="s">
        <v>36</v>
      </c>
      <c r="U35" t="s">
        <v>108</v>
      </c>
      <c r="V35">
        <v>0</v>
      </c>
      <c r="W35">
        <v>0</v>
      </c>
      <c r="X35">
        <v>198.44760808000001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14.243565571</v>
      </c>
      <c r="AG35">
        <v>165126.44271</v>
      </c>
      <c r="AH35" t="s">
        <v>40</v>
      </c>
    </row>
    <row r="36" spans="1:34" x14ac:dyDescent="0.55000000000000004">
      <c r="A36">
        <v>22660.389476</v>
      </c>
      <c r="B36">
        <v>24625.721656000002</v>
      </c>
      <c r="C36" t="s">
        <v>21</v>
      </c>
      <c r="D36">
        <v>21239</v>
      </c>
      <c r="E36">
        <v>210002</v>
      </c>
      <c r="F36" t="s">
        <v>95</v>
      </c>
      <c r="G36" t="s">
        <v>35</v>
      </c>
      <c r="H36" t="s">
        <v>86</v>
      </c>
      <c r="I36" t="s">
        <v>37</v>
      </c>
      <c r="J36">
        <v>3</v>
      </c>
      <c r="K36">
        <v>33.002517015999999</v>
      </c>
      <c r="L36">
        <v>36</v>
      </c>
      <c r="M36">
        <v>607421.38</v>
      </c>
      <c r="N36">
        <v>52.837306429999998</v>
      </c>
      <c r="O36">
        <v>47</v>
      </c>
      <c r="P36">
        <v>1238836.03</v>
      </c>
      <c r="Q36">
        <v>11</v>
      </c>
      <c r="R36">
        <v>19.834789413999999</v>
      </c>
      <c r="S36">
        <v>631414.65</v>
      </c>
      <c r="T36" t="s">
        <v>36</v>
      </c>
      <c r="U36" t="s">
        <v>109</v>
      </c>
      <c r="V36">
        <v>0</v>
      </c>
      <c r="W36">
        <v>0</v>
      </c>
      <c r="X36">
        <v>164.27218110999999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19.834789413999999</v>
      </c>
      <c r="AG36">
        <v>229945.80966999999</v>
      </c>
      <c r="AH36" t="s">
        <v>40</v>
      </c>
    </row>
    <row r="37" spans="1:34" x14ac:dyDescent="0.55000000000000004">
      <c r="A37">
        <v>22660.389476</v>
      </c>
      <c r="B37">
        <v>24625.721656000002</v>
      </c>
      <c r="C37" t="s">
        <v>21</v>
      </c>
      <c r="D37">
        <v>21202</v>
      </c>
      <c r="E37">
        <v>210002</v>
      </c>
      <c r="F37" t="s">
        <v>95</v>
      </c>
      <c r="G37" t="s">
        <v>35</v>
      </c>
      <c r="H37" t="s">
        <v>86</v>
      </c>
      <c r="I37" t="s">
        <v>37</v>
      </c>
      <c r="J37">
        <v>3</v>
      </c>
      <c r="K37">
        <v>72.152514862999993</v>
      </c>
      <c r="L37">
        <v>80</v>
      </c>
      <c r="M37">
        <v>1704019.15</v>
      </c>
      <c r="N37">
        <v>87.968938387999998</v>
      </c>
      <c r="O37">
        <v>85</v>
      </c>
      <c r="P37">
        <v>1995764.86</v>
      </c>
      <c r="Q37">
        <v>5</v>
      </c>
      <c r="R37">
        <v>15.816423524999999</v>
      </c>
      <c r="S37">
        <v>291745.71000000002</v>
      </c>
      <c r="T37" t="s">
        <v>36</v>
      </c>
      <c r="U37" t="s">
        <v>110</v>
      </c>
      <c r="V37">
        <v>0</v>
      </c>
      <c r="W37">
        <v>0</v>
      </c>
      <c r="X37">
        <v>77.692372683000002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15.816423524999999</v>
      </c>
      <c r="AG37">
        <v>183360.67188000001</v>
      </c>
      <c r="AH37" t="s">
        <v>40</v>
      </c>
    </row>
    <row r="38" spans="1:34" x14ac:dyDescent="0.55000000000000004">
      <c r="A38">
        <v>22660.389476</v>
      </c>
      <c r="B38">
        <v>24625.721656000002</v>
      </c>
      <c r="C38" t="s">
        <v>21</v>
      </c>
      <c r="D38" t="s">
        <v>41</v>
      </c>
      <c r="E38">
        <v>210002</v>
      </c>
      <c r="F38" t="s">
        <v>95</v>
      </c>
      <c r="G38" t="s">
        <v>35</v>
      </c>
      <c r="H38" t="s">
        <v>41</v>
      </c>
      <c r="I38" t="s">
        <v>37</v>
      </c>
      <c r="J38">
        <v>1</v>
      </c>
      <c r="K38">
        <v>0</v>
      </c>
      <c r="L38">
        <v>0</v>
      </c>
      <c r="M38">
        <v>0</v>
      </c>
      <c r="N38">
        <v>2.8226459159999999</v>
      </c>
      <c r="O38">
        <v>2</v>
      </c>
      <c r="P38">
        <v>35347.42</v>
      </c>
      <c r="Q38">
        <v>2</v>
      </c>
      <c r="R38">
        <v>2.8226459159999999</v>
      </c>
      <c r="S38">
        <v>35347.42</v>
      </c>
      <c r="U38" t="s">
        <v>111</v>
      </c>
      <c r="V38">
        <v>0</v>
      </c>
      <c r="W38">
        <v>0</v>
      </c>
      <c r="X38">
        <v>35.717816939999999</v>
      </c>
      <c r="Y38">
        <v>-2.0343319399999999</v>
      </c>
      <c r="Z38">
        <v>2.0343319399999999</v>
      </c>
      <c r="AA38">
        <v>-2.0343319399999999</v>
      </c>
      <c r="AB38">
        <v>0.16076566919999999</v>
      </c>
      <c r="AC38">
        <v>0.16076566919999999</v>
      </c>
      <c r="AD38">
        <v>0</v>
      </c>
      <c r="AE38">
        <v>1863.7652860999999</v>
      </c>
      <c r="AF38">
        <v>2.6618802468</v>
      </c>
      <c r="AG38">
        <v>30859.324786000001</v>
      </c>
      <c r="AH38" t="s">
        <v>40</v>
      </c>
    </row>
    <row r="39" spans="1:34" x14ac:dyDescent="0.55000000000000004">
      <c r="A39">
        <v>22660.389476</v>
      </c>
      <c r="B39">
        <v>24625.721656000002</v>
      </c>
      <c r="C39" t="s">
        <v>21</v>
      </c>
      <c r="D39">
        <v>20710</v>
      </c>
      <c r="E39">
        <v>210002</v>
      </c>
      <c r="F39" t="s">
        <v>95</v>
      </c>
      <c r="G39" t="s">
        <v>35</v>
      </c>
      <c r="H39" t="s">
        <v>41</v>
      </c>
      <c r="I39" t="s">
        <v>37</v>
      </c>
      <c r="J39">
        <v>1</v>
      </c>
      <c r="K39">
        <v>0.50790098500000003</v>
      </c>
      <c r="L39">
        <v>1</v>
      </c>
      <c r="M39">
        <v>16431.150000000001</v>
      </c>
      <c r="N39">
        <v>3.468156896</v>
      </c>
      <c r="O39">
        <v>3</v>
      </c>
      <c r="P39">
        <v>122987.35</v>
      </c>
      <c r="Q39">
        <v>2</v>
      </c>
      <c r="R39">
        <v>2.960255911</v>
      </c>
      <c r="S39">
        <v>106556.2</v>
      </c>
      <c r="T39" t="s">
        <v>112</v>
      </c>
      <c r="U39" t="s">
        <v>113</v>
      </c>
      <c r="V39">
        <v>0</v>
      </c>
      <c r="W39">
        <v>0</v>
      </c>
      <c r="X39">
        <v>39.012683846000002</v>
      </c>
      <c r="Y39">
        <v>-5.7856688280000004</v>
      </c>
      <c r="Z39">
        <v>5.7856688280000004</v>
      </c>
      <c r="AA39">
        <v>-5.7856688280000004</v>
      </c>
      <c r="AB39">
        <v>0.43901261479999998</v>
      </c>
      <c r="AC39">
        <v>0.43901261479999998</v>
      </c>
      <c r="AD39">
        <v>0</v>
      </c>
      <c r="AE39">
        <v>5089.4975019000003</v>
      </c>
      <c r="AF39">
        <v>2.5212432962000002</v>
      </c>
      <c r="AG39">
        <v>29228.912845999999</v>
      </c>
      <c r="AH39" t="s">
        <v>40</v>
      </c>
    </row>
    <row r="40" spans="1:34" x14ac:dyDescent="0.55000000000000004">
      <c r="A40">
        <v>22660.389476</v>
      </c>
      <c r="B40">
        <v>24625.721656000002</v>
      </c>
      <c r="C40" t="s">
        <v>21</v>
      </c>
      <c r="D40">
        <v>21120</v>
      </c>
      <c r="E40">
        <v>210002</v>
      </c>
      <c r="F40" t="s">
        <v>95</v>
      </c>
      <c r="G40" t="s">
        <v>35</v>
      </c>
      <c r="H40" t="s">
        <v>36</v>
      </c>
      <c r="I40" t="s">
        <v>37</v>
      </c>
      <c r="J40">
        <v>2</v>
      </c>
      <c r="K40">
        <v>0.98594697099999995</v>
      </c>
      <c r="L40">
        <v>1</v>
      </c>
      <c r="M40">
        <v>8729.85</v>
      </c>
      <c r="N40">
        <v>2.3472409299999999</v>
      </c>
      <c r="O40">
        <v>2</v>
      </c>
      <c r="P40">
        <v>39688.35</v>
      </c>
      <c r="Q40">
        <v>1</v>
      </c>
      <c r="R40">
        <v>1.3612939589999999</v>
      </c>
      <c r="S40">
        <v>30958.5</v>
      </c>
      <c r="T40" t="s">
        <v>114</v>
      </c>
      <c r="U40" t="s">
        <v>115</v>
      </c>
      <c r="V40">
        <v>0</v>
      </c>
      <c r="W40">
        <v>0</v>
      </c>
      <c r="X40">
        <v>7.6711377719999998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1.3612939589999999</v>
      </c>
      <c r="AG40">
        <v>15781.556086000001</v>
      </c>
      <c r="AH40" t="s">
        <v>40</v>
      </c>
    </row>
    <row r="41" spans="1:34" x14ac:dyDescent="0.55000000000000004">
      <c r="A41">
        <v>22660.389476</v>
      </c>
      <c r="B41">
        <v>24625.721656000002</v>
      </c>
      <c r="C41" t="s">
        <v>21</v>
      </c>
      <c r="D41">
        <v>20855</v>
      </c>
      <c r="E41">
        <v>210002</v>
      </c>
      <c r="F41" t="s">
        <v>95</v>
      </c>
      <c r="G41" t="s">
        <v>35</v>
      </c>
      <c r="H41" t="s">
        <v>46</v>
      </c>
      <c r="I41" t="s">
        <v>37</v>
      </c>
      <c r="J41">
        <v>1</v>
      </c>
      <c r="K41">
        <v>0</v>
      </c>
      <c r="L41">
        <v>0</v>
      </c>
      <c r="M41">
        <v>0</v>
      </c>
      <c r="N41">
        <v>0.98594697099999995</v>
      </c>
      <c r="O41">
        <v>1</v>
      </c>
      <c r="P41">
        <v>5736.96</v>
      </c>
      <c r="Q41">
        <v>1</v>
      </c>
      <c r="R41">
        <v>0.98594697099999995</v>
      </c>
      <c r="S41">
        <v>5736.96</v>
      </c>
      <c r="T41" t="s">
        <v>116</v>
      </c>
      <c r="U41" t="s">
        <v>117</v>
      </c>
      <c r="V41">
        <v>0</v>
      </c>
      <c r="W41">
        <v>0</v>
      </c>
      <c r="X41">
        <v>59.389422236999998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0.98594697099999995</v>
      </c>
      <c r="AG41">
        <v>11430.137714</v>
      </c>
      <c r="AH41" t="s">
        <v>40</v>
      </c>
    </row>
    <row r="42" spans="1:34" x14ac:dyDescent="0.55000000000000004">
      <c r="A42">
        <v>22660.389476</v>
      </c>
      <c r="B42">
        <v>24625.721656000002</v>
      </c>
      <c r="C42" t="s">
        <v>21</v>
      </c>
      <c r="D42">
        <v>21774</v>
      </c>
      <c r="E42">
        <v>210002</v>
      </c>
      <c r="F42" t="s">
        <v>95</v>
      </c>
      <c r="G42" t="s">
        <v>35</v>
      </c>
      <c r="H42" t="s">
        <v>55</v>
      </c>
      <c r="I42" t="s">
        <v>37</v>
      </c>
      <c r="J42">
        <v>1</v>
      </c>
      <c r="K42">
        <v>1.5504499540000001</v>
      </c>
      <c r="L42">
        <v>2</v>
      </c>
      <c r="M42">
        <v>32704.37</v>
      </c>
      <c r="N42">
        <v>15.365709544</v>
      </c>
      <c r="O42">
        <v>5</v>
      </c>
      <c r="P42">
        <v>237555.15</v>
      </c>
      <c r="Q42">
        <v>3</v>
      </c>
      <c r="R42">
        <v>13.81525959</v>
      </c>
      <c r="S42">
        <v>204850.78</v>
      </c>
      <c r="T42" t="s">
        <v>118</v>
      </c>
      <c r="U42" t="s">
        <v>119</v>
      </c>
      <c r="V42">
        <v>0</v>
      </c>
      <c r="W42">
        <v>0</v>
      </c>
      <c r="X42">
        <v>27.160838197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13.81525959</v>
      </c>
      <c r="AG42">
        <v>160161.06779999999</v>
      </c>
      <c r="AH42" t="s">
        <v>40</v>
      </c>
    </row>
    <row r="43" spans="1:34" x14ac:dyDescent="0.55000000000000004">
      <c r="A43">
        <v>22660.389476</v>
      </c>
      <c r="B43">
        <v>24625.721656000002</v>
      </c>
      <c r="C43" t="s">
        <v>21</v>
      </c>
      <c r="D43">
        <v>21780</v>
      </c>
      <c r="E43">
        <v>210002</v>
      </c>
      <c r="F43" t="s">
        <v>95</v>
      </c>
      <c r="G43" t="s">
        <v>35</v>
      </c>
      <c r="H43" t="s">
        <v>55</v>
      </c>
      <c r="I43" t="s">
        <v>37</v>
      </c>
      <c r="J43">
        <v>1</v>
      </c>
      <c r="K43">
        <v>0</v>
      </c>
      <c r="L43">
        <v>0</v>
      </c>
      <c r="M43">
        <v>0</v>
      </c>
      <c r="N43">
        <v>2.35903193</v>
      </c>
      <c r="O43">
        <v>1</v>
      </c>
      <c r="P43">
        <v>82619.490000000005</v>
      </c>
      <c r="Q43">
        <v>1</v>
      </c>
      <c r="R43">
        <v>2.35903193</v>
      </c>
      <c r="S43">
        <v>82619.490000000005</v>
      </c>
      <c r="T43" t="s">
        <v>82</v>
      </c>
      <c r="U43" t="s">
        <v>83</v>
      </c>
      <c r="V43">
        <v>0</v>
      </c>
      <c r="W43">
        <v>0</v>
      </c>
      <c r="X43">
        <v>10.273126693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2.35903193</v>
      </c>
      <c r="AG43">
        <v>27348.387514999999</v>
      </c>
      <c r="AH43" t="s">
        <v>40</v>
      </c>
    </row>
    <row r="44" spans="1:34" x14ac:dyDescent="0.55000000000000004">
      <c r="A44">
        <v>22660.389476</v>
      </c>
      <c r="B44">
        <v>24625.721656000002</v>
      </c>
      <c r="C44" t="s">
        <v>21</v>
      </c>
      <c r="D44">
        <v>20882</v>
      </c>
      <c r="E44">
        <v>210002</v>
      </c>
      <c r="F44" t="s">
        <v>95</v>
      </c>
      <c r="G44" t="s">
        <v>35</v>
      </c>
      <c r="H44" t="s">
        <v>46</v>
      </c>
      <c r="I44" t="s">
        <v>37</v>
      </c>
      <c r="J44">
        <v>1</v>
      </c>
      <c r="K44">
        <v>0.52161998499999995</v>
      </c>
      <c r="L44">
        <v>1</v>
      </c>
      <c r="M44">
        <v>4389.16</v>
      </c>
      <c r="N44">
        <v>3.1898279060000001</v>
      </c>
      <c r="O44">
        <v>2</v>
      </c>
      <c r="P44">
        <v>62054.87</v>
      </c>
      <c r="Q44">
        <v>1</v>
      </c>
      <c r="R44">
        <v>2.668207921</v>
      </c>
      <c r="S44">
        <v>57665.71</v>
      </c>
      <c r="T44" t="s">
        <v>47</v>
      </c>
      <c r="U44" t="s">
        <v>120</v>
      </c>
      <c r="V44">
        <v>0</v>
      </c>
      <c r="W44">
        <v>0</v>
      </c>
      <c r="X44">
        <v>33.022101024999998</v>
      </c>
      <c r="Y44">
        <v>-0.57127498300000001</v>
      </c>
      <c r="Z44">
        <v>0.57127498300000001</v>
      </c>
      <c r="AA44">
        <v>-0.57127498300000001</v>
      </c>
      <c r="AB44">
        <v>4.6159402000000002E-2</v>
      </c>
      <c r="AC44">
        <v>4.6159402000000002E-2</v>
      </c>
      <c r="AD44">
        <v>0</v>
      </c>
      <c r="AE44">
        <v>535.12849747999996</v>
      </c>
      <c r="AF44">
        <v>2.6220485189999998</v>
      </c>
      <c r="AG44">
        <v>30397.553365</v>
      </c>
      <c r="AH44" t="s">
        <v>40</v>
      </c>
    </row>
    <row r="45" spans="1:34" x14ac:dyDescent="0.55000000000000004">
      <c r="A45">
        <v>22660.389476</v>
      </c>
      <c r="B45">
        <v>24625.721656000002</v>
      </c>
      <c r="C45" t="s">
        <v>21</v>
      </c>
      <c r="D45">
        <v>21163</v>
      </c>
      <c r="E45">
        <v>210002</v>
      </c>
      <c r="F45" t="s">
        <v>95</v>
      </c>
      <c r="G45" t="s">
        <v>35</v>
      </c>
      <c r="H45" t="s">
        <v>79</v>
      </c>
      <c r="I45" t="s">
        <v>37</v>
      </c>
      <c r="J45">
        <v>1</v>
      </c>
      <c r="K45">
        <v>4.642605863</v>
      </c>
      <c r="L45">
        <v>5</v>
      </c>
      <c r="M45">
        <v>101351.79</v>
      </c>
      <c r="N45">
        <v>7.5510557760000001</v>
      </c>
      <c r="O45">
        <v>2</v>
      </c>
      <c r="P45">
        <v>311073.27</v>
      </c>
      <c r="Q45">
        <v>-3</v>
      </c>
      <c r="R45">
        <v>2.9084499130000001</v>
      </c>
      <c r="S45">
        <v>209721.48</v>
      </c>
      <c r="T45" t="s">
        <v>121</v>
      </c>
      <c r="U45" t="s">
        <v>122</v>
      </c>
      <c r="V45">
        <v>0</v>
      </c>
      <c r="W45">
        <v>0</v>
      </c>
      <c r="X45">
        <v>24.653901267999998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2.9084499130000001</v>
      </c>
      <c r="AG45">
        <v>33717.820550999997</v>
      </c>
      <c r="AH45" t="s">
        <v>40</v>
      </c>
    </row>
    <row r="46" spans="1:34" x14ac:dyDescent="0.55000000000000004">
      <c r="A46">
        <v>22660.389476</v>
      </c>
      <c r="B46">
        <v>24625.721656000002</v>
      </c>
      <c r="C46" t="s">
        <v>21</v>
      </c>
      <c r="D46">
        <v>21757</v>
      </c>
      <c r="E46">
        <v>210002</v>
      </c>
      <c r="F46" t="s">
        <v>95</v>
      </c>
      <c r="G46" t="s">
        <v>35</v>
      </c>
      <c r="H46" t="s">
        <v>123</v>
      </c>
      <c r="I46" t="s">
        <v>37</v>
      </c>
      <c r="J46">
        <v>1</v>
      </c>
      <c r="K46">
        <v>0</v>
      </c>
      <c r="L46">
        <v>0</v>
      </c>
      <c r="M46">
        <v>0</v>
      </c>
      <c r="N46">
        <v>1.608729952</v>
      </c>
      <c r="O46">
        <v>1</v>
      </c>
      <c r="P46">
        <v>46412.12</v>
      </c>
      <c r="Q46">
        <v>1</v>
      </c>
      <c r="R46">
        <v>1.608729952</v>
      </c>
      <c r="S46">
        <v>46412.12</v>
      </c>
      <c r="T46" t="s">
        <v>124</v>
      </c>
      <c r="U46" t="s">
        <v>125</v>
      </c>
      <c r="V46">
        <v>0</v>
      </c>
      <c r="W46">
        <v>0</v>
      </c>
      <c r="X46">
        <v>6.549671805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1.608729952</v>
      </c>
      <c r="AG46">
        <v>18650.095225000001</v>
      </c>
      <c r="AH46" t="s">
        <v>40</v>
      </c>
    </row>
    <row r="47" spans="1:34" x14ac:dyDescent="0.55000000000000004">
      <c r="A47">
        <v>22660.389476</v>
      </c>
      <c r="B47">
        <v>24625.721656000002</v>
      </c>
      <c r="C47" t="s">
        <v>21</v>
      </c>
      <c r="D47">
        <v>21034</v>
      </c>
      <c r="E47">
        <v>210002</v>
      </c>
      <c r="F47" t="s">
        <v>95</v>
      </c>
      <c r="G47" t="s">
        <v>35</v>
      </c>
      <c r="H47" t="s">
        <v>126</v>
      </c>
      <c r="I47" t="s">
        <v>37</v>
      </c>
      <c r="J47">
        <v>1</v>
      </c>
      <c r="K47">
        <v>0.602789982</v>
      </c>
      <c r="L47">
        <v>1</v>
      </c>
      <c r="M47">
        <v>16792.55</v>
      </c>
      <c r="N47">
        <v>1.543351954</v>
      </c>
      <c r="O47">
        <v>1</v>
      </c>
      <c r="P47">
        <v>36387.81</v>
      </c>
      <c r="Q47">
        <v>0</v>
      </c>
      <c r="R47">
        <v>0.94056197200000002</v>
      </c>
      <c r="S47">
        <v>19595.259999999998</v>
      </c>
      <c r="T47" t="s">
        <v>127</v>
      </c>
      <c r="U47" t="s">
        <v>128</v>
      </c>
      <c r="V47">
        <v>0</v>
      </c>
      <c r="W47">
        <v>0</v>
      </c>
      <c r="X47">
        <v>57.051830313000004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0.94056197200000002</v>
      </c>
      <c r="AG47">
        <v>10903.986913000001</v>
      </c>
      <c r="AH47" t="s">
        <v>40</v>
      </c>
    </row>
    <row r="48" spans="1:34" x14ac:dyDescent="0.55000000000000004">
      <c r="A48">
        <v>22660.389476</v>
      </c>
      <c r="B48">
        <v>24625.721656000002</v>
      </c>
      <c r="C48" t="s">
        <v>21</v>
      </c>
      <c r="D48">
        <v>20724</v>
      </c>
      <c r="E48">
        <v>210002</v>
      </c>
      <c r="F48" t="s">
        <v>95</v>
      </c>
      <c r="G48" t="s">
        <v>35</v>
      </c>
      <c r="H48" t="s">
        <v>64</v>
      </c>
      <c r="I48" t="s">
        <v>37</v>
      </c>
      <c r="J48">
        <v>2</v>
      </c>
      <c r="K48">
        <v>3.939894883</v>
      </c>
      <c r="L48">
        <v>2</v>
      </c>
      <c r="M48">
        <v>157645.37</v>
      </c>
      <c r="N48">
        <v>8.6771067419999994</v>
      </c>
      <c r="O48">
        <v>5</v>
      </c>
      <c r="P48">
        <v>225183.23</v>
      </c>
      <c r="Q48">
        <v>3</v>
      </c>
      <c r="R48">
        <v>4.7372118590000003</v>
      </c>
      <c r="S48">
        <v>67537.86</v>
      </c>
      <c r="T48" t="s">
        <v>129</v>
      </c>
      <c r="U48" t="s">
        <v>130</v>
      </c>
      <c r="V48">
        <v>0</v>
      </c>
      <c r="W48">
        <v>0</v>
      </c>
      <c r="X48">
        <v>65.307156057</v>
      </c>
      <c r="Y48">
        <v>-51.13715148</v>
      </c>
      <c r="Z48">
        <v>51.137151484</v>
      </c>
      <c r="AA48">
        <v>-51.13715148</v>
      </c>
      <c r="AB48">
        <v>3.7093564483999999</v>
      </c>
      <c r="AC48">
        <v>3.7093564483999999</v>
      </c>
      <c r="AD48">
        <v>0</v>
      </c>
      <c r="AE48">
        <v>43002.774270000002</v>
      </c>
      <c r="AF48">
        <v>1.0278554106</v>
      </c>
      <c r="AG48">
        <v>11915.984570000001</v>
      </c>
      <c r="AH48" t="s">
        <v>40</v>
      </c>
    </row>
    <row r="49" spans="1:34" x14ac:dyDescent="0.55000000000000004">
      <c r="A49">
        <v>22660.389476</v>
      </c>
      <c r="B49">
        <v>24625.721656000002</v>
      </c>
      <c r="C49" t="s">
        <v>21</v>
      </c>
      <c r="D49">
        <v>20711</v>
      </c>
      <c r="E49">
        <v>210002</v>
      </c>
      <c r="F49" t="s">
        <v>95</v>
      </c>
      <c r="G49" t="s">
        <v>35</v>
      </c>
      <c r="H49" t="s">
        <v>64</v>
      </c>
      <c r="I49" t="s">
        <v>37</v>
      </c>
      <c r="J49">
        <v>1</v>
      </c>
      <c r="K49">
        <v>3.6391168930000002</v>
      </c>
      <c r="L49">
        <v>3</v>
      </c>
      <c r="M49">
        <v>58898.58</v>
      </c>
      <c r="N49">
        <v>8.7169757420000007</v>
      </c>
      <c r="O49">
        <v>4</v>
      </c>
      <c r="P49">
        <v>325212.09000000003</v>
      </c>
      <c r="Q49">
        <v>1</v>
      </c>
      <c r="R49">
        <v>5.0778588490000001</v>
      </c>
      <c r="S49">
        <v>266313.51</v>
      </c>
      <c r="T49" t="s">
        <v>131</v>
      </c>
      <c r="U49" t="s">
        <v>132</v>
      </c>
      <c r="V49">
        <v>0</v>
      </c>
      <c r="W49">
        <v>0</v>
      </c>
      <c r="X49">
        <v>37.829274878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5.0778588490000001</v>
      </c>
      <c r="AG49">
        <v>58867.898218000002</v>
      </c>
      <c r="AH49" t="s">
        <v>40</v>
      </c>
    </row>
    <row r="50" spans="1:34" x14ac:dyDescent="0.55000000000000004">
      <c r="A50">
        <v>22660.389476</v>
      </c>
      <c r="B50">
        <v>24625.721656000002</v>
      </c>
      <c r="C50" t="s">
        <v>21</v>
      </c>
      <c r="D50">
        <v>21769</v>
      </c>
      <c r="E50">
        <v>210002</v>
      </c>
      <c r="F50" t="s">
        <v>95</v>
      </c>
      <c r="G50" t="s">
        <v>35</v>
      </c>
      <c r="H50" t="s">
        <v>55</v>
      </c>
      <c r="I50" t="s">
        <v>37</v>
      </c>
      <c r="J50">
        <v>1</v>
      </c>
      <c r="K50">
        <v>0</v>
      </c>
      <c r="L50">
        <v>0</v>
      </c>
      <c r="M50">
        <v>0</v>
      </c>
      <c r="N50">
        <v>2.0703949380000002</v>
      </c>
      <c r="O50">
        <v>1</v>
      </c>
      <c r="P50">
        <v>64384.08</v>
      </c>
      <c r="Q50">
        <v>1</v>
      </c>
      <c r="R50">
        <v>2.0703949380000002</v>
      </c>
      <c r="S50">
        <v>64384.08</v>
      </c>
      <c r="T50" t="s">
        <v>133</v>
      </c>
      <c r="U50" t="s">
        <v>134</v>
      </c>
      <c r="V50">
        <v>0</v>
      </c>
      <c r="W50">
        <v>0</v>
      </c>
      <c r="X50">
        <v>15.85309453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2.0703949380000002</v>
      </c>
      <c r="AG50">
        <v>24002.202917999999</v>
      </c>
      <c r="AH50" t="s">
        <v>40</v>
      </c>
    </row>
    <row r="51" spans="1:34" x14ac:dyDescent="0.55000000000000004">
      <c r="A51">
        <v>22660.389476</v>
      </c>
      <c r="B51">
        <v>24625.721656000002</v>
      </c>
      <c r="C51" t="s">
        <v>21</v>
      </c>
      <c r="D51">
        <v>20878</v>
      </c>
      <c r="E51">
        <v>210002</v>
      </c>
      <c r="F51" t="s">
        <v>95</v>
      </c>
      <c r="G51" t="s">
        <v>35</v>
      </c>
      <c r="H51" t="s">
        <v>46</v>
      </c>
      <c r="I51" t="s">
        <v>37</v>
      </c>
      <c r="J51">
        <v>2</v>
      </c>
      <c r="K51">
        <v>3.4241888989999998</v>
      </c>
      <c r="L51">
        <v>4</v>
      </c>
      <c r="M51">
        <v>46288.65</v>
      </c>
      <c r="N51">
        <v>6.0071688209999996</v>
      </c>
      <c r="O51">
        <v>6</v>
      </c>
      <c r="P51">
        <v>112762.88</v>
      </c>
      <c r="Q51">
        <v>2</v>
      </c>
      <c r="R51">
        <v>2.5829799219999998</v>
      </c>
      <c r="S51">
        <v>66474.23</v>
      </c>
      <c r="T51" t="s">
        <v>47</v>
      </c>
      <c r="U51" t="s">
        <v>48</v>
      </c>
      <c r="V51">
        <v>0</v>
      </c>
      <c r="W51">
        <v>0</v>
      </c>
      <c r="X51">
        <v>25.688626236000001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2.5829799219999998</v>
      </c>
      <c r="AG51">
        <v>29944.628960999999</v>
      </c>
      <c r="AH51" t="s">
        <v>40</v>
      </c>
    </row>
    <row r="52" spans="1:34" x14ac:dyDescent="0.55000000000000004">
      <c r="A52">
        <v>22660.389476</v>
      </c>
      <c r="B52">
        <v>24625.721656000002</v>
      </c>
      <c r="C52" t="s">
        <v>21</v>
      </c>
      <c r="D52">
        <v>21050</v>
      </c>
      <c r="E52">
        <v>210002</v>
      </c>
      <c r="F52" t="s">
        <v>95</v>
      </c>
      <c r="G52" t="s">
        <v>35</v>
      </c>
      <c r="H52" t="s">
        <v>126</v>
      </c>
      <c r="I52" t="s">
        <v>37</v>
      </c>
      <c r="J52">
        <v>1</v>
      </c>
      <c r="K52">
        <v>9.3370527229999993</v>
      </c>
      <c r="L52">
        <v>7</v>
      </c>
      <c r="M52">
        <v>197348.56</v>
      </c>
      <c r="N52">
        <v>11.924733647</v>
      </c>
      <c r="O52">
        <v>8</v>
      </c>
      <c r="P52">
        <v>292135.24</v>
      </c>
      <c r="Q52">
        <v>1</v>
      </c>
      <c r="R52">
        <v>2.5876809239999998</v>
      </c>
      <c r="S52">
        <v>94786.68</v>
      </c>
      <c r="T52" t="s">
        <v>135</v>
      </c>
      <c r="U52" t="s">
        <v>136</v>
      </c>
      <c r="V52">
        <v>0</v>
      </c>
      <c r="W52">
        <v>0</v>
      </c>
      <c r="X52">
        <v>13.782169594000001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2.5876809239999998</v>
      </c>
      <c r="AG52">
        <v>29999.127937000001</v>
      </c>
      <c r="AH52" t="s">
        <v>40</v>
      </c>
    </row>
    <row r="53" spans="1:34" x14ac:dyDescent="0.55000000000000004">
      <c r="A53">
        <v>22660.389476</v>
      </c>
      <c r="B53">
        <v>24625.721656000002</v>
      </c>
      <c r="C53" t="s">
        <v>21</v>
      </c>
      <c r="D53">
        <v>21055</v>
      </c>
      <c r="E53">
        <v>210002</v>
      </c>
      <c r="F53" t="s">
        <v>95</v>
      </c>
      <c r="G53" t="s">
        <v>35</v>
      </c>
      <c r="H53" t="s">
        <v>36</v>
      </c>
      <c r="I53" t="s">
        <v>37</v>
      </c>
      <c r="J53">
        <v>1</v>
      </c>
      <c r="K53">
        <v>0</v>
      </c>
      <c r="L53">
        <v>0</v>
      </c>
      <c r="M53">
        <v>0</v>
      </c>
      <c r="N53">
        <v>2.0226039400000002</v>
      </c>
      <c r="O53">
        <v>2</v>
      </c>
      <c r="P53">
        <v>44885.55</v>
      </c>
      <c r="Q53">
        <v>2</v>
      </c>
      <c r="R53">
        <v>2.0226039400000002</v>
      </c>
      <c r="S53">
        <v>44885.55</v>
      </c>
      <c r="T53" t="s">
        <v>137</v>
      </c>
      <c r="U53" t="s">
        <v>138</v>
      </c>
      <c r="V53">
        <v>0</v>
      </c>
      <c r="W53">
        <v>0</v>
      </c>
      <c r="X53">
        <v>2.0226039400000002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2.0226039400000002</v>
      </c>
      <c r="AG53">
        <v>23448.159237</v>
      </c>
      <c r="AH53" t="s">
        <v>40</v>
      </c>
    </row>
    <row r="54" spans="1:34" x14ac:dyDescent="0.55000000000000004">
      <c r="A54">
        <v>22660.389476</v>
      </c>
      <c r="B54">
        <v>24625.721656000002</v>
      </c>
      <c r="C54" t="s">
        <v>21</v>
      </c>
      <c r="D54">
        <v>20782</v>
      </c>
      <c r="E54">
        <v>210002</v>
      </c>
      <c r="F54" t="s">
        <v>95</v>
      </c>
      <c r="G54" t="s">
        <v>35</v>
      </c>
      <c r="H54" t="s">
        <v>41</v>
      </c>
      <c r="I54" t="s">
        <v>37</v>
      </c>
      <c r="J54">
        <v>2</v>
      </c>
      <c r="K54">
        <v>1.1612179659999999</v>
      </c>
      <c r="L54">
        <v>2</v>
      </c>
      <c r="M54">
        <v>24903.59</v>
      </c>
      <c r="N54">
        <v>3.02659791</v>
      </c>
      <c r="O54">
        <v>4</v>
      </c>
      <c r="P54">
        <v>51179.14</v>
      </c>
      <c r="Q54">
        <v>2</v>
      </c>
      <c r="R54">
        <v>1.8653799440000001</v>
      </c>
      <c r="S54">
        <v>26275.55</v>
      </c>
      <c r="T54" t="s">
        <v>49</v>
      </c>
      <c r="U54" t="s">
        <v>139</v>
      </c>
      <c r="V54">
        <v>0</v>
      </c>
      <c r="W54">
        <v>0</v>
      </c>
      <c r="X54">
        <v>56.446641329000002</v>
      </c>
      <c r="Y54">
        <v>-1.706743949</v>
      </c>
      <c r="Z54">
        <v>1.706743949</v>
      </c>
      <c r="AA54">
        <v>-1.706743949</v>
      </c>
      <c r="AB54">
        <v>5.6402397999999999E-2</v>
      </c>
      <c r="AC54">
        <v>5.6402397999999999E-2</v>
      </c>
      <c r="AD54">
        <v>0</v>
      </c>
      <c r="AE54">
        <v>653.87611699000001</v>
      </c>
      <c r="AF54">
        <v>1.8089775459999999</v>
      </c>
      <c r="AG54">
        <v>20971.576647000002</v>
      </c>
      <c r="AH54" t="s">
        <v>40</v>
      </c>
    </row>
    <row r="55" spans="1:34" x14ac:dyDescent="0.55000000000000004">
      <c r="A55">
        <v>22660.389476</v>
      </c>
      <c r="B55">
        <v>24625.721656000002</v>
      </c>
      <c r="C55" t="s">
        <v>21</v>
      </c>
      <c r="D55">
        <v>20715</v>
      </c>
      <c r="E55">
        <v>210002</v>
      </c>
      <c r="F55" t="s">
        <v>95</v>
      </c>
      <c r="G55" t="s">
        <v>35</v>
      </c>
      <c r="H55" t="s">
        <v>41</v>
      </c>
      <c r="I55" t="s">
        <v>37</v>
      </c>
      <c r="J55">
        <v>2</v>
      </c>
      <c r="K55">
        <v>4.9951018520000003</v>
      </c>
      <c r="L55">
        <v>5</v>
      </c>
      <c r="M55">
        <v>84882.81</v>
      </c>
      <c r="N55">
        <v>5.6504928330000004</v>
      </c>
      <c r="O55">
        <v>7</v>
      </c>
      <c r="P55">
        <v>189484.53</v>
      </c>
      <c r="Q55">
        <v>2</v>
      </c>
      <c r="R55">
        <v>0.65539098100000004</v>
      </c>
      <c r="S55">
        <v>104601.72</v>
      </c>
      <c r="T55" t="s">
        <v>140</v>
      </c>
      <c r="U55" t="s">
        <v>141</v>
      </c>
      <c r="V55">
        <v>0</v>
      </c>
      <c r="W55">
        <v>0</v>
      </c>
      <c r="X55">
        <v>14.181413575000001</v>
      </c>
      <c r="Y55">
        <v>-7.2284367859999996</v>
      </c>
      <c r="Z55">
        <v>7.2284367859999996</v>
      </c>
      <c r="AA55">
        <v>-7.2284367859999996</v>
      </c>
      <c r="AB55">
        <v>0.33406065280000002</v>
      </c>
      <c r="AC55">
        <v>0.33406065280000002</v>
      </c>
      <c r="AD55">
        <v>0</v>
      </c>
      <c r="AE55">
        <v>3872.7836066</v>
      </c>
      <c r="AF55">
        <v>0.32133032820000001</v>
      </c>
      <c r="AG55">
        <v>3725.2002504000002</v>
      </c>
      <c r="AH55" t="s">
        <v>40</v>
      </c>
    </row>
    <row r="56" spans="1:34" x14ac:dyDescent="0.55000000000000004">
      <c r="A56">
        <v>22660.389476</v>
      </c>
      <c r="B56">
        <v>24625.721656000002</v>
      </c>
      <c r="C56" t="s">
        <v>21</v>
      </c>
      <c r="D56">
        <v>21155</v>
      </c>
      <c r="E56">
        <v>210002</v>
      </c>
      <c r="F56" t="s">
        <v>95</v>
      </c>
      <c r="G56" t="s">
        <v>35</v>
      </c>
      <c r="H56" t="s">
        <v>36</v>
      </c>
      <c r="I56" t="s">
        <v>37</v>
      </c>
      <c r="J56">
        <v>1</v>
      </c>
      <c r="K56">
        <v>0</v>
      </c>
      <c r="L56">
        <v>0</v>
      </c>
      <c r="M56">
        <v>0</v>
      </c>
      <c r="N56">
        <v>8.2026297570000004</v>
      </c>
      <c r="O56">
        <v>6</v>
      </c>
      <c r="P56">
        <v>268762.28999999998</v>
      </c>
      <c r="Q56">
        <v>6</v>
      </c>
      <c r="R56">
        <v>8.2026297570000004</v>
      </c>
      <c r="S56">
        <v>268762.28999999998</v>
      </c>
      <c r="T56" t="s">
        <v>142</v>
      </c>
      <c r="U56" t="s">
        <v>143</v>
      </c>
      <c r="V56">
        <v>0</v>
      </c>
      <c r="W56">
        <v>0</v>
      </c>
      <c r="X56">
        <v>16.53367751</v>
      </c>
      <c r="Y56">
        <v>-0.51374798499999996</v>
      </c>
      <c r="Z56">
        <v>0.51374798499999996</v>
      </c>
      <c r="AA56">
        <v>-0.51374798499999996</v>
      </c>
      <c r="AB56">
        <v>0.25487883789999999</v>
      </c>
      <c r="AC56">
        <v>0.25487883789999999</v>
      </c>
      <c r="AD56">
        <v>0</v>
      </c>
      <c r="AE56">
        <v>2954.8244509000001</v>
      </c>
      <c r="AF56">
        <v>7.9477509190999998</v>
      </c>
      <c r="AG56">
        <v>92138.715565999999</v>
      </c>
      <c r="AH56" t="s">
        <v>40</v>
      </c>
    </row>
    <row r="57" spans="1:34" x14ac:dyDescent="0.55000000000000004">
      <c r="A57">
        <v>22660.389476</v>
      </c>
      <c r="B57">
        <v>24625.721656000002</v>
      </c>
      <c r="C57" t="s">
        <v>21</v>
      </c>
      <c r="D57">
        <v>20886</v>
      </c>
      <c r="E57">
        <v>210002</v>
      </c>
      <c r="F57" t="s">
        <v>95</v>
      </c>
      <c r="G57" t="s">
        <v>35</v>
      </c>
      <c r="H57" t="s">
        <v>46</v>
      </c>
      <c r="I57" t="s">
        <v>37</v>
      </c>
      <c r="J57">
        <v>1</v>
      </c>
      <c r="K57">
        <v>2.1059869369999999</v>
      </c>
      <c r="L57">
        <v>1</v>
      </c>
      <c r="M57">
        <v>8566.27</v>
      </c>
      <c r="N57">
        <v>4.3321948719999996</v>
      </c>
      <c r="O57">
        <v>3</v>
      </c>
      <c r="P57">
        <v>32548.49</v>
      </c>
      <c r="Q57">
        <v>2</v>
      </c>
      <c r="R57">
        <v>2.2262079350000001</v>
      </c>
      <c r="S57">
        <v>23982.22</v>
      </c>
      <c r="T57" t="s">
        <v>93</v>
      </c>
      <c r="U57" t="s">
        <v>94</v>
      </c>
      <c r="V57">
        <v>0</v>
      </c>
      <c r="W57">
        <v>0</v>
      </c>
      <c r="X57">
        <v>32.268526053000002</v>
      </c>
      <c r="Y57">
        <v>-0.61168998200000002</v>
      </c>
      <c r="Z57">
        <v>0.61168998200000002</v>
      </c>
      <c r="AA57">
        <v>-0.61168998200000002</v>
      </c>
      <c r="AB57">
        <v>4.2200535900000002E-2</v>
      </c>
      <c r="AC57">
        <v>4.2200535900000002E-2</v>
      </c>
      <c r="AD57">
        <v>0</v>
      </c>
      <c r="AE57">
        <v>489.23314435999998</v>
      </c>
      <c r="AF57">
        <v>2.1840073991</v>
      </c>
      <c r="AG57">
        <v>25319.318457000001</v>
      </c>
      <c r="AH57" t="s">
        <v>40</v>
      </c>
    </row>
    <row r="58" spans="1:34" x14ac:dyDescent="0.55000000000000004">
      <c r="A58">
        <v>22660.389476</v>
      </c>
      <c r="B58">
        <v>24625.721656000002</v>
      </c>
      <c r="C58" t="s">
        <v>21</v>
      </c>
      <c r="D58">
        <v>21122</v>
      </c>
      <c r="E58">
        <v>210002</v>
      </c>
      <c r="F58" t="s">
        <v>95</v>
      </c>
      <c r="G58" t="s">
        <v>35</v>
      </c>
      <c r="H58" t="s">
        <v>64</v>
      </c>
      <c r="I58" t="s">
        <v>37</v>
      </c>
      <c r="J58">
        <v>3</v>
      </c>
      <c r="K58">
        <v>64.813450074000002</v>
      </c>
      <c r="L58">
        <v>46</v>
      </c>
      <c r="M58">
        <v>1477034.12</v>
      </c>
      <c r="N58">
        <v>67.440370998999995</v>
      </c>
      <c r="O58">
        <v>40</v>
      </c>
      <c r="P58">
        <v>1669771.93</v>
      </c>
      <c r="Q58">
        <v>-6</v>
      </c>
      <c r="R58">
        <v>2.6269209249999999</v>
      </c>
      <c r="S58">
        <v>192737.81</v>
      </c>
      <c r="T58" t="s">
        <v>65</v>
      </c>
      <c r="U58" t="s">
        <v>66</v>
      </c>
      <c r="V58">
        <v>0</v>
      </c>
      <c r="W58">
        <v>0</v>
      </c>
      <c r="X58">
        <v>126.90784524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2.6269209249999999</v>
      </c>
      <c r="AG58">
        <v>30454.039436999999</v>
      </c>
      <c r="AH58" t="s">
        <v>40</v>
      </c>
    </row>
    <row r="59" spans="1:34" x14ac:dyDescent="0.55000000000000004">
      <c r="A59">
        <v>22660.389476</v>
      </c>
      <c r="B59">
        <v>24625.721656000002</v>
      </c>
      <c r="C59" t="s">
        <v>21</v>
      </c>
      <c r="D59">
        <v>21157</v>
      </c>
      <c r="E59">
        <v>210002</v>
      </c>
      <c r="F59" t="s">
        <v>95</v>
      </c>
      <c r="G59" t="s">
        <v>35</v>
      </c>
      <c r="H59" t="s">
        <v>123</v>
      </c>
      <c r="I59" t="s">
        <v>37</v>
      </c>
      <c r="J59">
        <v>3</v>
      </c>
      <c r="K59">
        <v>19.063656433999999</v>
      </c>
      <c r="L59">
        <v>12</v>
      </c>
      <c r="M59">
        <v>497021.1</v>
      </c>
      <c r="N59">
        <v>60.781728192999999</v>
      </c>
      <c r="O59">
        <v>28</v>
      </c>
      <c r="P59">
        <v>1338000.7</v>
      </c>
      <c r="Q59">
        <v>16</v>
      </c>
      <c r="R59">
        <v>41.718071758999997</v>
      </c>
      <c r="S59">
        <v>840979.6</v>
      </c>
      <c r="T59" t="s">
        <v>144</v>
      </c>
      <c r="U59" t="s">
        <v>145</v>
      </c>
      <c r="V59">
        <v>0</v>
      </c>
      <c r="W59">
        <v>0</v>
      </c>
      <c r="X59">
        <v>54.699697379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41.718071758999997</v>
      </c>
      <c r="AG59">
        <v>483639.91106999997</v>
      </c>
      <c r="AH59" t="s">
        <v>40</v>
      </c>
    </row>
    <row r="60" spans="1:34" x14ac:dyDescent="0.55000000000000004">
      <c r="A60">
        <v>22660.389476</v>
      </c>
      <c r="B60">
        <v>24625.721656000002</v>
      </c>
      <c r="C60" t="s">
        <v>21</v>
      </c>
      <c r="D60">
        <v>21093</v>
      </c>
      <c r="E60">
        <v>210002</v>
      </c>
      <c r="F60" t="s">
        <v>95</v>
      </c>
      <c r="G60" t="s">
        <v>35</v>
      </c>
      <c r="H60" t="s">
        <v>36</v>
      </c>
      <c r="I60" t="s">
        <v>37</v>
      </c>
      <c r="J60">
        <v>2</v>
      </c>
      <c r="K60">
        <v>6.1635878169999998</v>
      </c>
      <c r="L60">
        <v>5</v>
      </c>
      <c r="M60">
        <v>115101</v>
      </c>
      <c r="N60">
        <v>6.2262328150000004</v>
      </c>
      <c r="O60">
        <v>9</v>
      </c>
      <c r="P60">
        <v>132804.64000000001</v>
      </c>
      <c r="Q60">
        <v>4</v>
      </c>
      <c r="R60">
        <v>6.2644997999999993E-2</v>
      </c>
      <c r="S60">
        <v>17703.64</v>
      </c>
      <c r="T60" t="s">
        <v>146</v>
      </c>
      <c r="U60" t="s">
        <v>147</v>
      </c>
      <c r="V60">
        <v>0</v>
      </c>
      <c r="W60">
        <v>0</v>
      </c>
      <c r="X60">
        <v>54.131504380000003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6.2644997999999993E-2</v>
      </c>
      <c r="AG60">
        <v>726.24692331999995</v>
      </c>
      <c r="AH60" t="s">
        <v>40</v>
      </c>
    </row>
    <row r="61" spans="1:34" x14ac:dyDescent="0.55000000000000004">
      <c r="A61">
        <v>22660.389476</v>
      </c>
      <c r="B61">
        <v>24625.721656000002</v>
      </c>
      <c r="C61" t="s">
        <v>21</v>
      </c>
      <c r="D61" t="s">
        <v>148</v>
      </c>
      <c r="E61">
        <v>210002</v>
      </c>
      <c r="F61" t="s">
        <v>95</v>
      </c>
      <c r="G61" t="s">
        <v>35</v>
      </c>
      <c r="H61" t="s">
        <v>148</v>
      </c>
      <c r="I61" t="s">
        <v>37</v>
      </c>
      <c r="J61">
        <v>15</v>
      </c>
      <c r="K61">
        <v>65.528944053000004</v>
      </c>
      <c r="L61">
        <v>47</v>
      </c>
      <c r="M61">
        <v>2189746.08</v>
      </c>
      <c r="N61">
        <v>75.181209769999995</v>
      </c>
      <c r="O61">
        <v>45</v>
      </c>
      <c r="P61">
        <v>2533645.11</v>
      </c>
      <c r="Q61">
        <v>-2</v>
      </c>
      <c r="R61">
        <v>9.6522657170000006</v>
      </c>
      <c r="S61">
        <v>343899.03</v>
      </c>
      <c r="U61" t="s">
        <v>149</v>
      </c>
      <c r="V61">
        <v>0</v>
      </c>
      <c r="W61">
        <v>0</v>
      </c>
      <c r="X61">
        <v>44.885576671999999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9.6522657170000006</v>
      </c>
      <c r="AG61">
        <v>111899.24980000001</v>
      </c>
      <c r="AH61" t="s">
        <v>40</v>
      </c>
    </row>
    <row r="62" spans="1:34" x14ac:dyDescent="0.55000000000000004">
      <c r="A62">
        <v>22660.389476</v>
      </c>
      <c r="B62">
        <v>24625.721656000002</v>
      </c>
      <c r="C62" t="s">
        <v>21</v>
      </c>
      <c r="D62">
        <v>20785</v>
      </c>
      <c r="E62">
        <v>210002</v>
      </c>
      <c r="F62" t="s">
        <v>95</v>
      </c>
      <c r="G62" t="s">
        <v>35</v>
      </c>
      <c r="H62" t="s">
        <v>41</v>
      </c>
      <c r="I62" t="s">
        <v>37</v>
      </c>
      <c r="J62">
        <v>2</v>
      </c>
      <c r="K62">
        <v>6.1474858179999998</v>
      </c>
      <c r="L62">
        <v>4</v>
      </c>
      <c r="M62">
        <v>318506.02</v>
      </c>
      <c r="N62">
        <v>20.835224377999999</v>
      </c>
      <c r="O62">
        <v>6</v>
      </c>
      <c r="P62">
        <v>427492.37</v>
      </c>
      <c r="Q62">
        <v>2</v>
      </c>
      <c r="R62">
        <v>14.68773856</v>
      </c>
      <c r="S62">
        <v>108986.35</v>
      </c>
      <c r="T62" t="s">
        <v>49</v>
      </c>
      <c r="U62" t="s">
        <v>150</v>
      </c>
      <c r="V62">
        <v>0</v>
      </c>
      <c r="W62">
        <v>0</v>
      </c>
      <c r="X62">
        <v>200.05824806000001</v>
      </c>
      <c r="Y62">
        <v>-3.5376048949999999</v>
      </c>
      <c r="Z62">
        <v>3.5376048949999999</v>
      </c>
      <c r="AA62">
        <v>-3.5376048949999999</v>
      </c>
      <c r="AB62">
        <v>0.25972143780000001</v>
      </c>
      <c r="AC62">
        <v>0.25972143780000001</v>
      </c>
      <c r="AD62">
        <v>0</v>
      </c>
      <c r="AE62">
        <v>3010.9649792999999</v>
      </c>
      <c r="AF62">
        <v>14.428017122</v>
      </c>
      <c r="AG62">
        <v>167264.79973</v>
      </c>
      <c r="AH62" t="s">
        <v>40</v>
      </c>
    </row>
    <row r="63" spans="1:34" x14ac:dyDescent="0.55000000000000004">
      <c r="A63">
        <v>22660.389476</v>
      </c>
      <c r="B63">
        <v>24625.721656000002</v>
      </c>
      <c r="C63" t="s">
        <v>21</v>
      </c>
      <c r="D63">
        <v>21128</v>
      </c>
      <c r="E63">
        <v>210002</v>
      </c>
      <c r="F63" t="s">
        <v>95</v>
      </c>
      <c r="G63" t="s">
        <v>35</v>
      </c>
      <c r="H63" t="s">
        <v>36</v>
      </c>
      <c r="I63" t="s">
        <v>37</v>
      </c>
      <c r="J63">
        <v>1</v>
      </c>
      <c r="K63">
        <v>3.1592829060000001</v>
      </c>
      <c r="L63">
        <v>4</v>
      </c>
      <c r="M63">
        <v>78855.600000000006</v>
      </c>
      <c r="N63">
        <v>5.7918378270000002</v>
      </c>
      <c r="O63">
        <v>6</v>
      </c>
      <c r="P63">
        <v>94346.65</v>
      </c>
      <c r="Q63">
        <v>2</v>
      </c>
      <c r="R63">
        <v>2.6325549210000001</v>
      </c>
      <c r="S63">
        <v>15491.05</v>
      </c>
      <c r="T63" t="s">
        <v>151</v>
      </c>
      <c r="U63" t="s">
        <v>152</v>
      </c>
      <c r="V63">
        <v>0</v>
      </c>
      <c r="W63">
        <v>0</v>
      </c>
      <c r="X63">
        <v>20.047959393999999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2.6325549210000001</v>
      </c>
      <c r="AG63">
        <v>30519.354662999998</v>
      </c>
      <c r="AH63" t="s">
        <v>40</v>
      </c>
    </row>
    <row r="64" spans="1:34" x14ac:dyDescent="0.55000000000000004">
      <c r="A64">
        <v>22660.389476</v>
      </c>
      <c r="B64">
        <v>24625.721656000002</v>
      </c>
      <c r="C64" t="s">
        <v>21</v>
      </c>
      <c r="D64">
        <v>21244</v>
      </c>
      <c r="E64">
        <v>210002</v>
      </c>
      <c r="F64" t="s">
        <v>95</v>
      </c>
      <c r="G64" t="s">
        <v>35</v>
      </c>
      <c r="H64" t="s">
        <v>36</v>
      </c>
      <c r="I64" t="s">
        <v>37</v>
      </c>
      <c r="J64">
        <v>3</v>
      </c>
      <c r="K64">
        <v>47.341075603</v>
      </c>
      <c r="L64">
        <v>36</v>
      </c>
      <c r="M64">
        <v>1087488.54</v>
      </c>
      <c r="N64">
        <v>57.952747283000001</v>
      </c>
      <c r="O64">
        <v>45</v>
      </c>
      <c r="P64">
        <v>1173768.3799999999</v>
      </c>
      <c r="Q64">
        <v>9</v>
      </c>
      <c r="R64">
        <v>10.611671680000001</v>
      </c>
      <c r="S64">
        <v>86279.84</v>
      </c>
      <c r="T64" t="s">
        <v>153</v>
      </c>
      <c r="U64" t="s">
        <v>154</v>
      </c>
      <c r="V64">
        <v>0</v>
      </c>
      <c r="W64">
        <v>0</v>
      </c>
      <c r="X64">
        <v>128.80505017999999</v>
      </c>
      <c r="Y64">
        <v>-0.77333497699999998</v>
      </c>
      <c r="Z64">
        <v>0.77333497699999998</v>
      </c>
      <c r="AA64">
        <v>-0.77333497699999998</v>
      </c>
      <c r="AB64">
        <v>6.3711608099999997E-2</v>
      </c>
      <c r="AC64">
        <v>6.3711608099999997E-2</v>
      </c>
      <c r="AD64">
        <v>0</v>
      </c>
      <c r="AE64">
        <v>738.61219283000003</v>
      </c>
      <c r="AF64">
        <v>10.547960072</v>
      </c>
      <c r="AG64">
        <v>122283.08395</v>
      </c>
      <c r="AH64" t="s">
        <v>40</v>
      </c>
    </row>
    <row r="65" spans="1:34" x14ac:dyDescent="0.55000000000000004">
      <c r="A65">
        <v>22660.389476</v>
      </c>
      <c r="B65">
        <v>24625.721656000002</v>
      </c>
      <c r="C65" t="s">
        <v>21</v>
      </c>
      <c r="D65">
        <v>21286</v>
      </c>
      <c r="E65">
        <v>210002</v>
      </c>
      <c r="F65" t="s">
        <v>95</v>
      </c>
      <c r="G65" t="s">
        <v>35</v>
      </c>
      <c r="H65" t="s">
        <v>36</v>
      </c>
      <c r="I65" t="s">
        <v>37</v>
      </c>
      <c r="J65">
        <v>1</v>
      </c>
      <c r="K65">
        <v>11.74768465</v>
      </c>
      <c r="L65">
        <v>8</v>
      </c>
      <c r="M65">
        <v>280940.57</v>
      </c>
      <c r="N65">
        <v>13.20546261</v>
      </c>
      <c r="O65">
        <v>10</v>
      </c>
      <c r="P65">
        <v>361399.38</v>
      </c>
      <c r="Q65">
        <v>2</v>
      </c>
      <c r="R65">
        <v>1.45777796</v>
      </c>
      <c r="S65">
        <v>80458.81</v>
      </c>
      <c r="T65" t="s">
        <v>155</v>
      </c>
      <c r="U65" t="s">
        <v>156</v>
      </c>
      <c r="V65">
        <v>0</v>
      </c>
      <c r="W65">
        <v>0</v>
      </c>
      <c r="X65">
        <v>42.606785745000003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1.45777796</v>
      </c>
      <c r="AG65">
        <v>16900.100440999999</v>
      </c>
      <c r="AH65" t="s">
        <v>40</v>
      </c>
    </row>
    <row r="66" spans="1:34" x14ac:dyDescent="0.55000000000000004">
      <c r="A66">
        <v>22660.389476</v>
      </c>
      <c r="B66">
        <v>24625.721656000002</v>
      </c>
      <c r="C66" t="s">
        <v>21</v>
      </c>
      <c r="D66">
        <v>20721</v>
      </c>
      <c r="E66">
        <v>210002</v>
      </c>
      <c r="F66" t="s">
        <v>95</v>
      </c>
      <c r="G66" t="s">
        <v>35</v>
      </c>
      <c r="H66" t="s">
        <v>41</v>
      </c>
      <c r="I66" t="s">
        <v>37</v>
      </c>
      <c r="J66">
        <v>2</v>
      </c>
      <c r="K66">
        <v>5.875045826</v>
      </c>
      <c r="L66">
        <v>5</v>
      </c>
      <c r="M66">
        <v>196454.16</v>
      </c>
      <c r="N66">
        <v>12.545756625999999</v>
      </c>
      <c r="O66">
        <v>7</v>
      </c>
      <c r="P66">
        <v>358532.16</v>
      </c>
      <c r="Q66">
        <v>2</v>
      </c>
      <c r="R66">
        <v>6.6707108000000002</v>
      </c>
      <c r="S66">
        <v>162078</v>
      </c>
      <c r="T66" t="s">
        <v>140</v>
      </c>
      <c r="U66" t="s">
        <v>157</v>
      </c>
      <c r="V66">
        <v>0</v>
      </c>
      <c r="W66">
        <v>0</v>
      </c>
      <c r="X66">
        <v>63.788020107000001</v>
      </c>
      <c r="Y66">
        <v>-1.1063639679999999</v>
      </c>
      <c r="Z66">
        <v>1.1063639679999999</v>
      </c>
      <c r="AA66">
        <v>-1.1063639679999999</v>
      </c>
      <c r="AB66">
        <v>0.1156993752</v>
      </c>
      <c r="AC66">
        <v>0.1156993752</v>
      </c>
      <c r="AD66">
        <v>0</v>
      </c>
      <c r="AE66">
        <v>1341.3092495000001</v>
      </c>
      <c r="AF66">
        <v>6.5550114248</v>
      </c>
      <c r="AG66">
        <v>75992.609651000006</v>
      </c>
      <c r="AH66" t="s">
        <v>40</v>
      </c>
    </row>
    <row r="67" spans="1:34" x14ac:dyDescent="0.55000000000000004">
      <c r="A67">
        <v>22660.389476</v>
      </c>
      <c r="B67">
        <v>24625.721656000002</v>
      </c>
      <c r="C67" t="s">
        <v>21</v>
      </c>
      <c r="D67">
        <v>21075</v>
      </c>
      <c r="E67">
        <v>210002</v>
      </c>
      <c r="F67" t="s">
        <v>95</v>
      </c>
      <c r="G67" t="s">
        <v>35</v>
      </c>
      <c r="H67" t="s">
        <v>79</v>
      </c>
      <c r="I67" t="s">
        <v>37</v>
      </c>
      <c r="J67">
        <v>2</v>
      </c>
      <c r="K67">
        <v>10.301320694999999</v>
      </c>
      <c r="L67">
        <v>11</v>
      </c>
      <c r="M67">
        <v>194960.94</v>
      </c>
      <c r="N67">
        <v>14.413398572</v>
      </c>
      <c r="O67">
        <v>13</v>
      </c>
      <c r="P67">
        <v>288828.46000000002</v>
      </c>
      <c r="Q67">
        <v>2</v>
      </c>
      <c r="R67">
        <v>4.1120778769999999</v>
      </c>
      <c r="S67">
        <v>93867.520000000004</v>
      </c>
      <c r="T67" t="s">
        <v>158</v>
      </c>
      <c r="U67" t="s">
        <v>159</v>
      </c>
      <c r="V67">
        <v>0</v>
      </c>
      <c r="W67">
        <v>0</v>
      </c>
      <c r="X67">
        <v>74.389385790999995</v>
      </c>
      <c r="Y67">
        <v>-3.5079528959999999</v>
      </c>
      <c r="Z67">
        <v>3.5079528959999999</v>
      </c>
      <c r="AA67">
        <v>-3.5079528959999999</v>
      </c>
      <c r="AB67">
        <v>0.19391174350000001</v>
      </c>
      <c r="AC67">
        <v>0.19391174350000001</v>
      </c>
      <c r="AD67">
        <v>0</v>
      </c>
      <c r="AE67">
        <v>2248.0295572999999</v>
      </c>
      <c r="AF67">
        <v>3.9181661335000002</v>
      </c>
      <c r="AG67">
        <v>45423.516488000001</v>
      </c>
      <c r="AH67" t="s">
        <v>40</v>
      </c>
    </row>
    <row r="68" spans="1:34" x14ac:dyDescent="0.55000000000000004">
      <c r="A68">
        <v>22660.389476</v>
      </c>
      <c r="B68">
        <v>24625.721656000002</v>
      </c>
      <c r="C68" t="s">
        <v>21</v>
      </c>
      <c r="D68">
        <v>20817</v>
      </c>
      <c r="E68">
        <v>210002</v>
      </c>
      <c r="F68" t="s">
        <v>95</v>
      </c>
      <c r="G68" t="s">
        <v>35</v>
      </c>
      <c r="H68" t="s">
        <v>46</v>
      </c>
      <c r="I68" t="s">
        <v>37</v>
      </c>
      <c r="J68">
        <v>1</v>
      </c>
      <c r="K68">
        <v>0</v>
      </c>
      <c r="L68">
        <v>0</v>
      </c>
      <c r="M68">
        <v>0</v>
      </c>
      <c r="N68">
        <v>0.58605198300000005</v>
      </c>
      <c r="O68">
        <v>1</v>
      </c>
      <c r="P68">
        <v>6359.16</v>
      </c>
      <c r="Q68">
        <v>1</v>
      </c>
      <c r="R68">
        <v>0.58605198300000005</v>
      </c>
      <c r="S68">
        <v>6359.16</v>
      </c>
      <c r="T68" t="s">
        <v>160</v>
      </c>
      <c r="U68" t="s">
        <v>161</v>
      </c>
      <c r="V68">
        <v>0</v>
      </c>
      <c r="W68">
        <v>0</v>
      </c>
      <c r="X68">
        <v>20.978973379999999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0.58605198300000005</v>
      </c>
      <c r="AG68">
        <v>6794.1330218000003</v>
      </c>
      <c r="AH68" t="s">
        <v>40</v>
      </c>
    </row>
    <row r="69" spans="1:34" x14ac:dyDescent="0.55000000000000004">
      <c r="A69">
        <v>22660.389476</v>
      </c>
      <c r="B69">
        <v>24625.721656000002</v>
      </c>
      <c r="C69" t="s">
        <v>21</v>
      </c>
      <c r="D69">
        <v>20772</v>
      </c>
      <c r="E69">
        <v>210002</v>
      </c>
      <c r="F69" t="s">
        <v>95</v>
      </c>
      <c r="G69" t="s">
        <v>35</v>
      </c>
      <c r="H69" t="s">
        <v>41</v>
      </c>
      <c r="I69" t="s">
        <v>37</v>
      </c>
      <c r="J69">
        <v>2</v>
      </c>
      <c r="K69">
        <v>3.8204318869999998</v>
      </c>
      <c r="L69">
        <v>5</v>
      </c>
      <c r="M69">
        <v>118495.39</v>
      </c>
      <c r="N69">
        <v>7.7746587680000001</v>
      </c>
      <c r="O69">
        <v>8</v>
      </c>
      <c r="P69">
        <v>142940.74</v>
      </c>
      <c r="Q69">
        <v>3</v>
      </c>
      <c r="R69">
        <v>3.9542268809999999</v>
      </c>
      <c r="S69">
        <v>24445.35</v>
      </c>
      <c r="T69" t="s">
        <v>162</v>
      </c>
      <c r="U69" t="s">
        <v>163</v>
      </c>
      <c r="V69">
        <v>0</v>
      </c>
      <c r="W69">
        <v>0</v>
      </c>
      <c r="X69">
        <v>53.818906400000003</v>
      </c>
      <c r="Y69">
        <v>-4.8192558569999999</v>
      </c>
      <c r="Z69">
        <v>4.8192558569999999</v>
      </c>
      <c r="AA69">
        <v>-4.8192558569999999</v>
      </c>
      <c r="AB69">
        <v>0.35408432340000001</v>
      </c>
      <c r="AC69">
        <v>0.35408432340000001</v>
      </c>
      <c r="AD69">
        <v>0</v>
      </c>
      <c r="AE69">
        <v>4104.9191258999999</v>
      </c>
      <c r="AF69">
        <v>3.6001425575999999</v>
      </c>
      <c r="AG69">
        <v>41736.651599999997</v>
      </c>
      <c r="AH69" t="s">
        <v>40</v>
      </c>
    </row>
    <row r="70" spans="1:34" x14ac:dyDescent="0.55000000000000004">
      <c r="A70">
        <v>22660.389476</v>
      </c>
      <c r="B70">
        <v>24625.721656000002</v>
      </c>
      <c r="C70" t="s">
        <v>21</v>
      </c>
      <c r="D70">
        <v>21060</v>
      </c>
      <c r="E70">
        <v>210002</v>
      </c>
      <c r="F70" t="s">
        <v>95</v>
      </c>
      <c r="G70" t="s">
        <v>35</v>
      </c>
      <c r="H70" t="s">
        <v>64</v>
      </c>
      <c r="I70" t="s">
        <v>37</v>
      </c>
      <c r="J70">
        <v>3</v>
      </c>
      <c r="K70">
        <v>57.576707294999999</v>
      </c>
      <c r="L70">
        <v>32</v>
      </c>
      <c r="M70">
        <v>1253963.8600000001</v>
      </c>
      <c r="N70">
        <v>57.90609328</v>
      </c>
      <c r="O70">
        <v>36</v>
      </c>
      <c r="P70">
        <v>1430467.23</v>
      </c>
      <c r="Q70">
        <v>4</v>
      </c>
      <c r="R70">
        <v>0.32938598499999999</v>
      </c>
      <c r="S70">
        <v>176503.37</v>
      </c>
      <c r="T70" t="s">
        <v>164</v>
      </c>
      <c r="U70" t="s">
        <v>165</v>
      </c>
      <c r="V70">
        <v>0</v>
      </c>
      <c r="W70">
        <v>0</v>
      </c>
      <c r="X70">
        <v>34.865030947000001</v>
      </c>
      <c r="Y70">
        <v>-0.45127198699999999</v>
      </c>
      <c r="Z70">
        <v>0.45127198699999999</v>
      </c>
      <c r="AA70">
        <v>-0.45127198699999999</v>
      </c>
      <c r="AB70">
        <v>4.2633740000000003E-3</v>
      </c>
      <c r="AC70">
        <v>4.2633740000000003E-3</v>
      </c>
      <c r="AD70">
        <v>0</v>
      </c>
      <c r="AE70">
        <v>49.425530854999998</v>
      </c>
      <c r="AF70">
        <v>0.32512261100000001</v>
      </c>
      <c r="AG70">
        <v>3769.1643938000002</v>
      </c>
      <c r="AH70" t="s">
        <v>40</v>
      </c>
    </row>
    <row r="71" spans="1:34" x14ac:dyDescent="0.55000000000000004">
      <c r="A71">
        <v>22660.389476</v>
      </c>
      <c r="B71">
        <v>24625.721656000002</v>
      </c>
      <c r="C71" t="s">
        <v>21</v>
      </c>
      <c r="D71">
        <v>21703</v>
      </c>
      <c r="E71">
        <v>210002</v>
      </c>
      <c r="F71" t="s">
        <v>95</v>
      </c>
      <c r="G71" t="s">
        <v>35</v>
      </c>
      <c r="H71" t="s">
        <v>55</v>
      </c>
      <c r="I71" t="s">
        <v>37</v>
      </c>
      <c r="J71">
        <v>1</v>
      </c>
      <c r="K71">
        <v>3.3455829010000002</v>
      </c>
      <c r="L71">
        <v>3</v>
      </c>
      <c r="M71">
        <v>31055.88</v>
      </c>
      <c r="N71">
        <v>5.9680088229999999</v>
      </c>
      <c r="O71">
        <v>4</v>
      </c>
      <c r="P71">
        <v>182420.82</v>
      </c>
      <c r="Q71">
        <v>1</v>
      </c>
      <c r="R71">
        <v>2.6224259220000001</v>
      </c>
      <c r="S71">
        <v>151364.94</v>
      </c>
      <c r="T71" t="s">
        <v>55</v>
      </c>
      <c r="U71" t="s">
        <v>166</v>
      </c>
      <c r="V71">
        <v>0</v>
      </c>
      <c r="W71">
        <v>0</v>
      </c>
      <c r="X71">
        <v>20.142659399999999</v>
      </c>
      <c r="Y71">
        <v>-0.52161998499999995</v>
      </c>
      <c r="Z71">
        <v>0.52161998499999995</v>
      </c>
      <c r="AA71">
        <v>-0.52161998499999995</v>
      </c>
      <c r="AB71">
        <v>6.7911080799999995E-2</v>
      </c>
      <c r="AC71">
        <v>6.7911080799999995E-2</v>
      </c>
      <c r="AD71">
        <v>0</v>
      </c>
      <c r="AE71">
        <v>787.29691223999998</v>
      </c>
      <c r="AF71">
        <v>2.5545148412000001</v>
      </c>
      <c r="AG71">
        <v>29614.631706</v>
      </c>
      <c r="AH71" t="s">
        <v>40</v>
      </c>
    </row>
    <row r="72" spans="1:34" x14ac:dyDescent="0.55000000000000004">
      <c r="A72">
        <v>22660.389476</v>
      </c>
      <c r="B72">
        <v>24625.721656000002</v>
      </c>
      <c r="C72" t="s">
        <v>21</v>
      </c>
      <c r="D72">
        <v>20722</v>
      </c>
      <c r="E72">
        <v>210002</v>
      </c>
      <c r="F72" t="s">
        <v>95</v>
      </c>
      <c r="G72" t="s">
        <v>35</v>
      </c>
      <c r="H72" t="s">
        <v>41</v>
      </c>
      <c r="I72" t="s">
        <v>37</v>
      </c>
      <c r="J72">
        <v>1</v>
      </c>
      <c r="K72">
        <v>0.58198898300000002</v>
      </c>
      <c r="L72">
        <v>1</v>
      </c>
      <c r="M72">
        <v>15239.84</v>
      </c>
      <c r="N72">
        <v>0.79401597599999996</v>
      </c>
      <c r="O72">
        <v>1</v>
      </c>
      <c r="P72">
        <v>52291.09</v>
      </c>
      <c r="Q72">
        <v>0</v>
      </c>
      <c r="R72">
        <v>0.212026993</v>
      </c>
      <c r="S72">
        <v>37051.25</v>
      </c>
      <c r="T72" t="s">
        <v>167</v>
      </c>
      <c r="U72" t="s">
        <v>168</v>
      </c>
      <c r="V72">
        <v>0</v>
      </c>
      <c r="W72">
        <v>0</v>
      </c>
      <c r="X72">
        <v>23.905281291000001</v>
      </c>
      <c r="Y72">
        <v>-1.6599719500000001</v>
      </c>
      <c r="Z72">
        <v>1.6599719500000001</v>
      </c>
      <c r="AA72">
        <v>-1.6599719500000001</v>
      </c>
      <c r="AB72">
        <v>1.4723058799999999E-2</v>
      </c>
      <c r="AC72">
        <v>1.4723058799999999E-2</v>
      </c>
      <c r="AD72">
        <v>0</v>
      </c>
      <c r="AE72">
        <v>170.68523368999999</v>
      </c>
      <c r="AF72">
        <v>0.1973039342</v>
      </c>
      <c r="AG72">
        <v>2287.3554119</v>
      </c>
      <c r="AH72" t="s">
        <v>40</v>
      </c>
    </row>
    <row r="73" spans="1:34" x14ac:dyDescent="0.55000000000000004">
      <c r="A73">
        <v>22660.389476</v>
      </c>
      <c r="B73">
        <v>24625.721656000002</v>
      </c>
      <c r="C73" t="s">
        <v>21</v>
      </c>
      <c r="D73">
        <v>21090</v>
      </c>
      <c r="E73">
        <v>210002</v>
      </c>
      <c r="F73" t="s">
        <v>95</v>
      </c>
      <c r="G73" t="s">
        <v>35</v>
      </c>
      <c r="H73" t="s">
        <v>64</v>
      </c>
      <c r="I73" t="s">
        <v>37</v>
      </c>
      <c r="J73">
        <v>2</v>
      </c>
      <c r="K73">
        <v>3.494241895</v>
      </c>
      <c r="L73">
        <v>6</v>
      </c>
      <c r="M73">
        <v>44767.19</v>
      </c>
      <c r="N73">
        <v>14.008985583999999</v>
      </c>
      <c r="O73">
        <v>15</v>
      </c>
      <c r="P73">
        <v>449149.76</v>
      </c>
      <c r="Q73">
        <v>9</v>
      </c>
      <c r="R73">
        <v>10.514743688999999</v>
      </c>
      <c r="S73">
        <v>404382.57</v>
      </c>
      <c r="T73" t="s">
        <v>169</v>
      </c>
      <c r="U73" t="s">
        <v>170</v>
      </c>
      <c r="V73">
        <v>0</v>
      </c>
      <c r="W73">
        <v>0</v>
      </c>
      <c r="X73">
        <v>21.190433375000001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10.514743688999999</v>
      </c>
      <c r="AG73">
        <v>121898.00459</v>
      </c>
      <c r="AH73" t="s">
        <v>40</v>
      </c>
    </row>
    <row r="74" spans="1:34" x14ac:dyDescent="0.55000000000000004">
      <c r="A74">
        <v>22660.389476</v>
      </c>
      <c r="B74">
        <v>24625.721656000002</v>
      </c>
      <c r="C74" t="s">
        <v>21</v>
      </c>
      <c r="D74" t="s">
        <v>53</v>
      </c>
      <c r="E74">
        <v>210002</v>
      </c>
      <c r="F74" t="s">
        <v>95</v>
      </c>
      <c r="G74" t="s">
        <v>35</v>
      </c>
      <c r="H74" t="s">
        <v>53</v>
      </c>
      <c r="I74" t="s">
        <v>37</v>
      </c>
      <c r="J74">
        <v>9</v>
      </c>
      <c r="K74">
        <v>12.629145624</v>
      </c>
      <c r="L74">
        <v>10</v>
      </c>
      <c r="M74">
        <v>217652.97</v>
      </c>
      <c r="N74">
        <v>37.328421892000001</v>
      </c>
      <c r="O74">
        <v>23</v>
      </c>
      <c r="P74">
        <v>999953.79</v>
      </c>
      <c r="Q74">
        <v>13</v>
      </c>
      <c r="R74">
        <v>24.699276267999998</v>
      </c>
      <c r="S74">
        <v>782300.82</v>
      </c>
      <c r="U74" t="s">
        <v>54</v>
      </c>
      <c r="V74">
        <v>0</v>
      </c>
      <c r="W74">
        <v>0</v>
      </c>
      <c r="X74">
        <v>136.66112992000001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24.699276267999998</v>
      </c>
      <c r="AG74">
        <v>286340.07455999998</v>
      </c>
      <c r="AH74" t="s">
        <v>40</v>
      </c>
    </row>
    <row r="75" spans="1:34" x14ac:dyDescent="0.55000000000000004">
      <c r="A75">
        <v>22660.389476</v>
      </c>
      <c r="B75">
        <v>24625.721656000002</v>
      </c>
      <c r="C75" t="s">
        <v>21</v>
      </c>
      <c r="D75">
        <v>20901</v>
      </c>
      <c r="E75">
        <v>210002</v>
      </c>
      <c r="F75" t="s">
        <v>95</v>
      </c>
      <c r="G75" t="s">
        <v>35</v>
      </c>
      <c r="H75" t="s">
        <v>46</v>
      </c>
      <c r="I75" t="s">
        <v>37</v>
      </c>
      <c r="J75">
        <v>2</v>
      </c>
      <c r="K75">
        <v>0</v>
      </c>
      <c r="L75">
        <v>0</v>
      </c>
      <c r="M75">
        <v>0</v>
      </c>
      <c r="N75">
        <v>3.8728748849999999</v>
      </c>
      <c r="O75">
        <v>2</v>
      </c>
      <c r="P75">
        <v>312517.98</v>
      </c>
      <c r="Q75">
        <v>2</v>
      </c>
      <c r="R75">
        <v>3.8728748849999999</v>
      </c>
      <c r="S75">
        <v>312517.98</v>
      </c>
      <c r="T75" t="s">
        <v>98</v>
      </c>
      <c r="U75" t="s">
        <v>171</v>
      </c>
      <c r="V75">
        <v>0</v>
      </c>
      <c r="W75">
        <v>0</v>
      </c>
      <c r="X75">
        <v>70.619512907000001</v>
      </c>
      <c r="Y75">
        <v>-1.8741309450000001</v>
      </c>
      <c r="Z75">
        <v>1.8741309450000001</v>
      </c>
      <c r="AA75">
        <v>-1.8741309450000001</v>
      </c>
      <c r="AB75">
        <v>0.102780016</v>
      </c>
      <c r="AC75">
        <v>0.102780016</v>
      </c>
      <c r="AD75">
        <v>0</v>
      </c>
      <c r="AE75">
        <v>1191.5344050000001</v>
      </c>
      <c r="AF75">
        <v>3.7700948689999998</v>
      </c>
      <c r="AG75">
        <v>43706.918136</v>
      </c>
      <c r="AH75" t="s">
        <v>40</v>
      </c>
    </row>
    <row r="76" spans="1:34" x14ac:dyDescent="0.55000000000000004">
      <c r="A76">
        <v>22660.389476</v>
      </c>
      <c r="B76">
        <v>24625.721656000002</v>
      </c>
      <c r="C76" t="s">
        <v>21</v>
      </c>
      <c r="D76">
        <v>21162</v>
      </c>
      <c r="E76">
        <v>210002</v>
      </c>
      <c r="F76" t="s">
        <v>95</v>
      </c>
      <c r="G76" t="s">
        <v>35</v>
      </c>
      <c r="H76" t="s">
        <v>36</v>
      </c>
      <c r="I76" t="s">
        <v>37</v>
      </c>
      <c r="J76">
        <v>1</v>
      </c>
      <c r="K76">
        <v>0</v>
      </c>
      <c r="L76">
        <v>0</v>
      </c>
      <c r="M76">
        <v>0</v>
      </c>
      <c r="N76">
        <v>3.0251179100000001</v>
      </c>
      <c r="O76">
        <v>1</v>
      </c>
      <c r="P76">
        <v>64880.61</v>
      </c>
      <c r="Q76">
        <v>1</v>
      </c>
      <c r="R76">
        <v>3.0251179100000001</v>
      </c>
      <c r="S76">
        <v>64880.61</v>
      </c>
      <c r="T76" t="s">
        <v>172</v>
      </c>
      <c r="U76" t="s">
        <v>173</v>
      </c>
      <c r="V76">
        <v>0</v>
      </c>
      <c r="W76">
        <v>0</v>
      </c>
      <c r="X76">
        <v>44.98476866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3.0251179100000001</v>
      </c>
      <c r="AG76">
        <v>35070.359085999997</v>
      </c>
      <c r="AH76" t="s">
        <v>40</v>
      </c>
    </row>
    <row r="77" spans="1:34" x14ac:dyDescent="0.55000000000000004">
      <c r="A77">
        <v>22660.389476</v>
      </c>
      <c r="B77">
        <v>24625.721656000002</v>
      </c>
      <c r="C77" t="s">
        <v>21</v>
      </c>
      <c r="D77">
        <v>21054</v>
      </c>
      <c r="E77">
        <v>210002</v>
      </c>
      <c r="F77" t="s">
        <v>95</v>
      </c>
      <c r="G77" t="s">
        <v>35</v>
      </c>
      <c r="H77" t="s">
        <v>64</v>
      </c>
      <c r="I77" t="s">
        <v>37</v>
      </c>
      <c r="J77">
        <v>2</v>
      </c>
      <c r="K77">
        <v>8.2354767550000005</v>
      </c>
      <c r="L77">
        <v>2</v>
      </c>
      <c r="M77">
        <v>90671.13</v>
      </c>
      <c r="N77">
        <v>8.263202755</v>
      </c>
      <c r="O77">
        <v>4</v>
      </c>
      <c r="P77">
        <v>162218.79</v>
      </c>
      <c r="Q77">
        <v>2</v>
      </c>
      <c r="R77">
        <v>2.7726000000000001E-2</v>
      </c>
      <c r="S77">
        <v>71547.66</v>
      </c>
      <c r="T77" t="s">
        <v>174</v>
      </c>
      <c r="U77" t="s">
        <v>175</v>
      </c>
      <c r="V77">
        <v>0</v>
      </c>
      <c r="W77">
        <v>0</v>
      </c>
      <c r="X77">
        <v>48.305624565000002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2.7726000000000001E-2</v>
      </c>
      <c r="AG77">
        <v>321.42905002999998</v>
      </c>
      <c r="AH77" t="s">
        <v>40</v>
      </c>
    </row>
    <row r="78" spans="1:34" x14ac:dyDescent="0.55000000000000004">
      <c r="A78">
        <v>22660.389476</v>
      </c>
      <c r="B78">
        <v>24625.721656000002</v>
      </c>
      <c r="C78" t="s">
        <v>21</v>
      </c>
      <c r="D78">
        <v>20874</v>
      </c>
      <c r="E78">
        <v>210002</v>
      </c>
      <c r="F78" t="s">
        <v>95</v>
      </c>
      <c r="G78" t="s">
        <v>35</v>
      </c>
      <c r="H78" t="s">
        <v>46</v>
      </c>
      <c r="I78" t="s">
        <v>37</v>
      </c>
      <c r="J78">
        <v>2</v>
      </c>
      <c r="K78">
        <v>2.5465239249999998</v>
      </c>
      <c r="L78">
        <v>3</v>
      </c>
      <c r="M78">
        <v>62135.89</v>
      </c>
      <c r="N78">
        <v>12.471877631</v>
      </c>
      <c r="O78">
        <v>11</v>
      </c>
      <c r="P78">
        <v>396288.01</v>
      </c>
      <c r="Q78">
        <v>8</v>
      </c>
      <c r="R78">
        <v>9.9253537059999992</v>
      </c>
      <c r="S78">
        <v>334152.12</v>
      </c>
      <c r="T78" t="s">
        <v>74</v>
      </c>
      <c r="U78" t="s">
        <v>176</v>
      </c>
      <c r="V78">
        <v>0</v>
      </c>
      <c r="W78">
        <v>0</v>
      </c>
      <c r="X78">
        <v>67.317166005000004</v>
      </c>
      <c r="Y78">
        <v>-2.7837239170000001</v>
      </c>
      <c r="Z78">
        <v>2.7837239170000001</v>
      </c>
      <c r="AA78">
        <v>-2.7837239170000001</v>
      </c>
      <c r="AB78">
        <v>0.41043683409999998</v>
      </c>
      <c r="AC78">
        <v>0.41043683409999998</v>
      </c>
      <c r="AD78">
        <v>0</v>
      </c>
      <c r="AE78">
        <v>4758.2168969000004</v>
      </c>
      <c r="AF78">
        <v>9.5149168719000006</v>
      </c>
      <c r="AG78">
        <v>110306.95705</v>
      </c>
      <c r="AH78" t="s">
        <v>40</v>
      </c>
    </row>
    <row r="79" spans="1:34" x14ac:dyDescent="0.55000000000000004">
      <c r="A79">
        <v>22660.389476</v>
      </c>
      <c r="B79">
        <v>24625.721656000002</v>
      </c>
      <c r="C79" t="s">
        <v>21</v>
      </c>
      <c r="D79">
        <v>21032</v>
      </c>
      <c r="E79">
        <v>210002</v>
      </c>
      <c r="F79" t="s">
        <v>95</v>
      </c>
      <c r="G79" t="s">
        <v>35</v>
      </c>
      <c r="H79" t="s">
        <v>64</v>
      </c>
      <c r="I79" t="s">
        <v>37</v>
      </c>
      <c r="J79">
        <v>1</v>
      </c>
      <c r="K79">
        <v>4.9179378539999998</v>
      </c>
      <c r="L79">
        <v>3</v>
      </c>
      <c r="M79">
        <v>77481.75</v>
      </c>
      <c r="N79">
        <v>5.5927808350000001</v>
      </c>
      <c r="O79">
        <v>5</v>
      </c>
      <c r="P79">
        <v>64144.72</v>
      </c>
      <c r="Q79">
        <v>2</v>
      </c>
      <c r="R79">
        <v>0.67484298099999995</v>
      </c>
      <c r="S79">
        <v>-13337.03</v>
      </c>
      <c r="T79" t="s">
        <v>177</v>
      </c>
      <c r="U79" t="s">
        <v>178</v>
      </c>
      <c r="V79">
        <v>0</v>
      </c>
      <c r="W79">
        <v>0</v>
      </c>
      <c r="X79">
        <v>56.647458321000002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0.67484298099999995</v>
      </c>
      <c r="AG79">
        <v>7823.4919677999997</v>
      </c>
      <c r="AH79" t="s">
        <v>40</v>
      </c>
    </row>
    <row r="80" spans="1:34" x14ac:dyDescent="0.55000000000000004">
      <c r="A80">
        <v>22660.389476</v>
      </c>
      <c r="B80">
        <v>24625.721656000002</v>
      </c>
      <c r="C80" t="s">
        <v>21</v>
      </c>
      <c r="D80">
        <v>21787</v>
      </c>
      <c r="E80">
        <v>210002</v>
      </c>
      <c r="F80" t="s">
        <v>95</v>
      </c>
      <c r="G80" t="s">
        <v>35</v>
      </c>
      <c r="H80" t="s">
        <v>123</v>
      </c>
      <c r="I80" t="s">
        <v>37</v>
      </c>
      <c r="J80">
        <v>1</v>
      </c>
      <c r="K80">
        <v>0</v>
      </c>
      <c r="L80">
        <v>0</v>
      </c>
      <c r="M80">
        <v>0</v>
      </c>
      <c r="N80">
        <v>2.6419089219999998</v>
      </c>
      <c r="O80">
        <v>4</v>
      </c>
      <c r="P80">
        <v>60232.62</v>
      </c>
      <c r="Q80">
        <v>4</v>
      </c>
      <c r="R80">
        <v>2.6419089219999998</v>
      </c>
      <c r="S80">
        <v>60232.62</v>
      </c>
      <c r="T80" t="s">
        <v>179</v>
      </c>
      <c r="U80" t="s">
        <v>180</v>
      </c>
      <c r="V80">
        <v>0</v>
      </c>
      <c r="W80">
        <v>0</v>
      </c>
      <c r="X80">
        <v>30.826973074000001</v>
      </c>
      <c r="Y80">
        <v>-0.73492597800000004</v>
      </c>
      <c r="Z80">
        <v>0.73492597800000004</v>
      </c>
      <c r="AA80">
        <v>-0.73492597800000004</v>
      </c>
      <c r="AB80">
        <v>6.2984046299999999E-2</v>
      </c>
      <c r="AC80">
        <v>6.2984046299999999E-2</v>
      </c>
      <c r="AD80">
        <v>0</v>
      </c>
      <c r="AE80">
        <v>730.17752858999995</v>
      </c>
      <c r="AF80">
        <v>2.5789248756999998</v>
      </c>
      <c r="AG80">
        <v>29897.618585</v>
      </c>
      <c r="AH80" t="s">
        <v>40</v>
      </c>
    </row>
    <row r="81" spans="1:34" x14ac:dyDescent="0.55000000000000004">
      <c r="A81">
        <v>22660.389476</v>
      </c>
      <c r="B81">
        <v>24625.721656000002</v>
      </c>
      <c r="C81" t="s">
        <v>21</v>
      </c>
      <c r="D81">
        <v>21028</v>
      </c>
      <c r="E81">
        <v>210002</v>
      </c>
      <c r="F81" t="s">
        <v>95</v>
      </c>
      <c r="G81" t="s">
        <v>35</v>
      </c>
      <c r="H81" t="s">
        <v>126</v>
      </c>
      <c r="I81" t="s">
        <v>37</v>
      </c>
      <c r="J81">
        <v>1</v>
      </c>
      <c r="K81">
        <v>0</v>
      </c>
      <c r="L81">
        <v>0</v>
      </c>
      <c r="M81">
        <v>0</v>
      </c>
      <c r="N81">
        <v>0.80624197600000003</v>
      </c>
      <c r="O81">
        <v>1</v>
      </c>
      <c r="P81">
        <v>19645.02</v>
      </c>
      <c r="Q81">
        <v>1</v>
      </c>
      <c r="R81">
        <v>0.80624197600000003</v>
      </c>
      <c r="S81">
        <v>19645.02</v>
      </c>
      <c r="T81" t="s">
        <v>181</v>
      </c>
      <c r="U81" t="s">
        <v>182</v>
      </c>
      <c r="V81">
        <v>0</v>
      </c>
      <c r="W81">
        <v>0</v>
      </c>
      <c r="X81">
        <v>5.2026098440000004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0.80624197600000003</v>
      </c>
      <c r="AG81">
        <v>9346.8077773999994</v>
      </c>
      <c r="AH81" t="s">
        <v>40</v>
      </c>
    </row>
    <row r="82" spans="1:34" x14ac:dyDescent="0.55000000000000004">
      <c r="A82">
        <v>22660.389476</v>
      </c>
      <c r="B82">
        <v>24625.721656000002</v>
      </c>
      <c r="C82" t="s">
        <v>21</v>
      </c>
      <c r="D82">
        <v>21013</v>
      </c>
      <c r="E82">
        <v>210002</v>
      </c>
      <c r="F82" t="s">
        <v>95</v>
      </c>
      <c r="G82" t="s">
        <v>35</v>
      </c>
      <c r="H82" t="s">
        <v>36</v>
      </c>
      <c r="I82" t="s">
        <v>37</v>
      </c>
      <c r="J82">
        <v>2</v>
      </c>
      <c r="K82">
        <v>0</v>
      </c>
      <c r="L82">
        <v>0</v>
      </c>
      <c r="M82">
        <v>0</v>
      </c>
      <c r="N82">
        <v>1.023377969</v>
      </c>
      <c r="O82">
        <v>2</v>
      </c>
      <c r="P82">
        <v>23463.759999999998</v>
      </c>
      <c r="Q82">
        <v>2</v>
      </c>
      <c r="R82">
        <v>1.023377969</v>
      </c>
      <c r="S82">
        <v>23463.759999999998</v>
      </c>
      <c r="T82" t="s">
        <v>183</v>
      </c>
      <c r="U82" t="s">
        <v>184</v>
      </c>
      <c r="V82">
        <v>0</v>
      </c>
      <c r="W82">
        <v>0</v>
      </c>
      <c r="X82">
        <v>28.110223167000001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1.023377969</v>
      </c>
      <c r="AG82">
        <v>11864.077342</v>
      </c>
      <c r="AH82" t="s">
        <v>40</v>
      </c>
    </row>
    <row r="83" spans="1:34" x14ac:dyDescent="0.55000000000000004">
      <c r="A83">
        <v>22660.389476</v>
      </c>
      <c r="B83">
        <v>24625.721656000002</v>
      </c>
      <c r="C83" t="s">
        <v>21</v>
      </c>
      <c r="D83">
        <v>21212</v>
      </c>
      <c r="E83">
        <v>210002</v>
      </c>
      <c r="F83" t="s">
        <v>95</v>
      </c>
      <c r="G83" t="s">
        <v>35</v>
      </c>
      <c r="H83" t="s">
        <v>86</v>
      </c>
      <c r="I83" t="s">
        <v>37</v>
      </c>
      <c r="J83">
        <v>2</v>
      </c>
      <c r="K83">
        <v>38.660131851000003</v>
      </c>
      <c r="L83">
        <v>40</v>
      </c>
      <c r="M83">
        <v>766955.73</v>
      </c>
      <c r="N83">
        <v>67.207924003000002</v>
      </c>
      <c r="O83">
        <v>42</v>
      </c>
      <c r="P83">
        <v>1544691.88</v>
      </c>
      <c r="Q83">
        <v>2</v>
      </c>
      <c r="R83">
        <v>28.547792152</v>
      </c>
      <c r="S83">
        <v>777736.15</v>
      </c>
      <c r="T83" t="s">
        <v>36</v>
      </c>
      <c r="U83" t="s">
        <v>185</v>
      </c>
      <c r="V83">
        <v>0</v>
      </c>
      <c r="W83">
        <v>0</v>
      </c>
      <c r="X83">
        <v>53.002016415999996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28.547792152</v>
      </c>
      <c r="AG83">
        <v>330956.13185000001</v>
      </c>
      <c r="AH83" t="s">
        <v>40</v>
      </c>
    </row>
    <row r="84" spans="1:34" x14ac:dyDescent="0.55000000000000004">
      <c r="A84">
        <v>22660.389476</v>
      </c>
      <c r="B84">
        <v>24625.721656000002</v>
      </c>
      <c r="C84" t="s">
        <v>21</v>
      </c>
      <c r="D84" t="s">
        <v>36</v>
      </c>
      <c r="E84">
        <v>210002</v>
      </c>
      <c r="F84" t="s">
        <v>95</v>
      </c>
      <c r="G84" t="s">
        <v>35</v>
      </c>
      <c r="H84" t="s">
        <v>36</v>
      </c>
      <c r="I84" t="s">
        <v>37</v>
      </c>
      <c r="J84">
        <v>2</v>
      </c>
      <c r="K84">
        <v>0</v>
      </c>
      <c r="L84">
        <v>0</v>
      </c>
      <c r="M84">
        <v>0</v>
      </c>
      <c r="N84">
        <v>2.7750229169999998</v>
      </c>
      <c r="O84">
        <v>2</v>
      </c>
      <c r="P84">
        <v>44383.07</v>
      </c>
      <c r="Q84">
        <v>2</v>
      </c>
      <c r="R84">
        <v>2.7750229169999998</v>
      </c>
      <c r="S84">
        <v>44383.07</v>
      </c>
      <c r="U84" t="s">
        <v>71</v>
      </c>
      <c r="V84">
        <v>0</v>
      </c>
      <c r="W84">
        <v>0</v>
      </c>
      <c r="X84">
        <v>20.733157383000002</v>
      </c>
      <c r="Y84">
        <v>-0.732951978</v>
      </c>
      <c r="Z84">
        <v>0.732951978</v>
      </c>
      <c r="AA84">
        <v>-0.732951978</v>
      </c>
      <c r="AB84">
        <v>9.81017265E-2</v>
      </c>
      <c r="AC84">
        <v>9.81017265E-2</v>
      </c>
      <c r="AD84">
        <v>0</v>
      </c>
      <c r="AE84">
        <v>1137.2987364999999</v>
      </c>
      <c r="AF84">
        <v>2.6769211904999999</v>
      </c>
      <c r="AG84">
        <v>31033.695276999999</v>
      </c>
      <c r="AH84" t="s">
        <v>40</v>
      </c>
    </row>
    <row r="85" spans="1:34" x14ac:dyDescent="0.55000000000000004">
      <c r="A85">
        <v>22660.389476</v>
      </c>
      <c r="B85">
        <v>24625.721656000002</v>
      </c>
      <c r="C85" t="s">
        <v>21</v>
      </c>
      <c r="D85">
        <v>21133</v>
      </c>
      <c r="E85">
        <v>210002</v>
      </c>
      <c r="F85" t="s">
        <v>95</v>
      </c>
      <c r="G85" t="s">
        <v>35</v>
      </c>
      <c r="H85" t="s">
        <v>36</v>
      </c>
      <c r="I85" t="s">
        <v>37</v>
      </c>
      <c r="J85">
        <v>3</v>
      </c>
      <c r="K85">
        <v>27.145044195000001</v>
      </c>
      <c r="L85">
        <v>29</v>
      </c>
      <c r="M85">
        <v>488685.58</v>
      </c>
      <c r="N85">
        <v>41.402585770999998</v>
      </c>
      <c r="O85">
        <v>34</v>
      </c>
      <c r="P85">
        <v>808911.06</v>
      </c>
      <c r="Q85">
        <v>5</v>
      </c>
      <c r="R85">
        <v>14.257541575999999</v>
      </c>
      <c r="S85">
        <v>320225.48</v>
      </c>
      <c r="T85" t="s">
        <v>67</v>
      </c>
      <c r="U85" t="s">
        <v>68</v>
      </c>
      <c r="V85">
        <v>0</v>
      </c>
      <c r="W85">
        <v>0</v>
      </c>
      <c r="X85">
        <v>65.825927037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14.257541575999999</v>
      </c>
      <c r="AG85">
        <v>165288.46729999999</v>
      </c>
      <c r="AH85" t="s">
        <v>40</v>
      </c>
    </row>
    <row r="86" spans="1:34" x14ac:dyDescent="0.55000000000000004">
      <c r="A86">
        <v>22660.389476</v>
      </c>
      <c r="B86">
        <v>24625.721656000002</v>
      </c>
      <c r="C86" t="s">
        <v>21</v>
      </c>
      <c r="D86">
        <v>20613</v>
      </c>
      <c r="E86">
        <v>210002</v>
      </c>
      <c r="F86" t="s">
        <v>95</v>
      </c>
      <c r="G86" t="s">
        <v>35</v>
      </c>
      <c r="H86" t="s">
        <v>41</v>
      </c>
      <c r="I86" t="s">
        <v>37</v>
      </c>
      <c r="J86">
        <v>1</v>
      </c>
      <c r="K86">
        <v>2.1924539350000001</v>
      </c>
      <c r="L86">
        <v>2</v>
      </c>
      <c r="M86">
        <v>59251.02</v>
      </c>
      <c r="N86">
        <v>2.3753969289999999</v>
      </c>
      <c r="O86">
        <v>2</v>
      </c>
      <c r="P86">
        <v>44597.94</v>
      </c>
      <c r="Q86">
        <v>0</v>
      </c>
      <c r="R86">
        <v>0.182942994</v>
      </c>
      <c r="S86">
        <v>-14653.08</v>
      </c>
      <c r="T86" t="s">
        <v>186</v>
      </c>
      <c r="U86" t="s">
        <v>187</v>
      </c>
      <c r="V86">
        <v>0</v>
      </c>
      <c r="W86">
        <v>0</v>
      </c>
      <c r="X86">
        <v>58.378697269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0.182942994</v>
      </c>
      <c r="AG86">
        <v>2120.8682380999999</v>
      </c>
      <c r="AH86" t="s">
        <v>40</v>
      </c>
    </row>
    <row r="87" spans="1:34" x14ac:dyDescent="0.55000000000000004">
      <c r="A87">
        <v>22660.389476</v>
      </c>
      <c r="B87">
        <v>24625.721656000002</v>
      </c>
      <c r="C87" t="s">
        <v>21</v>
      </c>
      <c r="D87">
        <v>20737</v>
      </c>
      <c r="E87">
        <v>210002</v>
      </c>
      <c r="F87" t="s">
        <v>95</v>
      </c>
      <c r="G87" t="s">
        <v>35</v>
      </c>
      <c r="H87" t="s">
        <v>41</v>
      </c>
      <c r="I87" t="s">
        <v>37</v>
      </c>
      <c r="J87">
        <v>2</v>
      </c>
      <c r="K87">
        <v>1.4024919579999999</v>
      </c>
      <c r="L87">
        <v>1</v>
      </c>
      <c r="M87">
        <v>4347.7</v>
      </c>
      <c r="N87">
        <v>5.9953738220000004</v>
      </c>
      <c r="O87">
        <v>3</v>
      </c>
      <c r="P87">
        <v>186142.32</v>
      </c>
      <c r="Q87">
        <v>2</v>
      </c>
      <c r="R87">
        <v>4.5928818639999998</v>
      </c>
      <c r="S87">
        <v>181794.62</v>
      </c>
      <c r="T87" t="s">
        <v>188</v>
      </c>
      <c r="U87" t="s">
        <v>189</v>
      </c>
      <c r="V87">
        <v>0</v>
      </c>
      <c r="W87">
        <v>0</v>
      </c>
      <c r="X87">
        <v>25.442145249999999</v>
      </c>
      <c r="Y87">
        <v>-3.571810894</v>
      </c>
      <c r="Z87">
        <v>3.571810894</v>
      </c>
      <c r="AA87">
        <v>-3.571810894</v>
      </c>
      <c r="AB87">
        <v>0.64479254070000003</v>
      </c>
      <c r="AC87">
        <v>0.64479254070000003</v>
      </c>
      <c r="AD87">
        <v>0</v>
      </c>
      <c r="AE87">
        <v>7475.1155529999996</v>
      </c>
      <c r="AF87">
        <v>3.9480893233000001</v>
      </c>
      <c r="AG87">
        <v>45770.417679999999</v>
      </c>
      <c r="AH87" t="s">
        <v>40</v>
      </c>
    </row>
    <row r="88" spans="1:34" x14ac:dyDescent="0.55000000000000004">
      <c r="A88">
        <v>22660.389476</v>
      </c>
      <c r="B88">
        <v>24625.721656000002</v>
      </c>
      <c r="C88" t="s">
        <v>21</v>
      </c>
      <c r="D88">
        <v>21029</v>
      </c>
      <c r="E88">
        <v>210002</v>
      </c>
      <c r="F88" t="s">
        <v>95</v>
      </c>
      <c r="G88" t="s">
        <v>35</v>
      </c>
      <c r="H88" t="s">
        <v>79</v>
      </c>
      <c r="I88" t="s">
        <v>37</v>
      </c>
      <c r="J88">
        <v>2</v>
      </c>
      <c r="K88">
        <v>0</v>
      </c>
      <c r="L88">
        <v>0</v>
      </c>
      <c r="M88">
        <v>0</v>
      </c>
      <c r="N88">
        <v>1.7490109490000001</v>
      </c>
      <c r="O88">
        <v>3</v>
      </c>
      <c r="P88">
        <v>33745.57</v>
      </c>
      <c r="Q88">
        <v>3</v>
      </c>
      <c r="R88">
        <v>1.7490109490000001</v>
      </c>
      <c r="S88">
        <v>33745.57</v>
      </c>
      <c r="T88" t="s">
        <v>190</v>
      </c>
      <c r="U88" t="s">
        <v>191</v>
      </c>
      <c r="V88">
        <v>0</v>
      </c>
      <c r="W88">
        <v>0</v>
      </c>
      <c r="X88">
        <v>36.759042909000001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1.7490109490000001</v>
      </c>
      <c r="AG88">
        <v>20276.380574999999</v>
      </c>
      <c r="AH88" t="s">
        <v>40</v>
      </c>
    </row>
    <row r="89" spans="1:34" x14ac:dyDescent="0.55000000000000004">
      <c r="A89">
        <v>22660.389476</v>
      </c>
      <c r="B89">
        <v>24625.721656000002</v>
      </c>
      <c r="C89" t="s">
        <v>21</v>
      </c>
      <c r="D89">
        <v>21723</v>
      </c>
      <c r="E89">
        <v>210002</v>
      </c>
      <c r="F89" t="s">
        <v>95</v>
      </c>
      <c r="G89" t="s">
        <v>35</v>
      </c>
      <c r="H89" t="s">
        <v>79</v>
      </c>
      <c r="I89" t="s">
        <v>37</v>
      </c>
      <c r="J89">
        <v>1</v>
      </c>
      <c r="K89">
        <v>0</v>
      </c>
      <c r="L89">
        <v>0</v>
      </c>
      <c r="M89">
        <v>0</v>
      </c>
      <c r="N89">
        <v>0.52580098399999997</v>
      </c>
      <c r="O89">
        <v>1</v>
      </c>
      <c r="P89">
        <v>20372.509999999998</v>
      </c>
      <c r="Q89">
        <v>1</v>
      </c>
      <c r="R89">
        <v>0.52580098399999997</v>
      </c>
      <c r="S89">
        <v>20372.509999999998</v>
      </c>
      <c r="T89" t="s">
        <v>192</v>
      </c>
      <c r="U89" t="s">
        <v>193</v>
      </c>
      <c r="V89">
        <v>0</v>
      </c>
      <c r="W89">
        <v>0</v>
      </c>
      <c r="X89">
        <v>6.0875968189999998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0.52580098399999997</v>
      </c>
      <c r="AG89">
        <v>6095.6398611000004</v>
      </c>
      <c r="AH89" t="s">
        <v>40</v>
      </c>
    </row>
    <row r="90" spans="1:34" x14ac:dyDescent="0.55000000000000004">
      <c r="A90">
        <v>22660.389476</v>
      </c>
      <c r="B90">
        <v>24625.721656000002</v>
      </c>
      <c r="C90" t="s">
        <v>21</v>
      </c>
      <c r="D90">
        <v>21005</v>
      </c>
      <c r="E90">
        <v>210002</v>
      </c>
      <c r="F90" t="s">
        <v>95</v>
      </c>
      <c r="G90" t="s">
        <v>35</v>
      </c>
      <c r="H90" t="s">
        <v>126</v>
      </c>
      <c r="I90" t="s">
        <v>37</v>
      </c>
      <c r="J90">
        <v>1</v>
      </c>
      <c r="K90">
        <v>0</v>
      </c>
      <c r="L90">
        <v>0</v>
      </c>
      <c r="M90">
        <v>0</v>
      </c>
      <c r="N90">
        <v>1.394747959</v>
      </c>
      <c r="O90">
        <v>1</v>
      </c>
      <c r="P90">
        <v>13442.21</v>
      </c>
      <c r="Q90">
        <v>1</v>
      </c>
      <c r="R90">
        <v>1.394747959</v>
      </c>
      <c r="S90">
        <v>13442.21</v>
      </c>
      <c r="T90" t="s">
        <v>194</v>
      </c>
      <c r="U90" t="s">
        <v>195</v>
      </c>
      <c r="V90">
        <v>0</v>
      </c>
      <c r="W90">
        <v>0</v>
      </c>
      <c r="X90">
        <v>3.4271108990000001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1.394747959</v>
      </c>
      <c r="AG90">
        <v>16169.390157</v>
      </c>
      <c r="AH90" t="s">
        <v>40</v>
      </c>
    </row>
    <row r="91" spans="1:34" x14ac:dyDescent="0.55000000000000004">
      <c r="A91">
        <v>22660.389476</v>
      </c>
      <c r="B91">
        <v>24625.721656000002</v>
      </c>
      <c r="C91" t="s">
        <v>21</v>
      </c>
      <c r="D91">
        <v>21074</v>
      </c>
      <c r="E91">
        <v>210002</v>
      </c>
      <c r="F91" t="s">
        <v>95</v>
      </c>
      <c r="G91" t="s">
        <v>35</v>
      </c>
      <c r="H91" t="s">
        <v>123</v>
      </c>
      <c r="I91" t="s">
        <v>37</v>
      </c>
      <c r="J91">
        <v>2</v>
      </c>
      <c r="K91">
        <v>8.2899277540000007</v>
      </c>
      <c r="L91">
        <v>7</v>
      </c>
      <c r="M91">
        <v>164277.87</v>
      </c>
      <c r="N91">
        <v>23.426724307000001</v>
      </c>
      <c r="O91">
        <v>11</v>
      </c>
      <c r="P91">
        <v>606998.16</v>
      </c>
      <c r="Q91">
        <v>4</v>
      </c>
      <c r="R91">
        <v>15.136796553</v>
      </c>
      <c r="S91">
        <v>442720.29</v>
      </c>
      <c r="T91" t="s">
        <v>196</v>
      </c>
      <c r="U91" t="s">
        <v>197</v>
      </c>
      <c r="V91">
        <v>0</v>
      </c>
      <c r="W91">
        <v>0</v>
      </c>
      <c r="X91">
        <v>25.075629255999999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15.136796553</v>
      </c>
      <c r="AG91">
        <v>175481.71883999999</v>
      </c>
      <c r="AH91" t="s">
        <v>40</v>
      </c>
    </row>
    <row r="92" spans="1:34" x14ac:dyDescent="0.55000000000000004">
      <c r="A92">
        <v>22660.389476</v>
      </c>
      <c r="B92">
        <v>24625.721656000002</v>
      </c>
      <c r="C92" t="s">
        <v>21</v>
      </c>
      <c r="D92">
        <v>20720</v>
      </c>
      <c r="E92">
        <v>210002</v>
      </c>
      <c r="F92" t="s">
        <v>95</v>
      </c>
      <c r="G92" t="s">
        <v>35</v>
      </c>
      <c r="H92" t="s">
        <v>41</v>
      </c>
      <c r="I92" t="s">
        <v>37</v>
      </c>
      <c r="J92">
        <v>2</v>
      </c>
      <c r="K92">
        <v>3.5663168939999998</v>
      </c>
      <c r="L92">
        <v>3</v>
      </c>
      <c r="M92">
        <v>105654.74</v>
      </c>
      <c r="N92">
        <v>10.062821700000001</v>
      </c>
      <c r="O92">
        <v>8</v>
      </c>
      <c r="P92">
        <v>212645.53</v>
      </c>
      <c r="Q92">
        <v>5</v>
      </c>
      <c r="R92">
        <v>6.4965048059999999</v>
      </c>
      <c r="S92">
        <v>106990.79</v>
      </c>
      <c r="T92" t="s">
        <v>140</v>
      </c>
      <c r="U92" t="s">
        <v>198</v>
      </c>
      <c r="V92">
        <v>0</v>
      </c>
      <c r="W92">
        <v>0</v>
      </c>
      <c r="X92">
        <v>67.503236000000001</v>
      </c>
      <c r="Y92">
        <v>-3.745538888</v>
      </c>
      <c r="Z92">
        <v>3.745538888</v>
      </c>
      <c r="AA92">
        <v>-3.745538888</v>
      </c>
      <c r="AB92">
        <v>0.36047029489999999</v>
      </c>
      <c r="AC92">
        <v>0.36047029489999999</v>
      </c>
      <c r="AD92">
        <v>0</v>
      </c>
      <c r="AE92">
        <v>4178.9520468000001</v>
      </c>
      <c r="AF92">
        <v>6.1360345111000001</v>
      </c>
      <c r="AG92">
        <v>71135.387140000006</v>
      </c>
      <c r="AH92" t="s">
        <v>40</v>
      </c>
    </row>
    <row r="93" spans="1:34" x14ac:dyDescent="0.55000000000000004">
      <c r="A93">
        <v>22660.389476</v>
      </c>
      <c r="B93">
        <v>24625.721656000002</v>
      </c>
      <c r="C93" t="s">
        <v>21</v>
      </c>
      <c r="D93">
        <v>20784</v>
      </c>
      <c r="E93">
        <v>210002</v>
      </c>
      <c r="F93" t="s">
        <v>95</v>
      </c>
      <c r="G93" t="s">
        <v>35</v>
      </c>
      <c r="H93" t="s">
        <v>41</v>
      </c>
      <c r="I93" t="s">
        <v>37</v>
      </c>
      <c r="J93">
        <v>3</v>
      </c>
      <c r="K93">
        <v>8.5022487479999995</v>
      </c>
      <c r="L93">
        <v>5</v>
      </c>
      <c r="M93">
        <v>191576.19</v>
      </c>
      <c r="N93">
        <v>8.5175557469999994</v>
      </c>
      <c r="O93">
        <v>7</v>
      </c>
      <c r="P93">
        <v>189574.96</v>
      </c>
      <c r="Q93">
        <v>2</v>
      </c>
      <c r="R93">
        <v>1.5306999E-2</v>
      </c>
      <c r="S93">
        <v>-2001.23</v>
      </c>
      <c r="T93" t="s">
        <v>49</v>
      </c>
      <c r="U93" t="s">
        <v>199</v>
      </c>
      <c r="V93">
        <v>0</v>
      </c>
      <c r="W93">
        <v>0</v>
      </c>
      <c r="X93">
        <v>56.639419320000002</v>
      </c>
      <c r="Y93">
        <v>-8.2590517559999999</v>
      </c>
      <c r="Z93">
        <v>8.2590517559999999</v>
      </c>
      <c r="AA93">
        <v>-8.2590517559999999</v>
      </c>
      <c r="AB93">
        <v>2.2320373000000002E-3</v>
      </c>
      <c r="AC93">
        <v>2.2320373000000002E-3</v>
      </c>
      <c r="AD93">
        <v>0</v>
      </c>
      <c r="AE93">
        <v>25.876131833999999</v>
      </c>
      <c r="AF93">
        <v>1.30749617E-2</v>
      </c>
      <c r="AG93">
        <v>151.57875337999999</v>
      </c>
      <c r="AH93" t="s">
        <v>40</v>
      </c>
    </row>
    <row r="94" spans="1:34" x14ac:dyDescent="0.55000000000000004">
      <c r="A94">
        <v>22660.389476</v>
      </c>
      <c r="B94">
        <v>24625.721656000002</v>
      </c>
      <c r="C94" t="s">
        <v>21</v>
      </c>
      <c r="D94">
        <v>21230</v>
      </c>
      <c r="E94">
        <v>210002</v>
      </c>
      <c r="F94" t="s">
        <v>95</v>
      </c>
      <c r="G94" t="s">
        <v>35</v>
      </c>
      <c r="H94" t="s">
        <v>86</v>
      </c>
      <c r="I94" t="s">
        <v>37</v>
      </c>
      <c r="J94">
        <v>3</v>
      </c>
      <c r="K94">
        <v>102.19729697</v>
      </c>
      <c r="L94">
        <v>126</v>
      </c>
      <c r="M94">
        <v>2110531.56</v>
      </c>
      <c r="N94">
        <v>123.95196432</v>
      </c>
      <c r="O94">
        <v>130</v>
      </c>
      <c r="P94">
        <v>2907095.73</v>
      </c>
      <c r="Q94">
        <v>4</v>
      </c>
      <c r="R94">
        <v>21.754667350999998</v>
      </c>
      <c r="S94">
        <v>796564.17</v>
      </c>
      <c r="T94" t="s">
        <v>36</v>
      </c>
      <c r="U94" t="s">
        <v>200</v>
      </c>
      <c r="V94">
        <v>0</v>
      </c>
      <c r="W94">
        <v>0</v>
      </c>
      <c r="X94">
        <v>91.026667282999995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21.754667350999998</v>
      </c>
      <c r="AG94">
        <v>252203.06067000001</v>
      </c>
      <c r="AH94" t="s">
        <v>40</v>
      </c>
    </row>
    <row r="95" spans="1:34" x14ac:dyDescent="0.55000000000000004">
      <c r="A95">
        <v>22660.389476</v>
      </c>
      <c r="B95">
        <v>24625.721656000002</v>
      </c>
      <c r="C95" t="s">
        <v>21</v>
      </c>
      <c r="D95">
        <v>20774</v>
      </c>
      <c r="E95">
        <v>210002</v>
      </c>
      <c r="F95" t="s">
        <v>95</v>
      </c>
      <c r="G95" t="s">
        <v>35</v>
      </c>
      <c r="H95" t="s">
        <v>41</v>
      </c>
      <c r="I95" t="s">
        <v>37</v>
      </c>
      <c r="J95">
        <v>2</v>
      </c>
      <c r="K95">
        <v>4.1157128780000001</v>
      </c>
      <c r="L95">
        <v>5</v>
      </c>
      <c r="M95">
        <v>125535.49</v>
      </c>
      <c r="N95">
        <v>14.910396558</v>
      </c>
      <c r="O95">
        <v>8</v>
      </c>
      <c r="P95">
        <v>320853.87</v>
      </c>
      <c r="Q95">
        <v>3</v>
      </c>
      <c r="R95">
        <v>10.79468368</v>
      </c>
      <c r="S95">
        <v>195318.38</v>
      </c>
      <c r="T95" t="s">
        <v>162</v>
      </c>
      <c r="U95" t="s">
        <v>201</v>
      </c>
      <c r="V95">
        <v>0</v>
      </c>
      <c r="W95">
        <v>0</v>
      </c>
      <c r="X95">
        <v>108.96683977000001</v>
      </c>
      <c r="Y95">
        <v>-10.96837268</v>
      </c>
      <c r="Z95">
        <v>10.968372676</v>
      </c>
      <c r="AA95">
        <v>-10.96837268</v>
      </c>
      <c r="AB95">
        <v>1.0865701324000001</v>
      </c>
      <c r="AC95">
        <v>1.0865701324000001</v>
      </c>
      <c r="AD95">
        <v>0</v>
      </c>
      <c r="AE95">
        <v>12596.667584999999</v>
      </c>
      <c r="AF95">
        <v>9.7081135476</v>
      </c>
      <c r="AG95">
        <v>112546.69679</v>
      </c>
      <c r="AH95" t="s">
        <v>40</v>
      </c>
    </row>
    <row r="96" spans="1:34" x14ac:dyDescent="0.55000000000000004">
      <c r="A96">
        <v>22660.389476</v>
      </c>
      <c r="B96">
        <v>24625.721656000002</v>
      </c>
      <c r="C96" t="s">
        <v>21</v>
      </c>
      <c r="D96">
        <v>21108</v>
      </c>
      <c r="E96">
        <v>210002</v>
      </c>
      <c r="F96" t="s">
        <v>95</v>
      </c>
      <c r="G96" t="s">
        <v>35</v>
      </c>
      <c r="H96" t="s">
        <v>64</v>
      </c>
      <c r="I96" t="s">
        <v>37</v>
      </c>
      <c r="J96">
        <v>2</v>
      </c>
      <c r="K96">
        <v>13.837333588</v>
      </c>
      <c r="L96">
        <v>10</v>
      </c>
      <c r="M96">
        <v>275771.05</v>
      </c>
      <c r="N96">
        <v>15.136298550999999</v>
      </c>
      <c r="O96">
        <v>7</v>
      </c>
      <c r="P96">
        <v>290692.75</v>
      </c>
      <c r="Q96">
        <v>-3</v>
      </c>
      <c r="R96">
        <v>1.298964963</v>
      </c>
      <c r="S96">
        <v>14921.7</v>
      </c>
      <c r="T96" t="s">
        <v>202</v>
      </c>
      <c r="U96" t="s">
        <v>203</v>
      </c>
      <c r="V96">
        <v>0</v>
      </c>
      <c r="W96">
        <v>0</v>
      </c>
      <c r="X96">
        <v>14.370112578000001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1.298964963</v>
      </c>
      <c r="AG96">
        <v>15058.972592</v>
      </c>
      <c r="AH96" t="s">
        <v>40</v>
      </c>
    </row>
    <row r="97" spans="1:34" x14ac:dyDescent="0.55000000000000004">
      <c r="A97">
        <v>22660.389476</v>
      </c>
      <c r="B97">
        <v>24625.721656000002</v>
      </c>
      <c r="C97" t="s">
        <v>21</v>
      </c>
      <c r="D97">
        <v>21076</v>
      </c>
      <c r="E97">
        <v>210002</v>
      </c>
      <c r="F97" t="s">
        <v>95</v>
      </c>
      <c r="G97" t="s">
        <v>35</v>
      </c>
      <c r="H97" t="s">
        <v>64</v>
      </c>
      <c r="I97" t="s">
        <v>37</v>
      </c>
      <c r="J97">
        <v>2</v>
      </c>
      <c r="K97">
        <v>12.618611624</v>
      </c>
      <c r="L97">
        <v>13</v>
      </c>
      <c r="M97">
        <v>194939.26</v>
      </c>
      <c r="N97">
        <v>17.039589495000001</v>
      </c>
      <c r="O97">
        <v>12</v>
      </c>
      <c r="P97">
        <v>285381.94</v>
      </c>
      <c r="Q97">
        <v>-1</v>
      </c>
      <c r="R97">
        <v>4.4209778709999998</v>
      </c>
      <c r="S97">
        <v>90442.68</v>
      </c>
      <c r="T97" t="s">
        <v>204</v>
      </c>
      <c r="U97" t="s">
        <v>205</v>
      </c>
      <c r="V97">
        <v>0</v>
      </c>
      <c r="W97">
        <v>0</v>
      </c>
      <c r="X97">
        <v>57.705128287000001</v>
      </c>
      <c r="Y97">
        <v>-0.52161998499999995</v>
      </c>
      <c r="Z97">
        <v>0.52161998499999995</v>
      </c>
      <c r="AA97">
        <v>-0.52161998499999995</v>
      </c>
      <c r="AB97">
        <v>3.9963006400000001E-2</v>
      </c>
      <c r="AC97">
        <v>3.9963006400000001E-2</v>
      </c>
      <c r="AD97">
        <v>0</v>
      </c>
      <c r="AE97">
        <v>463.29334132999998</v>
      </c>
      <c r="AF97">
        <v>4.3810148646</v>
      </c>
      <c r="AG97">
        <v>50789.347401999999</v>
      </c>
      <c r="AH97" t="s">
        <v>40</v>
      </c>
    </row>
    <row r="98" spans="1:34" x14ac:dyDescent="0.55000000000000004">
      <c r="A98">
        <v>22660.389476</v>
      </c>
      <c r="B98">
        <v>24625.721656000002</v>
      </c>
      <c r="C98" t="s">
        <v>21</v>
      </c>
      <c r="D98" t="s">
        <v>206</v>
      </c>
      <c r="E98">
        <v>210002</v>
      </c>
      <c r="F98" t="s">
        <v>95</v>
      </c>
      <c r="G98" t="s">
        <v>35</v>
      </c>
      <c r="H98" t="s">
        <v>206</v>
      </c>
      <c r="I98" t="s">
        <v>37</v>
      </c>
      <c r="J98">
        <v>3</v>
      </c>
      <c r="K98">
        <v>2.850198915</v>
      </c>
      <c r="L98">
        <v>4</v>
      </c>
      <c r="M98">
        <v>56393</v>
      </c>
      <c r="N98">
        <v>5.0521058500000002</v>
      </c>
      <c r="O98">
        <v>4</v>
      </c>
      <c r="P98">
        <v>109402.43</v>
      </c>
      <c r="Q98">
        <v>0</v>
      </c>
      <c r="R98">
        <v>2.2019069349999998</v>
      </c>
      <c r="S98">
        <v>53009.43</v>
      </c>
      <c r="U98" t="s">
        <v>207</v>
      </c>
      <c r="V98">
        <v>0</v>
      </c>
      <c r="W98">
        <v>0</v>
      </c>
      <c r="X98">
        <v>23.983850288999999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2.2019069349999998</v>
      </c>
      <c r="AG98">
        <v>25526.828765999999</v>
      </c>
      <c r="AH98" t="s">
        <v>40</v>
      </c>
    </row>
    <row r="99" spans="1:34" x14ac:dyDescent="0.55000000000000004">
      <c r="A99">
        <v>22660.389476</v>
      </c>
      <c r="B99">
        <v>24625.721656000002</v>
      </c>
      <c r="C99" t="s">
        <v>21</v>
      </c>
      <c r="D99">
        <v>20794</v>
      </c>
      <c r="E99">
        <v>210002</v>
      </c>
      <c r="F99" t="s">
        <v>95</v>
      </c>
      <c r="G99" t="s">
        <v>35</v>
      </c>
      <c r="H99" t="s">
        <v>79</v>
      </c>
      <c r="I99" t="s">
        <v>37</v>
      </c>
      <c r="J99">
        <v>1</v>
      </c>
      <c r="K99">
        <v>20.128601401000001</v>
      </c>
      <c r="L99">
        <v>14</v>
      </c>
      <c r="M99">
        <v>594913.97</v>
      </c>
      <c r="N99">
        <v>22.526034333999998</v>
      </c>
      <c r="O99">
        <v>19</v>
      </c>
      <c r="P99">
        <v>722722.26</v>
      </c>
      <c r="Q99">
        <v>5</v>
      </c>
      <c r="R99">
        <v>2.3974329330000002</v>
      </c>
      <c r="S99">
        <v>127808.29</v>
      </c>
      <c r="T99" t="s">
        <v>208</v>
      </c>
      <c r="U99" t="s">
        <v>209</v>
      </c>
      <c r="V99">
        <v>0</v>
      </c>
      <c r="W99">
        <v>0</v>
      </c>
      <c r="X99">
        <v>40.043864829999997</v>
      </c>
      <c r="Y99">
        <v>-4.7681088579999997</v>
      </c>
      <c r="Z99">
        <v>4.7681088579999997</v>
      </c>
      <c r="AA99">
        <v>-4.7681088579999997</v>
      </c>
      <c r="AB99">
        <v>0.28546748049999998</v>
      </c>
      <c r="AC99">
        <v>0.28546748049999998</v>
      </c>
      <c r="AD99">
        <v>0</v>
      </c>
      <c r="AE99">
        <v>3309.4402756999998</v>
      </c>
      <c r="AF99">
        <v>2.1119654524999998</v>
      </c>
      <c r="AG99">
        <v>24484.132189</v>
      </c>
      <c r="AH99" t="s">
        <v>40</v>
      </c>
    </row>
    <row r="100" spans="1:34" x14ac:dyDescent="0.55000000000000004">
      <c r="A100">
        <v>22660.389476</v>
      </c>
      <c r="B100">
        <v>24625.721656000002</v>
      </c>
      <c r="C100" t="s">
        <v>21</v>
      </c>
      <c r="D100">
        <v>21211</v>
      </c>
      <c r="E100">
        <v>210002</v>
      </c>
      <c r="F100" t="s">
        <v>95</v>
      </c>
      <c r="G100" t="s">
        <v>35</v>
      </c>
      <c r="H100" t="s">
        <v>86</v>
      </c>
      <c r="I100" t="s">
        <v>37</v>
      </c>
      <c r="J100">
        <v>2</v>
      </c>
      <c r="K100">
        <v>9.8205357089999996</v>
      </c>
      <c r="L100">
        <v>8</v>
      </c>
      <c r="M100">
        <v>185853.81</v>
      </c>
      <c r="N100">
        <v>19.747021414999999</v>
      </c>
      <c r="O100">
        <v>12</v>
      </c>
      <c r="P100">
        <v>387286.99</v>
      </c>
      <c r="Q100">
        <v>4</v>
      </c>
      <c r="R100">
        <v>9.9264857059999994</v>
      </c>
      <c r="S100">
        <v>201433.18</v>
      </c>
      <c r="T100" t="s">
        <v>36</v>
      </c>
      <c r="U100" t="s">
        <v>210</v>
      </c>
      <c r="V100">
        <v>0</v>
      </c>
      <c r="W100">
        <v>0</v>
      </c>
      <c r="X100">
        <v>53.067125419</v>
      </c>
      <c r="Y100">
        <v>-0.598206982</v>
      </c>
      <c r="Z100">
        <v>0.598206982</v>
      </c>
      <c r="AA100">
        <v>-0.598206982</v>
      </c>
      <c r="AB100">
        <v>0.1118977712</v>
      </c>
      <c r="AC100">
        <v>0.1118977712</v>
      </c>
      <c r="AD100">
        <v>0</v>
      </c>
      <c r="AE100">
        <v>1297.237044</v>
      </c>
      <c r="AF100">
        <v>9.8145879348000005</v>
      </c>
      <c r="AG100">
        <v>113781.06024000001</v>
      </c>
      <c r="AH100" t="s">
        <v>40</v>
      </c>
    </row>
    <row r="101" spans="1:34" x14ac:dyDescent="0.55000000000000004">
      <c r="A101">
        <v>22660.389476</v>
      </c>
      <c r="B101">
        <v>24625.721656000002</v>
      </c>
      <c r="C101" t="s">
        <v>21</v>
      </c>
      <c r="D101">
        <v>20764</v>
      </c>
      <c r="E101">
        <v>210002</v>
      </c>
      <c r="F101" t="s">
        <v>95</v>
      </c>
      <c r="G101" t="s">
        <v>35</v>
      </c>
      <c r="H101" t="s">
        <v>64</v>
      </c>
      <c r="I101" t="s">
        <v>37</v>
      </c>
      <c r="J101">
        <v>1</v>
      </c>
      <c r="K101">
        <v>0</v>
      </c>
      <c r="L101">
        <v>0</v>
      </c>
      <c r="M101">
        <v>0</v>
      </c>
      <c r="N101">
        <v>4.8873818550000001</v>
      </c>
      <c r="O101">
        <v>3</v>
      </c>
      <c r="P101">
        <v>137277.43</v>
      </c>
      <c r="Q101">
        <v>3</v>
      </c>
      <c r="R101">
        <v>4.8873818550000001</v>
      </c>
      <c r="S101">
        <v>137277.43</v>
      </c>
      <c r="T101" t="s">
        <v>211</v>
      </c>
      <c r="U101" t="s">
        <v>212</v>
      </c>
      <c r="V101">
        <v>0</v>
      </c>
      <c r="W101">
        <v>0</v>
      </c>
      <c r="X101">
        <v>12.565676627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4.8873818550000001</v>
      </c>
      <c r="AG101">
        <v>56659.687901999998</v>
      </c>
      <c r="AH101" t="s">
        <v>40</v>
      </c>
    </row>
    <row r="102" spans="1:34" x14ac:dyDescent="0.55000000000000004">
      <c r="A102">
        <v>22660.389476</v>
      </c>
      <c r="B102">
        <v>24625.721656000002</v>
      </c>
      <c r="C102" t="s">
        <v>21</v>
      </c>
      <c r="D102">
        <v>21231</v>
      </c>
      <c r="E102">
        <v>210002</v>
      </c>
      <c r="F102" t="s">
        <v>95</v>
      </c>
      <c r="G102" t="s">
        <v>35</v>
      </c>
      <c r="H102" t="s">
        <v>86</v>
      </c>
      <c r="I102" t="s">
        <v>37</v>
      </c>
      <c r="J102">
        <v>3</v>
      </c>
      <c r="K102">
        <v>18.27581846</v>
      </c>
      <c r="L102">
        <v>24</v>
      </c>
      <c r="M102">
        <v>339467.7</v>
      </c>
      <c r="N102">
        <v>36.920077909</v>
      </c>
      <c r="O102">
        <v>32</v>
      </c>
      <c r="P102">
        <v>933848.64</v>
      </c>
      <c r="Q102">
        <v>8</v>
      </c>
      <c r="R102">
        <v>18.644259449</v>
      </c>
      <c r="S102">
        <v>594380.93999999994</v>
      </c>
      <c r="T102" t="s">
        <v>36</v>
      </c>
      <c r="U102" t="s">
        <v>213</v>
      </c>
      <c r="V102">
        <v>0</v>
      </c>
      <c r="W102">
        <v>0</v>
      </c>
      <c r="X102">
        <v>80.842232605000007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18.644259449</v>
      </c>
      <c r="AG102">
        <v>216143.93</v>
      </c>
      <c r="AH102" t="s">
        <v>40</v>
      </c>
    </row>
    <row r="103" spans="1:34" x14ac:dyDescent="0.55000000000000004">
      <c r="A103">
        <v>22660.389476</v>
      </c>
      <c r="B103">
        <v>24625.721656000002</v>
      </c>
      <c r="C103" t="s">
        <v>21</v>
      </c>
      <c r="D103">
        <v>20745</v>
      </c>
      <c r="E103">
        <v>210002</v>
      </c>
      <c r="F103" t="s">
        <v>95</v>
      </c>
      <c r="G103" t="s">
        <v>35</v>
      </c>
      <c r="H103" t="s">
        <v>41</v>
      </c>
      <c r="I103" t="s">
        <v>37</v>
      </c>
      <c r="J103">
        <v>1</v>
      </c>
      <c r="K103">
        <v>5.0865538490000004</v>
      </c>
      <c r="L103">
        <v>2</v>
      </c>
      <c r="M103">
        <v>78728.92</v>
      </c>
      <c r="N103">
        <v>7.4937917770000002</v>
      </c>
      <c r="O103">
        <v>4</v>
      </c>
      <c r="P103">
        <v>174769.56</v>
      </c>
      <c r="Q103">
        <v>2</v>
      </c>
      <c r="R103">
        <v>2.4072379279999998</v>
      </c>
      <c r="S103">
        <v>96040.639999999999</v>
      </c>
      <c r="T103" t="s">
        <v>214</v>
      </c>
      <c r="U103" t="s">
        <v>215</v>
      </c>
      <c r="V103">
        <v>0</v>
      </c>
      <c r="W103">
        <v>0</v>
      </c>
      <c r="X103">
        <v>67.456354997999995</v>
      </c>
      <c r="Y103">
        <v>-2.797984918</v>
      </c>
      <c r="Z103">
        <v>2.797984918</v>
      </c>
      <c r="AA103">
        <v>-2.797984918</v>
      </c>
      <c r="AB103">
        <v>9.9848493400000002E-2</v>
      </c>
      <c r="AC103">
        <v>9.9848493400000002E-2</v>
      </c>
      <c r="AD103">
        <v>0</v>
      </c>
      <c r="AE103">
        <v>1157.5491012</v>
      </c>
      <c r="AF103">
        <v>2.3073894346000001</v>
      </c>
      <c r="AG103">
        <v>26749.693211999998</v>
      </c>
      <c r="AH103" t="s">
        <v>40</v>
      </c>
    </row>
    <row r="104" spans="1:34" x14ac:dyDescent="0.55000000000000004">
      <c r="A104">
        <v>22660.389476</v>
      </c>
      <c r="B104">
        <v>24625.721656000002</v>
      </c>
      <c r="C104" t="s">
        <v>21</v>
      </c>
      <c r="D104">
        <v>20769</v>
      </c>
      <c r="E104">
        <v>210002</v>
      </c>
      <c r="F104" t="s">
        <v>95</v>
      </c>
      <c r="G104" t="s">
        <v>35</v>
      </c>
      <c r="H104" t="s">
        <v>41</v>
      </c>
      <c r="I104" t="s">
        <v>37</v>
      </c>
      <c r="J104">
        <v>2</v>
      </c>
      <c r="K104">
        <v>1.280109962</v>
      </c>
      <c r="L104">
        <v>2</v>
      </c>
      <c r="M104">
        <v>37841.89</v>
      </c>
      <c r="N104">
        <v>7.5131837770000001</v>
      </c>
      <c r="O104">
        <v>5</v>
      </c>
      <c r="P104">
        <v>259974.92</v>
      </c>
      <c r="Q104">
        <v>3</v>
      </c>
      <c r="R104">
        <v>6.233073815</v>
      </c>
      <c r="S104">
        <v>222133.03</v>
      </c>
      <c r="T104" t="s">
        <v>216</v>
      </c>
      <c r="U104" t="s">
        <v>217</v>
      </c>
      <c r="V104">
        <v>0</v>
      </c>
      <c r="W104">
        <v>0</v>
      </c>
      <c r="X104">
        <v>35.385238944000001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6.233073815</v>
      </c>
      <c r="AG104">
        <v>72260.369151999999</v>
      </c>
      <c r="AH104" t="s">
        <v>40</v>
      </c>
    </row>
    <row r="105" spans="1:34" x14ac:dyDescent="0.55000000000000004">
      <c r="A105">
        <v>22660.389476</v>
      </c>
      <c r="B105">
        <v>24625.721656000002</v>
      </c>
      <c r="C105" t="s">
        <v>21</v>
      </c>
      <c r="D105">
        <v>20759</v>
      </c>
      <c r="E105">
        <v>210002</v>
      </c>
      <c r="F105" t="s">
        <v>95</v>
      </c>
      <c r="G105" t="s">
        <v>35</v>
      </c>
      <c r="H105" t="s">
        <v>79</v>
      </c>
      <c r="I105" t="s">
        <v>37</v>
      </c>
      <c r="J105">
        <v>1</v>
      </c>
      <c r="K105">
        <v>1.1687559649999999</v>
      </c>
      <c r="L105">
        <v>2</v>
      </c>
      <c r="M105">
        <v>18414.36</v>
      </c>
      <c r="N105">
        <v>2.5450399240000001</v>
      </c>
      <c r="O105">
        <v>1</v>
      </c>
      <c r="P105">
        <v>61469.96</v>
      </c>
      <c r="Q105">
        <v>-1</v>
      </c>
      <c r="R105">
        <v>1.376283959</v>
      </c>
      <c r="S105">
        <v>43055.6</v>
      </c>
      <c r="T105" t="s">
        <v>218</v>
      </c>
      <c r="U105" t="s">
        <v>219</v>
      </c>
      <c r="V105">
        <v>0</v>
      </c>
      <c r="W105">
        <v>0</v>
      </c>
      <c r="X105">
        <v>9.8504237089999993</v>
      </c>
      <c r="Y105">
        <v>-0.90473397300000002</v>
      </c>
      <c r="Z105">
        <v>0.90473397300000002</v>
      </c>
      <c r="AA105">
        <v>-0.90473397300000002</v>
      </c>
      <c r="AB105">
        <v>0.1264078471</v>
      </c>
      <c r="AC105">
        <v>0.1264078471</v>
      </c>
      <c r="AD105">
        <v>0</v>
      </c>
      <c r="AE105">
        <v>1465.4531563999999</v>
      </c>
      <c r="AF105">
        <v>1.2498761118999999</v>
      </c>
      <c r="AG105">
        <v>14489.882828</v>
      </c>
      <c r="AH105" t="s">
        <v>40</v>
      </c>
    </row>
    <row r="106" spans="1:34" x14ac:dyDescent="0.55000000000000004">
      <c r="A106">
        <v>22660.389476</v>
      </c>
      <c r="B106">
        <v>24625.721656000002</v>
      </c>
      <c r="C106" t="s">
        <v>21</v>
      </c>
      <c r="D106">
        <v>21216</v>
      </c>
      <c r="E106">
        <v>210002</v>
      </c>
      <c r="F106" t="s">
        <v>95</v>
      </c>
      <c r="G106" t="s">
        <v>35</v>
      </c>
      <c r="H106" t="s">
        <v>86</v>
      </c>
      <c r="I106" t="s">
        <v>37</v>
      </c>
      <c r="J106">
        <v>3</v>
      </c>
      <c r="K106">
        <v>173.47021785999999</v>
      </c>
      <c r="L106">
        <v>166</v>
      </c>
      <c r="M106">
        <v>3951157.63</v>
      </c>
      <c r="N106">
        <v>181.09528363000001</v>
      </c>
      <c r="O106">
        <v>180</v>
      </c>
      <c r="P106">
        <v>4697098.41</v>
      </c>
      <c r="Q106">
        <v>14</v>
      </c>
      <c r="R106">
        <v>7.6250657630000003</v>
      </c>
      <c r="S106">
        <v>745940.78</v>
      </c>
      <c r="T106" t="s">
        <v>36</v>
      </c>
      <c r="U106" t="s">
        <v>220</v>
      </c>
      <c r="V106">
        <v>0</v>
      </c>
      <c r="W106">
        <v>0</v>
      </c>
      <c r="X106">
        <v>81.369358595999998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7.6250657630000003</v>
      </c>
      <c r="AG106">
        <v>88397.808720999994</v>
      </c>
      <c r="AH106" t="s">
        <v>40</v>
      </c>
    </row>
    <row r="107" spans="1:34" x14ac:dyDescent="0.55000000000000004">
      <c r="A107">
        <v>22660.389476</v>
      </c>
      <c r="B107">
        <v>24625.721656000002</v>
      </c>
      <c r="C107" t="s">
        <v>21</v>
      </c>
      <c r="D107">
        <v>21219</v>
      </c>
      <c r="E107">
        <v>210002</v>
      </c>
      <c r="F107" t="s">
        <v>95</v>
      </c>
      <c r="G107" t="s">
        <v>35</v>
      </c>
      <c r="H107" t="s">
        <v>36</v>
      </c>
      <c r="I107" t="s">
        <v>37</v>
      </c>
      <c r="J107">
        <v>2</v>
      </c>
      <c r="K107">
        <v>9.9073717020000007</v>
      </c>
      <c r="L107">
        <v>14</v>
      </c>
      <c r="M107">
        <v>187731.47</v>
      </c>
      <c r="N107">
        <v>10.445857691000001</v>
      </c>
      <c r="O107">
        <v>10</v>
      </c>
      <c r="P107">
        <v>251906.55</v>
      </c>
      <c r="Q107">
        <v>-4</v>
      </c>
      <c r="R107">
        <v>0.538485989</v>
      </c>
      <c r="S107">
        <v>64175.08</v>
      </c>
      <c r="T107" t="s">
        <v>221</v>
      </c>
      <c r="U107" t="s">
        <v>222</v>
      </c>
      <c r="V107">
        <v>0</v>
      </c>
      <c r="W107">
        <v>0</v>
      </c>
      <c r="X107">
        <v>25.849107242999999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0.538485989</v>
      </c>
      <c r="AG107">
        <v>6242.6978250000002</v>
      </c>
      <c r="AH107" t="s">
        <v>40</v>
      </c>
    </row>
    <row r="108" spans="1:34" x14ac:dyDescent="0.55000000000000004">
      <c r="A108">
        <v>22660.389476</v>
      </c>
      <c r="B108">
        <v>24625.721656000002</v>
      </c>
      <c r="C108" t="s">
        <v>21</v>
      </c>
      <c r="D108">
        <v>20751</v>
      </c>
      <c r="E108">
        <v>210002</v>
      </c>
      <c r="F108" t="s">
        <v>95</v>
      </c>
      <c r="G108" t="s">
        <v>35</v>
      </c>
      <c r="H108" t="s">
        <v>64</v>
      </c>
      <c r="I108" t="s">
        <v>37</v>
      </c>
      <c r="J108">
        <v>2</v>
      </c>
      <c r="K108">
        <v>0</v>
      </c>
      <c r="L108">
        <v>0</v>
      </c>
      <c r="M108">
        <v>0</v>
      </c>
      <c r="N108">
        <v>2.9844959109999998</v>
      </c>
      <c r="O108">
        <v>3</v>
      </c>
      <c r="P108">
        <v>125147.47</v>
      </c>
      <c r="Q108">
        <v>3</v>
      </c>
      <c r="R108">
        <v>2.9844959109999998</v>
      </c>
      <c r="S108">
        <v>125147.47</v>
      </c>
      <c r="T108" t="s">
        <v>223</v>
      </c>
      <c r="U108" t="s">
        <v>224</v>
      </c>
      <c r="V108">
        <v>0</v>
      </c>
      <c r="W108">
        <v>0</v>
      </c>
      <c r="X108">
        <v>13.091230609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2.9844959109999998</v>
      </c>
      <c r="AG108">
        <v>34599.426007000002</v>
      </c>
      <c r="AH108" t="s">
        <v>40</v>
      </c>
    </row>
    <row r="109" spans="1:34" x14ac:dyDescent="0.55000000000000004">
      <c r="A109">
        <v>22660.389476</v>
      </c>
      <c r="B109">
        <v>24625.721656000002</v>
      </c>
      <c r="C109" t="s">
        <v>21</v>
      </c>
      <c r="D109">
        <v>21776</v>
      </c>
      <c r="E109">
        <v>210002</v>
      </c>
      <c r="F109" t="s">
        <v>95</v>
      </c>
      <c r="G109" t="s">
        <v>35</v>
      </c>
      <c r="H109" t="s">
        <v>123</v>
      </c>
      <c r="I109" t="s">
        <v>37</v>
      </c>
      <c r="J109">
        <v>2</v>
      </c>
      <c r="K109">
        <v>2.3812329299999999</v>
      </c>
      <c r="L109">
        <v>2</v>
      </c>
      <c r="M109">
        <v>92948.800000000003</v>
      </c>
      <c r="N109">
        <v>3.4770678959999999</v>
      </c>
      <c r="O109">
        <v>4</v>
      </c>
      <c r="P109">
        <v>59971.02</v>
      </c>
      <c r="Q109">
        <v>2</v>
      </c>
      <c r="R109">
        <v>1.095834966</v>
      </c>
      <c r="S109">
        <v>-32977.78</v>
      </c>
      <c r="T109" t="s">
        <v>225</v>
      </c>
      <c r="U109" t="s">
        <v>226</v>
      </c>
      <c r="V109">
        <v>0</v>
      </c>
      <c r="W109">
        <v>0</v>
      </c>
      <c r="X109">
        <v>6.8351777970000001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1.095834966</v>
      </c>
      <c r="AG109">
        <v>12704.075312000001</v>
      </c>
      <c r="AH109" t="s">
        <v>40</v>
      </c>
    </row>
    <row r="110" spans="1:34" x14ac:dyDescent="0.55000000000000004">
      <c r="A110">
        <v>22660.389476</v>
      </c>
      <c r="B110">
        <v>24625.721656000002</v>
      </c>
      <c r="C110" t="s">
        <v>21</v>
      </c>
      <c r="D110">
        <v>21035</v>
      </c>
      <c r="E110">
        <v>210002</v>
      </c>
      <c r="F110" t="s">
        <v>95</v>
      </c>
      <c r="G110" t="s">
        <v>35</v>
      </c>
      <c r="H110" t="s">
        <v>64</v>
      </c>
      <c r="I110" t="s">
        <v>37</v>
      </c>
      <c r="J110">
        <v>2</v>
      </c>
      <c r="K110">
        <v>0.65062098099999999</v>
      </c>
      <c r="L110">
        <v>1</v>
      </c>
      <c r="M110">
        <v>5622.9</v>
      </c>
      <c r="N110">
        <v>3.9048678840000002</v>
      </c>
      <c r="O110">
        <v>5</v>
      </c>
      <c r="P110">
        <v>71233.02</v>
      </c>
      <c r="Q110">
        <v>4</v>
      </c>
      <c r="R110">
        <v>3.2542469029999999</v>
      </c>
      <c r="S110">
        <v>65610.12</v>
      </c>
      <c r="T110" t="s">
        <v>227</v>
      </c>
      <c r="U110" t="s">
        <v>228</v>
      </c>
      <c r="V110">
        <v>0</v>
      </c>
      <c r="W110">
        <v>0</v>
      </c>
      <c r="X110">
        <v>14.129551580999999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3.2542469029999999</v>
      </c>
      <c r="AG110">
        <v>37726.664163000001</v>
      </c>
      <c r="AH110" t="s">
        <v>40</v>
      </c>
    </row>
    <row r="111" spans="1:34" x14ac:dyDescent="0.55000000000000004">
      <c r="A111">
        <v>22660.389476</v>
      </c>
      <c r="B111">
        <v>24625.721656000002</v>
      </c>
      <c r="C111" t="s">
        <v>21</v>
      </c>
      <c r="D111">
        <v>21770</v>
      </c>
      <c r="E111">
        <v>210002</v>
      </c>
      <c r="F111" t="s">
        <v>95</v>
      </c>
      <c r="G111" t="s">
        <v>35</v>
      </c>
      <c r="H111" t="s">
        <v>55</v>
      </c>
      <c r="I111" t="s">
        <v>37</v>
      </c>
      <c r="J111">
        <v>1</v>
      </c>
      <c r="K111">
        <v>1.4515799570000001</v>
      </c>
      <c r="L111">
        <v>1</v>
      </c>
      <c r="M111">
        <v>31518.92</v>
      </c>
      <c r="N111">
        <v>7.8935627659999996</v>
      </c>
      <c r="O111">
        <v>2</v>
      </c>
      <c r="P111">
        <v>141852.42000000001</v>
      </c>
      <c r="Q111">
        <v>1</v>
      </c>
      <c r="R111">
        <v>6.4419828089999998</v>
      </c>
      <c r="S111">
        <v>110333.5</v>
      </c>
      <c r="T111" t="s">
        <v>229</v>
      </c>
      <c r="U111" t="s">
        <v>230</v>
      </c>
      <c r="V111">
        <v>0</v>
      </c>
      <c r="W111">
        <v>0</v>
      </c>
      <c r="X111">
        <v>41.396002774000003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6.4419828089999998</v>
      </c>
      <c r="AG111">
        <v>74682.262663000001</v>
      </c>
      <c r="AH111" t="s">
        <v>40</v>
      </c>
    </row>
    <row r="112" spans="1:34" x14ac:dyDescent="0.55000000000000004">
      <c r="A112">
        <v>22660.389476</v>
      </c>
      <c r="B112">
        <v>24625.721656000002</v>
      </c>
      <c r="C112" t="s">
        <v>21</v>
      </c>
      <c r="D112">
        <v>20910</v>
      </c>
      <c r="E112">
        <v>210002</v>
      </c>
      <c r="F112" t="s">
        <v>95</v>
      </c>
      <c r="G112" t="s">
        <v>35</v>
      </c>
      <c r="H112" t="s">
        <v>46</v>
      </c>
      <c r="I112" t="s">
        <v>37</v>
      </c>
      <c r="J112">
        <v>1</v>
      </c>
      <c r="K112">
        <v>7.9549687650000003</v>
      </c>
      <c r="L112">
        <v>5</v>
      </c>
      <c r="M112">
        <v>205971.15</v>
      </c>
      <c r="N112">
        <v>17.534254480000001</v>
      </c>
      <c r="O112">
        <v>9</v>
      </c>
      <c r="P112">
        <v>867278.68</v>
      </c>
      <c r="Q112">
        <v>4</v>
      </c>
      <c r="R112">
        <v>9.5792857149999993</v>
      </c>
      <c r="S112">
        <v>661307.53</v>
      </c>
      <c r="T112" t="s">
        <v>98</v>
      </c>
      <c r="U112" t="s">
        <v>231</v>
      </c>
      <c r="V112">
        <v>0</v>
      </c>
      <c r="W112">
        <v>0</v>
      </c>
      <c r="X112">
        <v>79.478649641000004</v>
      </c>
      <c r="Y112">
        <v>-2.182473935</v>
      </c>
      <c r="Z112">
        <v>2.182473935</v>
      </c>
      <c r="AA112">
        <v>-2.182473935</v>
      </c>
      <c r="AB112">
        <v>0.26304600649999998</v>
      </c>
      <c r="AC112">
        <v>0.26304600649999998</v>
      </c>
      <c r="AD112">
        <v>0</v>
      </c>
      <c r="AE112">
        <v>3049.5068879999999</v>
      </c>
      <c r="AF112">
        <v>9.3162397084999995</v>
      </c>
      <c r="AG112">
        <v>108003.68171999999</v>
      </c>
      <c r="AH112" t="s">
        <v>40</v>
      </c>
    </row>
    <row r="113" spans="1:34" x14ac:dyDescent="0.55000000000000004">
      <c r="A113">
        <v>22660.389476</v>
      </c>
      <c r="B113">
        <v>24625.721656000002</v>
      </c>
      <c r="C113" t="s">
        <v>21</v>
      </c>
      <c r="D113">
        <v>21201</v>
      </c>
      <c r="E113">
        <v>210002</v>
      </c>
      <c r="F113" t="s">
        <v>95</v>
      </c>
      <c r="G113" t="s">
        <v>35</v>
      </c>
      <c r="H113" t="s">
        <v>86</v>
      </c>
      <c r="I113" t="s">
        <v>37</v>
      </c>
      <c r="J113">
        <v>3</v>
      </c>
      <c r="K113">
        <v>207.97684581999999</v>
      </c>
      <c r="L113">
        <v>227</v>
      </c>
      <c r="M113">
        <v>4130358.97</v>
      </c>
      <c r="N113">
        <v>222.14638739</v>
      </c>
      <c r="O113">
        <v>249</v>
      </c>
      <c r="P113">
        <v>4111136.1</v>
      </c>
      <c r="Q113">
        <v>22</v>
      </c>
      <c r="R113">
        <v>14.16954157</v>
      </c>
      <c r="S113">
        <v>-19222.87</v>
      </c>
      <c r="T113" t="s">
        <v>36</v>
      </c>
      <c r="U113" t="s">
        <v>232</v>
      </c>
      <c r="V113">
        <v>0</v>
      </c>
      <c r="W113">
        <v>0</v>
      </c>
      <c r="X113">
        <v>58.911117240000003</v>
      </c>
      <c r="Y113">
        <v>-0.58304598299999999</v>
      </c>
      <c r="Z113">
        <v>0.58304598299999999</v>
      </c>
      <c r="AA113">
        <v>-0.58304598299999999</v>
      </c>
      <c r="AB113">
        <v>0.1402365917</v>
      </c>
      <c r="AC113">
        <v>0.1402365917</v>
      </c>
      <c r="AD113">
        <v>0</v>
      </c>
      <c r="AE113">
        <v>1625.7705562000001</v>
      </c>
      <c r="AF113">
        <v>14.029304978000001</v>
      </c>
      <c r="AG113">
        <v>162642.50782</v>
      </c>
      <c r="AH113" t="s">
        <v>40</v>
      </c>
    </row>
    <row r="114" spans="1:34" x14ac:dyDescent="0.55000000000000004">
      <c r="A114">
        <v>22660.389476</v>
      </c>
      <c r="B114">
        <v>24625.721656000002</v>
      </c>
      <c r="C114" t="s">
        <v>21</v>
      </c>
      <c r="D114">
        <v>20904</v>
      </c>
      <c r="E114">
        <v>210002</v>
      </c>
      <c r="F114" t="s">
        <v>95</v>
      </c>
      <c r="G114" t="s">
        <v>35</v>
      </c>
      <c r="H114" t="s">
        <v>46</v>
      </c>
      <c r="I114" t="s">
        <v>37</v>
      </c>
      <c r="J114">
        <v>2</v>
      </c>
      <c r="K114">
        <v>4.281127873</v>
      </c>
      <c r="L114">
        <v>5</v>
      </c>
      <c r="M114">
        <v>92812.09</v>
      </c>
      <c r="N114">
        <v>6.9531597940000003</v>
      </c>
      <c r="O114">
        <v>5</v>
      </c>
      <c r="P114">
        <v>186313.96</v>
      </c>
      <c r="Q114">
        <v>0</v>
      </c>
      <c r="R114">
        <v>2.6720319209999999</v>
      </c>
      <c r="S114">
        <v>93501.87</v>
      </c>
      <c r="T114" t="s">
        <v>98</v>
      </c>
      <c r="U114" t="s">
        <v>233</v>
      </c>
      <c r="V114">
        <v>0</v>
      </c>
      <c r="W114">
        <v>0</v>
      </c>
      <c r="X114">
        <v>108.74863876000001</v>
      </c>
      <c r="Y114">
        <v>-38.57340086</v>
      </c>
      <c r="Z114">
        <v>38.57340086</v>
      </c>
      <c r="AA114">
        <v>-38.57340086</v>
      </c>
      <c r="AB114">
        <v>0.94777607860000002</v>
      </c>
      <c r="AC114">
        <v>0.94777607860000002</v>
      </c>
      <c r="AD114">
        <v>0</v>
      </c>
      <c r="AE114">
        <v>10987.620449</v>
      </c>
      <c r="AF114">
        <v>1.7242558424000001</v>
      </c>
      <c r="AG114">
        <v>19989.393255999999</v>
      </c>
      <c r="AH114" t="s">
        <v>40</v>
      </c>
    </row>
    <row r="115" spans="1:34" x14ac:dyDescent="0.55000000000000004">
      <c r="A115">
        <v>22660.389476</v>
      </c>
      <c r="B115">
        <v>24625.721656000002</v>
      </c>
      <c r="C115" t="s">
        <v>21</v>
      </c>
      <c r="D115">
        <v>21146</v>
      </c>
      <c r="E115">
        <v>210002</v>
      </c>
      <c r="F115" t="s">
        <v>95</v>
      </c>
      <c r="G115" t="s">
        <v>35</v>
      </c>
      <c r="H115" t="s">
        <v>64</v>
      </c>
      <c r="I115" t="s">
        <v>37</v>
      </c>
      <c r="J115">
        <v>2</v>
      </c>
      <c r="K115">
        <v>16.119233521999998</v>
      </c>
      <c r="L115">
        <v>14</v>
      </c>
      <c r="M115">
        <v>258232.74</v>
      </c>
      <c r="N115">
        <v>25.575357240999999</v>
      </c>
      <c r="O115">
        <v>16</v>
      </c>
      <c r="P115">
        <v>424569.08</v>
      </c>
      <c r="Q115">
        <v>2</v>
      </c>
      <c r="R115">
        <v>9.4561237190000007</v>
      </c>
      <c r="S115">
        <v>166336.34</v>
      </c>
      <c r="T115" t="s">
        <v>234</v>
      </c>
      <c r="U115" t="s">
        <v>235</v>
      </c>
      <c r="V115">
        <v>0</v>
      </c>
      <c r="W115">
        <v>0</v>
      </c>
      <c r="X115">
        <v>43.645633695999997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9.4561237190000007</v>
      </c>
      <c r="AG115">
        <v>109625.36478</v>
      </c>
      <c r="AH115" t="s">
        <v>40</v>
      </c>
    </row>
    <row r="116" spans="1:34" x14ac:dyDescent="0.55000000000000004">
      <c r="A116">
        <v>22660.389476</v>
      </c>
      <c r="B116">
        <v>24625.721656000002</v>
      </c>
      <c r="C116" t="s">
        <v>21</v>
      </c>
      <c r="D116">
        <v>21798</v>
      </c>
      <c r="E116">
        <v>210002</v>
      </c>
      <c r="F116" t="s">
        <v>95</v>
      </c>
      <c r="G116" t="s">
        <v>35</v>
      </c>
      <c r="H116" t="s">
        <v>55</v>
      </c>
      <c r="I116" t="s">
        <v>37</v>
      </c>
      <c r="J116">
        <v>1</v>
      </c>
      <c r="K116">
        <v>0</v>
      </c>
      <c r="L116">
        <v>0</v>
      </c>
      <c r="M116">
        <v>0</v>
      </c>
      <c r="N116">
        <v>0.66600998</v>
      </c>
      <c r="O116">
        <v>1</v>
      </c>
      <c r="P116">
        <v>17331.990000000002</v>
      </c>
      <c r="Q116">
        <v>1</v>
      </c>
      <c r="R116">
        <v>0.66600998</v>
      </c>
      <c r="S116">
        <v>17331.990000000002</v>
      </c>
      <c r="T116" t="s">
        <v>58</v>
      </c>
      <c r="U116" t="s">
        <v>59</v>
      </c>
      <c r="V116">
        <v>0</v>
      </c>
      <c r="W116">
        <v>0</v>
      </c>
      <c r="X116">
        <v>20.018276405000002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0.66600998</v>
      </c>
      <c r="AG116">
        <v>7721.0904990999998</v>
      </c>
      <c r="AH116" t="s">
        <v>40</v>
      </c>
    </row>
    <row r="117" spans="1:34" x14ac:dyDescent="0.55000000000000004">
      <c r="A117">
        <v>22660.389476</v>
      </c>
      <c r="B117">
        <v>24625.721656000002</v>
      </c>
      <c r="C117" t="s">
        <v>21</v>
      </c>
      <c r="D117">
        <v>21234</v>
      </c>
      <c r="E117">
        <v>210002</v>
      </c>
      <c r="F117" t="s">
        <v>95</v>
      </c>
      <c r="G117" t="s">
        <v>35</v>
      </c>
      <c r="H117" t="s">
        <v>36</v>
      </c>
      <c r="I117" t="s">
        <v>37</v>
      </c>
      <c r="J117">
        <v>2</v>
      </c>
      <c r="K117">
        <v>43.677056706999998</v>
      </c>
      <c r="L117">
        <v>39</v>
      </c>
      <c r="M117">
        <v>909733.71</v>
      </c>
      <c r="N117">
        <v>57.842287284999998</v>
      </c>
      <c r="O117">
        <v>39</v>
      </c>
      <c r="P117">
        <v>1393823.02</v>
      </c>
      <c r="Q117">
        <v>0</v>
      </c>
      <c r="R117">
        <v>14.165230577999999</v>
      </c>
      <c r="S117">
        <v>484089.31</v>
      </c>
      <c r="T117" t="s">
        <v>236</v>
      </c>
      <c r="U117" t="s">
        <v>237</v>
      </c>
      <c r="V117">
        <v>0</v>
      </c>
      <c r="W117">
        <v>0</v>
      </c>
      <c r="X117">
        <v>124.48361029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14.165230577999999</v>
      </c>
      <c r="AG117">
        <v>164218.3008</v>
      </c>
      <c r="AH117" t="s">
        <v>40</v>
      </c>
    </row>
    <row r="118" spans="1:34" x14ac:dyDescent="0.55000000000000004">
      <c r="A118">
        <v>22660.389476</v>
      </c>
      <c r="B118">
        <v>24625.721656000002</v>
      </c>
      <c r="C118" t="s">
        <v>21</v>
      </c>
      <c r="D118">
        <v>21702</v>
      </c>
      <c r="E118">
        <v>210002</v>
      </c>
      <c r="F118" t="s">
        <v>95</v>
      </c>
      <c r="G118" t="s">
        <v>35</v>
      </c>
      <c r="H118" t="s">
        <v>55</v>
      </c>
      <c r="I118" t="s">
        <v>37</v>
      </c>
      <c r="J118">
        <v>2</v>
      </c>
      <c r="K118">
        <v>8.3095377540000008</v>
      </c>
      <c r="L118">
        <v>8</v>
      </c>
      <c r="M118">
        <v>126786.61</v>
      </c>
      <c r="N118">
        <v>14.082990582000001</v>
      </c>
      <c r="O118">
        <v>12</v>
      </c>
      <c r="P118">
        <v>247788.15</v>
      </c>
      <c r="Q118">
        <v>4</v>
      </c>
      <c r="R118">
        <v>5.7734528279999999</v>
      </c>
      <c r="S118">
        <v>121001.54</v>
      </c>
      <c r="T118" t="s">
        <v>55</v>
      </c>
      <c r="U118" t="s">
        <v>92</v>
      </c>
      <c r="V118">
        <v>0</v>
      </c>
      <c r="W118">
        <v>0</v>
      </c>
      <c r="X118">
        <v>33.656547998000001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5.7734528279999999</v>
      </c>
      <c r="AG118">
        <v>66931.957653000005</v>
      </c>
      <c r="AH118" t="s">
        <v>40</v>
      </c>
    </row>
    <row r="119" spans="1:34" x14ac:dyDescent="0.55000000000000004">
      <c r="A119">
        <v>22660.389476</v>
      </c>
      <c r="B119">
        <v>24625.721656000002</v>
      </c>
      <c r="C119" t="s">
        <v>21</v>
      </c>
      <c r="D119">
        <v>21220</v>
      </c>
      <c r="E119">
        <v>210002</v>
      </c>
      <c r="F119" t="s">
        <v>95</v>
      </c>
      <c r="G119" t="s">
        <v>35</v>
      </c>
      <c r="H119" t="s">
        <v>36</v>
      </c>
      <c r="I119" t="s">
        <v>37</v>
      </c>
      <c r="J119">
        <v>3</v>
      </c>
      <c r="K119">
        <v>35.880747933000002</v>
      </c>
      <c r="L119">
        <v>27</v>
      </c>
      <c r="M119">
        <v>691959.92</v>
      </c>
      <c r="N119">
        <v>47.502116588</v>
      </c>
      <c r="O119">
        <v>26</v>
      </c>
      <c r="P119">
        <v>1149821.3999999999</v>
      </c>
      <c r="Q119">
        <v>-1</v>
      </c>
      <c r="R119">
        <v>11.621368654999999</v>
      </c>
      <c r="S119">
        <v>457861.48</v>
      </c>
      <c r="T119" t="s">
        <v>238</v>
      </c>
      <c r="U119" t="s">
        <v>239</v>
      </c>
      <c r="V119">
        <v>0</v>
      </c>
      <c r="W119">
        <v>0</v>
      </c>
      <c r="X119">
        <v>75.358833779999998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11.621368654999999</v>
      </c>
      <c r="AG119">
        <v>134727.16897</v>
      </c>
      <c r="AH119" t="s">
        <v>40</v>
      </c>
    </row>
    <row r="120" spans="1:34" x14ac:dyDescent="0.55000000000000004">
      <c r="A120">
        <v>22660.389476</v>
      </c>
      <c r="B120">
        <v>24625.721656000002</v>
      </c>
      <c r="C120" t="s">
        <v>21</v>
      </c>
      <c r="D120">
        <v>21040</v>
      </c>
      <c r="E120">
        <v>210002</v>
      </c>
      <c r="F120" t="s">
        <v>95</v>
      </c>
      <c r="G120" t="s">
        <v>35</v>
      </c>
      <c r="H120" t="s">
        <v>126</v>
      </c>
      <c r="I120" t="s">
        <v>37</v>
      </c>
      <c r="J120">
        <v>2</v>
      </c>
      <c r="K120">
        <v>31.724872059999999</v>
      </c>
      <c r="L120">
        <v>26</v>
      </c>
      <c r="M120">
        <v>1055386.44</v>
      </c>
      <c r="N120">
        <v>33.590150004999998</v>
      </c>
      <c r="O120">
        <v>28</v>
      </c>
      <c r="P120">
        <v>1202636.31</v>
      </c>
      <c r="Q120">
        <v>2</v>
      </c>
      <c r="R120">
        <v>1.8652779450000001</v>
      </c>
      <c r="S120">
        <v>147249.87</v>
      </c>
      <c r="T120" t="s">
        <v>240</v>
      </c>
      <c r="U120" t="s">
        <v>241</v>
      </c>
      <c r="V120">
        <v>0</v>
      </c>
      <c r="W120">
        <v>0</v>
      </c>
      <c r="X120">
        <v>35.146409966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1.8652779450000001</v>
      </c>
      <c r="AG120">
        <v>21624.270283999998</v>
      </c>
      <c r="AH120" t="s">
        <v>40</v>
      </c>
    </row>
    <row r="121" spans="1:34" x14ac:dyDescent="0.55000000000000004">
      <c r="A121">
        <v>22660.389476</v>
      </c>
      <c r="B121">
        <v>24625.721656000002</v>
      </c>
      <c r="C121" t="s">
        <v>21</v>
      </c>
      <c r="D121">
        <v>21045</v>
      </c>
      <c r="E121">
        <v>210002</v>
      </c>
      <c r="F121" t="s">
        <v>95</v>
      </c>
      <c r="G121" t="s">
        <v>35</v>
      </c>
      <c r="H121" t="s">
        <v>79</v>
      </c>
      <c r="I121" t="s">
        <v>37</v>
      </c>
      <c r="J121">
        <v>2</v>
      </c>
      <c r="K121">
        <v>17.518136479999999</v>
      </c>
      <c r="L121">
        <v>22</v>
      </c>
      <c r="M121">
        <v>495293.45</v>
      </c>
      <c r="N121">
        <v>18.85037444</v>
      </c>
      <c r="O121">
        <v>16</v>
      </c>
      <c r="P121">
        <v>314730.76</v>
      </c>
      <c r="Q121">
        <v>-6</v>
      </c>
      <c r="R121">
        <v>1.3322379600000001</v>
      </c>
      <c r="S121">
        <v>-180562.69</v>
      </c>
      <c r="T121" t="s">
        <v>80</v>
      </c>
      <c r="U121" t="s">
        <v>242</v>
      </c>
      <c r="V121">
        <v>0</v>
      </c>
      <c r="W121">
        <v>0</v>
      </c>
      <c r="X121">
        <v>78.241843665999994</v>
      </c>
      <c r="Y121">
        <v>-7.9040637660000002</v>
      </c>
      <c r="Z121">
        <v>7.9040637660000002</v>
      </c>
      <c r="AA121">
        <v>-7.9040637660000002</v>
      </c>
      <c r="AB121">
        <v>0.13458391689999999</v>
      </c>
      <c r="AC121">
        <v>0.13458391689999999</v>
      </c>
      <c r="AD121">
        <v>0</v>
      </c>
      <c r="AE121">
        <v>1560.2387854000001</v>
      </c>
      <c r="AF121">
        <v>1.1976540431</v>
      </c>
      <c r="AG121">
        <v>13884.469499000001</v>
      </c>
      <c r="AH121" t="s">
        <v>40</v>
      </c>
    </row>
    <row r="122" spans="1:34" x14ac:dyDescent="0.55000000000000004">
      <c r="A122">
        <v>22660.389476</v>
      </c>
      <c r="B122">
        <v>24625.721656000002</v>
      </c>
      <c r="C122" t="s">
        <v>21</v>
      </c>
      <c r="D122">
        <v>20854</v>
      </c>
      <c r="E122">
        <v>210002</v>
      </c>
      <c r="F122" t="s">
        <v>95</v>
      </c>
      <c r="G122" t="s">
        <v>35</v>
      </c>
      <c r="H122" t="s">
        <v>46</v>
      </c>
      <c r="I122" t="s">
        <v>37</v>
      </c>
      <c r="J122">
        <v>1</v>
      </c>
      <c r="K122">
        <v>5.8260188270000004</v>
      </c>
      <c r="L122">
        <v>3</v>
      </c>
      <c r="M122">
        <v>56871.99</v>
      </c>
      <c r="N122">
        <v>8.6444147430000005</v>
      </c>
      <c r="O122">
        <v>4</v>
      </c>
      <c r="P122">
        <v>581560.36</v>
      </c>
      <c r="Q122">
        <v>1</v>
      </c>
      <c r="R122">
        <v>2.8183959160000001</v>
      </c>
      <c r="S122">
        <v>524688.37</v>
      </c>
      <c r="T122" t="s">
        <v>243</v>
      </c>
      <c r="U122" t="s">
        <v>244</v>
      </c>
      <c r="V122">
        <v>0</v>
      </c>
      <c r="W122">
        <v>0</v>
      </c>
      <c r="X122">
        <v>52.224355439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2.8183959160000001</v>
      </c>
      <c r="AG122">
        <v>32673.819587000002</v>
      </c>
      <c r="AH122" t="s">
        <v>40</v>
      </c>
    </row>
    <row r="123" spans="1:34" x14ac:dyDescent="0.55000000000000004">
      <c r="A123">
        <v>22660.389476</v>
      </c>
      <c r="B123">
        <v>24625.721656000002</v>
      </c>
      <c r="C123" t="s">
        <v>21</v>
      </c>
      <c r="D123" t="s">
        <v>245</v>
      </c>
      <c r="E123">
        <v>210002</v>
      </c>
      <c r="F123" t="s">
        <v>95</v>
      </c>
      <c r="G123" t="s">
        <v>35</v>
      </c>
      <c r="H123" t="s">
        <v>245</v>
      </c>
      <c r="I123" t="s">
        <v>37</v>
      </c>
      <c r="J123">
        <v>7</v>
      </c>
      <c r="K123">
        <v>40.194931807000003</v>
      </c>
      <c r="L123">
        <v>27</v>
      </c>
      <c r="M123">
        <v>1188656.3400000001</v>
      </c>
      <c r="N123">
        <v>53.491463410000001</v>
      </c>
      <c r="O123">
        <v>27</v>
      </c>
      <c r="P123">
        <v>1364637.76</v>
      </c>
      <c r="Q123">
        <v>0</v>
      </c>
      <c r="R123">
        <v>13.296531603</v>
      </c>
      <c r="S123">
        <v>175981.42</v>
      </c>
      <c r="U123" t="s">
        <v>246</v>
      </c>
      <c r="V123">
        <v>0</v>
      </c>
      <c r="W123">
        <v>0</v>
      </c>
      <c r="X123">
        <v>60.533128191000003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13.296531603</v>
      </c>
      <c r="AG123">
        <v>154147.42559</v>
      </c>
      <c r="AH123" t="s">
        <v>40</v>
      </c>
    </row>
    <row r="124" spans="1:34" x14ac:dyDescent="0.55000000000000004">
      <c r="A124">
        <v>22660.389476</v>
      </c>
      <c r="B124">
        <v>24625.721656000002</v>
      </c>
      <c r="C124" t="s">
        <v>21</v>
      </c>
      <c r="D124">
        <v>21014</v>
      </c>
      <c r="E124">
        <v>210002</v>
      </c>
      <c r="F124" t="s">
        <v>95</v>
      </c>
      <c r="G124" t="s">
        <v>35</v>
      </c>
      <c r="H124" t="s">
        <v>126</v>
      </c>
      <c r="I124" t="s">
        <v>37</v>
      </c>
      <c r="J124">
        <v>2</v>
      </c>
      <c r="K124">
        <v>26.980314198999999</v>
      </c>
      <c r="L124">
        <v>19</v>
      </c>
      <c r="M124">
        <v>963016.14</v>
      </c>
      <c r="N124">
        <v>32.079789048999999</v>
      </c>
      <c r="O124">
        <v>21</v>
      </c>
      <c r="P124">
        <v>746836.27</v>
      </c>
      <c r="Q124">
        <v>2</v>
      </c>
      <c r="R124">
        <v>5.09947485</v>
      </c>
      <c r="S124">
        <v>-216179.87</v>
      </c>
      <c r="T124" t="s">
        <v>247</v>
      </c>
      <c r="U124" t="s">
        <v>248</v>
      </c>
      <c r="V124">
        <v>0</v>
      </c>
      <c r="W124">
        <v>0</v>
      </c>
      <c r="X124">
        <v>67.507471998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5.09947485</v>
      </c>
      <c r="AG124">
        <v>59118.493712000003</v>
      </c>
      <c r="AH124" t="s">
        <v>40</v>
      </c>
    </row>
    <row r="125" spans="1:34" x14ac:dyDescent="0.55000000000000004">
      <c r="A125">
        <v>22660.389476</v>
      </c>
      <c r="B125">
        <v>24625.721656000002</v>
      </c>
      <c r="C125" t="s">
        <v>21</v>
      </c>
      <c r="D125" t="s">
        <v>249</v>
      </c>
      <c r="E125">
        <v>210002</v>
      </c>
      <c r="F125" t="s">
        <v>95</v>
      </c>
      <c r="G125" t="s">
        <v>35</v>
      </c>
      <c r="H125" t="s">
        <v>249</v>
      </c>
      <c r="I125" t="s">
        <v>37</v>
      </c>
      <c r="J125">
        <v>6</v>
      </c>
      <c r="K125">
        <v>36.191618925</v>
      </c>
      <c r="L125">
        <v>26</v>
      </c>
      <c r="M125">
        <v>838573.94</v>
      </c>
      <c r="N125">
        <v>38.178362866000001</v>
      </c>
      <c r="O125">
        <v>24</v>
      </c>
      <c r="P125">
        <v>1051315.9099999999</v>
      </c>
      <c r="Q125">
        <v>-2</v>
      </c>
      <c r="R125">
        <v>1.9867439410000001</v>
      </c>
      <c r="S125">
        <v>212741.97</v>
      </c>
      <c r="U125" t="s">
        <v>250</v>
      </c>
      <c r="V125">
        <v>0</v>
      </c>
      <c r="W125">
        <v>0</v>
      </c>
      <c r="X125">
        <v>25.409762245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1.9867439410000001</v>
      </c>
      <c r="AG125">
        <v>23032.432287</v>
      </c>
      <c r="AH125" t="s">
        <v>40</v>
      </c>
    </row>
    <row r="126" spans="1:34" x14ac:dyDescent="0.55000000000000004">
      <c r="A126">
        <v>22660.389476</v>
      </c>
      <c r="B126">
        <v>24625.721656000002</v>
      </c>
      <c r="C126" t="s">
        <v>21</v>
      </c>
      <c r="D126">
        <v>20866</v>
      </c>
      <c r="E126">
        <v>210002</v>
      </c>
      <c r="F126" t="s">
        <v>95</v>
      </c>
      <c r="G126" t="s">
        <v>35</v>
      </c>
      <c r="H126" t="s">
        <v>46</v>
      </c>
      <c r="I126" t="s">
        <v>37</v>
      </c>
      <c r="J126">
        <v>2</v>
      </c>
      <c r="K126">
        <v>1.4024919579999999</v>
      </c>
      <c r="L126">
        <v>1</v>
      </c>
      <c r="M126">
        <v>19635.91</v>
      </c>
      <c r="N126">
        <v>3.6655768919999998</v>
      </c>
      <c r="O126">
        <v>3</v>
      </c>
      <c r="P126">
        <v>65749.66</v>
      </c>
      <c r="Q126">
        <v>2</v>
      </c>
      <c r="R126">
        <v>2.2630849340000001</v>
      </c>
      <c r="S126">
        <v>46113.75</v>
      </c>
      <c r="T126" t="s">
        <v>251</v>
      </c>
      <c r="U126" t="s">
        <v>252</v>
      </c>
      <c r="V126">
        <v>0</v>
      </c>
      <c r="W126">
        <v>0</v>
      </c>
      <c r="X126">
        <v>53.171304423999999</v>
      </c>
      <c r="Y126">
        <v>-9.5049347189999995</v>
      </c>
      <c r="Z126">
        <v>9.5049347189999995</v>
      </c>
      <c r="AA126">
        <v>-9.5049347189999995</v>
      </c>
      <c r="AB126">
        <v>0.40455043930000001</v>
      </c>
      <c r="AC126">
        <v>0.40455043930000001</v>
      </c>
      <c r="AD126">
        <v>0</v>
      </c>
      <c r="AE126">
        <v>4689.9755962999998</v>
      </c>
      <c r="AF126">
        <v>1.8585344947</v>
      </c>
      <c r="AG126">
        <v>21546.093091999999</v>
      </c>
      <c r="AH126" t="s">
        <v>40</v>
      </c>
    </row>
    <row r="127" spans="1:34" x14ac:dyDescent="0.55000000000000004">
      <c r="A127">
        <v>22660.389476</v>
      </c>
      <c r="B127">
        <v>24625.721656000002</v>
      </c>
      <c r="C127" t="s">
        <v>21</v>
      </c>
      <c r="D127" t="s">
        <v>44</v>
      </c>
      <c r="E127">
        <v>210002</v>
      </c>
      <c r="F127" t="s">
        <v>95</v>
      </c>
      <c r="G127" t="s">
        <v>35</v>
      </c>
      <c r="H127" t="s">
        <v>44</v>
      </c>
      <c r="I127" t="s">
        <v>37</v>
      </c>
      <c r="J127">
        <v>11</v>
      </c>
      <c r="K127">
        <v>58.658608262999998</v>
      </c>
      <c r="L127">
        <v>36</v>
      </c>
      <c r="M127">
        <v>1240176.01</v>
      </c>
      <c r="N127">
        <v>65.494316057999995</v>
      </c>
      <c r="O127">
        <v>36</v>
      </c>
      <c r="P127">
        <v>1826056.26</v>
      </c>
      <c r="Q127">
        <v>0</v>
      </c>
      <c r="R127">
        <v>6.8357077950000003</v>
      </c>
      <c r="S127">
        <v>585880.25</v>
      </c>
      <c r="U127" t="s">
        <v>45</v>
      </c>
      <c r="V127">
        <v>0</v>
      </c>
      <c r="W127">
        <v>0</v>
      </c>
      <c r="X127">
        <v>53.578863411999997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6.8357077950000003</v>
      </c>
      <c r="AG127">
        <v>79246.738180999993</v>
      </c>
      <c r="AH127" t="s">
        <v>40</v>
      </c>
    </row>
    <row r="128" spans="1:34" x14ac:dyDescent="0.55000000000000004">
      <c r="A128">
        <v>22660.389476</v>
      </c>
      <c r="B128">
        <v>24625.721656000002</v>
      </c>
      <c r="C128" t="s">
        <v>21</v>
      </c>
      <c r="D128">
        <v>21084</v>
      </c>
      <c r="E128">
        <v>210002</v>
      </c>
      <c r="F128" t="s">
        <v>95</v>
      </c>
      <c r="G128" t="s">
        <v>35</v>
      </c>
      <c r="H128" t="s">
        <v>126</v>
      </c>
      <c r="I128" t="s">
        <v>37</v>
      </c>
      <c r="J128">
        <v>2</v>
      </c>
      <c r="K128">
        <v>3.576999893</v>
      </c>
      <c r="L128">
        <v>2</v>
      </c>
      <c r="M128">
        <v>87861.41</v>
      </c>
      <c r="N128">
        <v>4.9368358529999998</v>
      </c>
      <c r="O128">
        <v>3</v>
      </c>
      <c r="P128">
        <v>176969.18</v>
      </c>
      <c r="Q128">
        <v>1</v>
      </c>
      <c r="R128">
        <v>1.3598359600000001</v>
      </c>
      <c r="S128">
        <v>89107.77</v>
      </c>
      <c r="T128" t="s">
        <v>253</v>
      </c>
      <c r="U128" t="s">
        <v>254</v>
      </c>
      <c r="V128">
        <v>0</v>
      </c>
      <c r="W128">
        <v>0</v>
      </c>
      <c r="X128">
        <v>10.79660168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1.3598359600000001</v>
      </c>
      <c r="AG128">
        <v>15764.653423</v>
      </c>
      <c r="AH128" t="s">
        <v>40</v>
      </c>
    </row>
    <row r="129" spans="1:34" x14ac:dyDescent="0.55000000000000004">
      <c r="A129">
        <v>22660.389476</v>
      </c>
      <c r="B129">
        <v>24625.721656000002</v>
      </c>
      <c r="C129" t="s">
        <v>21</v>
      </c>
      <c r="D129">
        <v>20723</v>
      </c>
      <c r="E129">
        <v>210002</v>
      </c>
      <c r="F129" t="s">
        <v>95</v>
      </c>
      <c r="G129" t="s">
        <v>35</v>
      </c>
      <c r="H129" t="s">
        <v>79</v>
      </c>
      <c r="I129" t="s">
        <v>37</v>
      </c>
      <c r="J129">
        <v>2</v>
      </c>
      <c r="K129">
        <v>10.520998688000001</v>
      </c>
      <c r="L129">
        <v>8</v>
      </c>
      <c r="M129">
        <v>350511.12</v>
      </c>
      <c r="N129">
        <v>21.742029354</v>
      </c>
      <c r="O129">
        <v>14</v>
      </c>
      <c r="P129">
        <v>435642.77</v>
      </c>
      <c r="Q129">
        <v>6</v>
      </c>
      <c r="R129">
        <v>11.221030666000001</v>
      </c>
      <c r="S129">
        <v>85131.65</v>
      </c>
      <c r="T129" t="s">
        <v>129</v>
      </c>
      <c r="U129" t="s">
        <v>255</v>
      </c>
      <c r="V129">
        <v>0</v>
      </c>
      <c r="W129">
        <v>0</v>
      </c>
      <c r="X129">
        <v>111.81412468000001</v>
      </c>
      <c r="Y129">
        <v>-21.82886835</v>
      </c>
      <c r="Z129">
        <v>21.828868353000001</v>
      </c>
      <c r="AA129">
        <v>-21.82886835</v>
      </c>
      <c r="AB129">
        <v>2.1906212824</v>
      </c>
      <c r="AC129">
        <v>2.1906212824</v>
      </c>
      <c r="AD129">
        <v>0</v>
      </c>
      <c r="AE129">
        <v>25395.993570999999</v>
      </c>
      <c r="AF129">
        <v>9.0304093836000003</v>
      </c>
      <c r="AG129">
        <v>104690.03496999999</v>
      </c>
      <c r="AH129" t="s">
        <v>40</v>
      </c>
    </row>
    <row r="130" spans="1:34" x14ac:dyDescent="0.55000000000000004">
      <c r="A130">
        <v>22660.389476</v>
      </c>
      <c r="B130">
        <v>24625.721656000002</v>
      </c>
      <c r="C130" t="s">
        <v>21</v>
      </c>
      <c r="D130">
        <v>21152</v>
      </c>
      <c r="E130">
        <v>210002</v>
      </c>
      <c r="F130" t="s">
        <v>95</v>
      </c>
      <c r="G130" t="s">
        <v>35</v>
      </c>
      <c r="H130" t="s">
        <v>36</v>
      </c>
      <c r="I130" t="s">
        <v>37</v>
      </c>
      <c r="J130">
        <v>1</v>
      </c>
      <c r="K130">
        <v>0.45732198600000001</v>
      </c>
      <c r="L130">
        <v>1</v>
      </c>
      <c r="M130">
        <v>3872.4</v>
      </c>
      <c r="N130">
        <v>0.92701997199999997</v>
      </c>
      <c r="O130">
        <v>1</v>
      </c>
      <c r="P130">
        <v>5582.94</v>
      </c>
      <c r="Q130">
        <v>0</v>
      </c>
      <c r="R130">
        <v>0.46969798600000001</v>
      </c>
      <c r="S130">
        <v>1710.54</v>
      </c>
      <c r="T130" t="s">
        <v>256</v>
      </c>
      <c r="U130" t="s">
        <v>257</v>
      </c>
      <c r="V130">
        <v>0</v>
      </c>
      <c r="W130">
        <v>0</v>
      </c>
      <c r="X130">
        <v>8.4486977470000006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0.46969798600000001</v>
      </c>
      <c r="AG130">
        <v>5445.2347053000003</v>
      </c>
      <c r="AH130" t="s">
        <v>40</v>
      </c>
    </row>
    <row r="131" spans="1:34" x14ac:dyDescent="0.55000000000000004">
      <c r="A131">
        <v>22660.389476</v>
      </c>
      <c r="B131">
        <v>24625.721656000002</v>
      </c>
      <c r="C131" t="s">
        <v>21</v>
      </c>
      <c r="D131">
        <v>21218</v>
      </c>
      <c r="E131">
        <v>210002</v>
      </c>
      <c r="F131" t="s">
        <v>95</v>
      </c>
      <c r="G131" t="s">
        <v>35</v>
      </c>
      <c r="H131" t="s">
        <v>86</v>
      </c>
      <c r="I131" t="s">
        <v>37</v>
      </c>
      <c r="J131">
        <v>2</v>
      </c>
      <c r="K131">
        <v>77.915784690999999</v>
      </c>
      <c r="L131">
        <v>66</v>
      </c>
      <c r="M131">
        <v>2015107.92</v>
      </c>
      <c r="N131">
        <v>78.787519664000001</v>
      </c>
      <c r="O131">
        <v>89</v>
      </c>
      <c r="P131">
        <v>1550565.06</v>
      </c>
      <c r="Q131">
        <v>23</v>
      </c>
      <c r="R131">
        <v>0.87173497300000002</v>
      </c>
      <c r="S131">
        <v>-464542.86</v>
      </c>
      <c r="T131" t="s">
        <v>36</v>
      </c>
      <c r="U131" t="s">
        <v>258</v>
      </c>
      <c r="V131">
        <v>0</v>
      </c>
      <c r="W131">
        <v>0</v>
      </c>
      <c r="X131">
        <v>93.296299219000005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0.87173497300000002</v>
      </c>
      <c r="AG131">
        <v>10106.071711000001</v>
      </c>
      <c r="AH131" t="s">
        <v>40</v>
      </c>
    </row>
    <row r="132" spans="1:34" x14ac:dyDescent="0.55000000000000004">
      <c r="A132">
        <v>22660.389476</v>
      </c>
      <c r="B132">
        <v>24625.721656000002</v>
      </c>
      <c r="C132" t="s">
        <v>21</v>
      </c>
      <c r="D132" t="s">
        <v>259</v>
      </c>
      <c r="E132">
        <v>210002</v>
      </c>
      <c r="F132" t="s">
        <v>95</v>
      </c>
      <c r="G132" t="s">
        <v>35</v>
      </c>
      <c r="H132" t="s">
        <v>259</v>
      </c>
      <c r="I132" t="s">
        <v>37</v>
      </c>
      <c r="J132">
        <v>1</v>
      </c>
      <c r="K132">
        <v>0</v>
      </c>
      <c r="L132">
        <v>0</v>
      </c>
      <c r="M132">
        <v>0</v>
      </c>
      <c r="N132">
        <v>2.0359439400000001</v>
      </c>
      <c r="O132">
        <v>1</v>
      </c>
      <c r="P132">
        <v>241346.86</v>
      </c>
      <c r="Q132">
        <v>1</v>
      </c>
      <c r="R132">
        <v>2.0359439400000001</v>
      </c>
      <c r="S132">
        <v>241346.86</v>
      </c>
      <c r="U132" t="s">
        <v>260</v>
      </c>
      <c r="V132">
        <v>0</v>
      </c>
      <c r="W132">
        <v>0</v>
      </c>
      <c r="X132">
        <v>7.0635457910000001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2.0359439400000001</v>
      </c>
      <c r="AG132">
        <v>23602.810593999999</v>
      </c>
      <c r="AH132" t="s">
        <v>40</v>
      </c>
    </row>
    <row r="133" spans="1:34" x14ac:dyDescent="0.55000000000000004">
      <c r="A133">
        <v>22660.389476</v>
      </c>
      <c r="B133">
        <v>24625.721656000002</v>
      </c>
      <c r="C133" t="s">
        <v>21</v>
      </c>
      <c r="D133">
        <v>20623</v>
      </c>
      <c r="E133">
        <v>210002</v>
      </c>
      <c r="F133" t="s">
        <v>95</v>
      </c>
      <c r="G133" t="s">
        <v>35</v>
      </c>
      <c r="H133" t="s">
        <v>41</v>
      </c>
      <c r="I133" t="s">
        <v>37</v>
      </c>
      <c r="J133">
        <v>1</v>
      </c>
      <c r="K133">
        <v>0</v>
      </c>
      <c r="L133">
        <v>0</v>
      </c>
      <c r="M133">
        <v>0</v>
      </c>
      <c r="N133">
        <v>0.35233899000000002</v>
      </c>
      <c r="O133">
        <v>1</v>
      </c>
      <c r="P133">
        <v>6501.12</v>
      </c>
      <c r="Q133">
        <v>1</v>
      </c>
      <c r="R133">
        <v>0.35233899000000002</v>
      </c>
      <c r="S133">
        <v>6501.12</v>
      </c>
      <c r="T133" t="s">
        <v>261</v>
      </c>
      <c r="U133" t="s">
        <v>262</v>
      </c>
      <c r="V133">
        <v>0</v>
      </c>
      <c r="W133">
        <v>0</v>
      </c>
      <c r="X133">
        <v>10.72313368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0.35233899000000002</v>
      </c>
      <c r="AG133">
        <v>4084.6853799</v>
      </c>
      <c r="AH133" t="s">
        <v>40</v>
      </c>
    </row>
    <row r="134" spans="1:34" x14ac:dyDescent="0.55000000000000004">
      <c r="A134">
        <v>22660.389476</v>
      </c>
      <c r="B134">
        <v>24625.721656000002</v>
      </c>
      <c r="C134" t="s">
        <v>21</v>
      </c>
      <c r="D134" t="s">
        <v>55</v>
      </c>
      <c r="E134">
        <v>210002</v>
      </c>
      <c r="F134" t="s">
        <v>95</v>
      </c>
      <c r="G134" t="s">
        <v>35</v>
      </c>
      <c r="H134" t="s">
        <v>55</v>
      </c>
      <c r="I134" t="s">
        <v>37</v>
      </c>
      <c r="J134">
        <v>1</v>
      </c>
      <c r="K134">
        <v>0</v>
      </c>
      <c r="L134">
        <v>0</v>
      </c>
      <c r="M134">
        <v>0</v>
      </c>
      <c r="N134">
        <v>1.69834295</v>
      </c>
      <c r="O134">
        <v>1</v>
      </c>
      <c r="P134">
        <v>20351.34</v>
      </c>
      <c r="Q134">
        <v>1</v>
      </c>
      <c r="R134">
        <v>1.69834295</v>
      </c>
      <c r="S134">
        <v>20351.34</v>
      </c>
      <c r="U134" t="s">
        <v>263</v>
      </c>
      <c r="V134">
        <v>0</v>
      </c>
      <c r="W134">
        <v>0</v>
      </c>
      <c r="X134">
        <v>14.405875571999999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1.69834295</v>
      </c>
      <c r="AG134">
        <v>19688.983662999999</v>
      </c>
      <c r="AH134" t="s">
        <v>40</v>
      </c>
    </row>
    <row r="135" spans="1:34" x14ac:dyDescent="0.55000000000000004">
      <c r="A135">
        <v>22660.389476</v>
      </c>
      <c r="B135">
        <v>24625.721656000002</v>
      </c>
      <c r="C135" t="s">
        <v>21</v>
      </c>
      <c r="D135">
        <v>21209</v>
      </c>
      <c r="E135">
        <v>210002</v>
      </c>
      <c r="F135" t="s">
        <v>95</v>
      </c>
      <c r="G135" t="s">
        <v>35</v>
      </c>
      <c r="H135" t="s">
        <v>86</v>
      </c>
      <c r="I135" t="s">
        <v>37</v>
      </c>
      <c r="J135">
        <v>2</v>
      </c>
      <c r="K135">
        <v>12.672103626</v>
      </c>
      <c r="L135">
        <v>14</v>
      </c>
      <c r="M135">
        <v>254347.62</v>
      </c>
      <c r="N135">
        <v>15.199061548</v>
      </c>
      <c r="O135">
        <v>16</v>
      </c>
      <c r="P135">
        <v>532783.74</v>
      </c>
      <c r="Q135">
        <v>2</v>
      </c>
      <c r="R135">
        <v>2.5269579219999998</v>
      </c>
      <c r="S135">
        <v>278436.12</v>
      </c>
      <c r="T135" t="s">
        <v>36</v>
      </c>
      <c r="U135" t="s">
        <v>264</v>
      </c>
      <c r="V135">
        <v>0</v>
      </c>
      <c r="W135">
        <v>0</v>
      </c>
      <c r="X135">
        <v>97.924219085000004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2.5269579219999998</v>
      </c>
      <c r="AG135">
        <v>29295.162819000001</v>
      </c>
      <c r="AH135" t="s">
        <v>40</v>
      </c>
    </row>
    <row r="136" spans="1:34" x14ac:dyDescent="0.55000000000000004">
      <c r="A136">
        <v>22660.389476</v>
      </c>
      <c r="B136">
        <v>24625.721656000002</v>
      </c>
      <c r="C136" t="s">
        <v>21</v>
      </c>
      <c r="D136">
        <v>20743</v>
      </c>
      <c r="E136">
        <v>210002</v>
      </c>
      <c r="F136" t="s">
        <v>95</v>
      </c>
      <c r="G136" t="s">
        <v>35</v>
      </c>
      <c r="H136" t="s">
        <v>41</v>
      </c>
      <c r="I136" t="s">
        <v>37</v>
      </c>
      <c r="J136">
        <v>2</v>
      </c>
      <c r="K136">
        <v>4.2118798750000002</v>
      </c>
      <c r="L136">
        <v>3</v>
      </c>
      <c r="M136">
        <v>81771.75</v>
      </c>
      <c r="N136">
        <v>9.9514357039999997</v>
      </c>
      <c r="O136">
        <v>5</v>
      </c>
      <c r="P136">
        <v>527245.17000000004</v>
      </c>
      <c r="Q136">
        <v>2</v>
      </c>
      <c r="R136">
        <v>5.7395558290000004</v>
      </c>
      <c r="S136">
        <v>445473.42</v>
      </c>
      <c r="T136" t="s">
        <v>265</v>
      </c>
      <c r="U136" t="s">
        <v>266</v>
      </c>
      <c r="V136">
        <v>0</v>
      </c>
      <c r="W136">
        <v>0</v>
      </c>
      <c r="X136">
        <v>117.22862953000001</v>
      </c>
      <c r="Y136">
        <v>-10.39679769</v>
      </c>
      <c r="Z136">
        <v>10.396797691</v>
      </c>
      <c r="AA136">
        <v>-10.39679769</v>
      </c>
      <c r="AB136">
        <v>0.50903095109999996</v>
      </c>
      <c r="AC136">
        <v>0.50903095109999996</v>
      </c>
      <c r="AD136">
        <v>0</v>
      </c>
      <c r="AE136">
        <v>5901.2239436</v>
      </c>
      <c r="AF136">
        <v>5.2305248778999998</v>
      </c>
      <c r="AG136">
        <v>60637.763927</v>
      </c>
      <c r="AH136" t="s">
        <v>40</v>
      </c>
    </row>
    <row r="137" spans="1:34" x14ac:dyDescent="0.55000000000000004">
      <c r="A137">
        <v>22660.389476</v>
      </c>
      <c r="B137">
        <v>24625.721656000002</v>
      </c>
      <c r="C137" t="s">
        <v>21</v>
      </c>
      <c r="D137">
        <v>20707</v>
      </c>
      <c r="E137">
        <v>210002</v>
      </c>
      <c r="F137" t="s">
        <v>95</v>
      </c>
      <c r="G137" t="s">
        <v>35</v>
      </c>
      <c r="H137" t="s">
        <v>41</v>
      </c>
      <c r="I137" t="s">
        <v>37</v>
      </c>
      <c r="J137">
        <v>2</v>
      </c>
      <c r="K137">
        <v>12.179570638</v>
      </c>
      <c r="L137">
        <v>5</v>
      </c>
      <c r="M137">
        <v>220306.3</v>
      </c>
      <c r="N137">
        <v>20.044211403999999</v>
      </c>
      <c r="O137">
        <v>12</v>
      </c>
      <c r="P137">
        <v>1155023.74</v>
      </c>
      <c r="Q137">
        <v>7</v>
      </c>
      <c r="R137">
        <v>7.8646407659999999</v>
      </c>
      <c r="S137">
        <v>934717.43999999994</v>
      </c>
      <c r="T137" t="s">
        <v>129</v>
      </c>
      <c r="U137" t="s">
        <v>267</v>
      </c>
      <c r="V137">
        <v>0</v>
      </c>
      <c r="W137">
        <v>0</v>
      </c>
      <c r="X137">
        <v>135.32980598</v>
      </c>
      <c r="Y137">
        <v>-184.9022105</v>
      </c>
      <c r="Z137">
        <v>135.32980598</v>
      </c>
      <c r="AA137">
        <v>135.32980598</v>
      </c>
      <c r="AB137">
        <v>7.8646407659999999</v>
      </c>
      <c r="AC137">
        <v>7.8646407659999999</v>
      </c>
      <c r="AD137">
        <v>0</v>
      </c>
      <c r="AE137">
        <v>91175.214968</v>
      </c>
      <c r="AF137">
        <v>0</v>
      </c>
      <c r="AG137">
        <v>0</v>
      </c>
      <c r="AH137" t="s">
        <v>40</v>
      </c>
    </row>
    <row r="138" spans="1:34" x14ac:dyDescent="0.55000000000000004">
      <c r="A138">
        <v>22660.389476</v>
      </c>
      <c r="B138">
        <v>24625.721656000002</v>
      </c>
      <c r="C138" t="s">
        <v>21</v>
      </c>
      <c r="D138">
        <v>20763</v>
      </c>
      <c r="E138">
        <v>210002</v>
      </c>
      <c r="F138" t="s">
        <v>95</v>
      </c>
      <c r="G138" t="s">
        <v>35</v>
      </c>
      <c r="H138" t="s">
        <v>79</v>
      </c>
      <c r="I138" t="s">
        <v>37</v>
      </c>
      <c r="J138">
        <v>2</v>
      </c>
      <c r="K138">
        <v>1.4024919579999999</v>
      </c>
      <c r="L138">
        <v>1</v>
      </c>
      <c r="M138">
        <v>22792.39</v>
      </c>
      <c r="N138">
        <v>10.861172678000001</v>
      </c>
      <c r="O138">
        <v>6</v>
      </c>
      <c r="P138">
        <v>248913.01</v>
      </c>
      <c r="Q138">
        <v>5</v>
      </c>
      <c r="R138">
        <v>9.4586807200000003</v>
      </c>
      <c r="S138">
        <v>226120.62</v>
      </c>
      <c r="T138" t="s">
        <v>268</v>
      </c>
      <c r="U138" t="s">
        <v>269</v>
      </c>
      <c r="V138">
        <v>0</v>
      </c>
      <c r="W138">
        <v>0</v>
      </c>
      <c r="X138">
        <v>27.201777194999998</v>
      </c>
      <c r="Y138">
        <v>-6.6720988009999997</v>
      </c>
      <c r="Z138">
        <v>6.6720988009999997</v>
      </c>
      <c r="AA138">
        <v>-6.6720988009999997</v>
      </c>
      <c r="AB138">
        <v>2.3200415119</v>
      </c>
      <c r="AC138">
        <v>2.3200415119</v>
      </c>
      <c r="AD138">
        <v>0</v>
      </c>
      <c r="AE138">
        <v>26896.369444</v>
      </c>
      <c r="AF138">
        <v>7.1386392080999999</v>
      </c>
      <c r="AG138">
        <v>82758.638791000005</v>
      </c>
      <c r="AH138" t="s">
        <v>40</v>
      </c>
    </row>
    <row r="139" spans="1:34" x14ac:dyDescent="0.55000000000000004">
      <c r="A139">
        <v>22660.389476</v>
      </c>
      <c r="B139">
        <v>24625.721656000002</v>
      </c>
      <c r="C139" t="s">
        <v>21</v>
      </c>
      <c r="D139">
        <v>20777</v>
      </c>
      <c r="E139">
        <v>210002</v>
      </c>
      <c r="F139" t="s">
        <v>95</v>
      </c>
      <c r="G139" t="s">
        <v>35</v>
      </c>
      <c r="H139" t="s">
        <v>79</v>
      </c>
      <c r="I139" t="s">
        <v>37</v>
      </c>
      <c r="J139">
        <v>2</v>
      </c>
      <c r="K139">
        <v>0</v>
      </c>
      <c r="L139">
        <v>0</v>
      </c>
      <c r="M139">
        <v>0</v>
      </c>
      <c r="N139">
        <v>0.84295197499999996</v>
      </c>
      <c r="O139">
        <v>2</v>
      </c>
      <c r="P139">
        <v>22116.41</v>
      </c>
      <c r="Q139">
        <v>2</v>
      </c>
      <c r="R139">
        <v>0.84295197499999996</v>
      </c>
      <c r="S139">
        <v>22116.41</v>
      </c>
      <c r="T139" t="s">
        <v>270</v>
      </c>
      <c r="U139" t="s">
        <v>271</v>
      </c>
      <c r="V139">
        <v>0</v>
      </c>
      <c r="W139">
        <v>0</v>
      </c>
      <c r="X139">
        <v>5.583584836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0.84295197499999996</v>
      </c>
      <c r="AG139">
        <v>9772.3888243000001</v>
      </c>
      <c r="AH139" t="s">
        <v>40</v>
      </c>
    </row>
    <row r="140" spans="1:34" x14ac:dyDescent="0.55000000000000004">
      <c r="A140">
        <v>22660.389476</v>
      </c>
      <c r="B140">
        <v>24625.721656000002</v>
      </c>
      <c r="C140" t="s">
        <v>21</v>
      </c>
      <c r="D140">
        <v>20735</v>
      </c>
      <c r="E140">
        <v>210002</v>
      </c>
      <c r="F140" t="s">
        <v>95</v>
      </c>
      <c r="G140" t="s">
        <v>35</v>
      </c>
      <c r="H140" t="s">
        <v>41</v>
      </c>
      <c r="I140" t="s">
        <v>37</v>
      </c>
      <c r="J140">
        <v>2</v>
      </c>
      <c r="K140">
        <v>4.4496368689999999</v>
      </c>
      <c r="L140">
        <v>4</v>
      </c>
      <c r="M140">
        <v>85795.09</v>
      </c>
      <c r="N140">
        <v>14.117657579999999</v>
      </c>
      <c r="O140">
        <v>11</v>
      </c>
      <c r="P140">
        <v>184055.5</v>
      </c>
      <c r="Q140">
        <v>7</v>
      </c>
      <c r="R140">
        <v>9.6680207110000005</v>
      </c>
      <c r="S140">
        <v>98260.41</v>
      </c>
      <c r="T140" t="s">
        <v>272</v>
      </c>
      <c r="U140" t="s">
        <v>273</v>
      </c>
      <c r="V140">
        <v>0</v>
      </c>
      <c r="W140">
        <v>0</v>
      </c>
      <c r="X140">
        <v>53.338752419000002</v>
      </c>
      <c r="Y140">
        <v>-1.0590439679999999</v>
      </c>
      <c r="Z140">
        <v>1.0590439679999999</v>
      </c>
      <c r="AA140">
        <v>-1.0590439679999999</v>
      </c>
      <c r="AB140">
        <v>0.19195910199999999</v>
      </c>
      <c r="AC140">
        <v>0.19195910199999999</v>
      </c>
      <c r="AD140">
        <v>0</v>
      </c>
      <c r="AE140">
        <v>2225.3924763999999</v>
      </c>
      <c r="AF140">
        <v>9.4760616090000003</v>
      </c>
      <c r="AG140">
        <v>109856.50584</v>
      </c>
      <c r="AH140" t="s">
        <v>40</v>
      </c>
    </row>
    <row r="141" spans="1:34" x14ac:dyDescent="0.55000000000000004">
      <c r="A141">
        <v>0</v>
      </c>
      <c r="B141">
        <v>9472.7701615999995</v>
      </c>
      <c r="C141" t="s">
        <v>21</v>
      </c>
      <c r="D141">
        <v>21122</v>
      </c>
      <c r="E141">
        <v>210003</v>
      </c>
      <c r="F141" t="s">
        <v>274</v>
      </c>
      <c r="G141" t="s">
        <v>35</v>
      </c>
      <c r="H141" t="s">
        <v>64</v>
      </c>
      <c r="I141" t="s">
        <v>37</v>
      </c>
      <c r="J141">
        <v>1</v>
      </c>
      <c r="K141">
        <v>0</v>
      </c>
      <c r="L141">
        <v>0</v>
      </c>
      <c r="M141">
        <v>0</v>
      </c>
      <c r="N141">
        <v>3.3121779020000002</v>
      </c>
      <c r="O141">
        <v>1</v>
      </c>
      <c r="P141">
        <v>31375.5</v>
      </c>
      <c r="Q141">
        <v>1</v>
      </c>
      <c r="R141">
        <v>3.3121779020000002</v>
      </c>
      <c r="S141">
        <v>31375.5</v>
      </c>
      <c r="T141" t="s">
        <v>65</v>
      </c>
      <c r="U141" t="s">
        <v>66</v>
      </c>
      <c r="V141">
        <v>0</v>
      </c>
      <c r="W141">
        <v>0</v>
      </c>
      <c r="X141">
        <v>3.3121779020000002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3.3121779020000002</v>
      </c>
      <c r="AG141">
        <v>0</v>
      </c>
      <c r="AH141" t="s">
        <v>275</v>
      </c>
    </row>
    <row r="142" spans="1:34" x14ac:dyDescent="0.55000000000000004">
      <c r="A142">
        <v>17514.922663000001</v>
      </c>
      <c r="B142">
        <v>19197.416384</v>
      </c>
      <c r="C142" t="s">
        <v>21</v>
      </c>
      <c r="D142">
        <v>20904</v>
      </c>
      <c r="E142">
        <v>210003</v>
      </c>
      <c r="F142" t="s">
        <v>274</v>
      </c>
      <c r="G142" t="s">
        <v>35</v>
      </c>
      <c r="H142" t="s">
        <v>46</v>
      </c>
      <c r="I142" t="s">
        <v>37</v>
      </c>
      <c r="J142">
        <v>2</v>
      </c>
      <c r="K142">
        <v>5.6635488330000001</v>
      </c>
      <c r="L142">
        <v>6</v>
      </c>
      <c r="M142">
        <v>61365.36</v>
      </c>
      <c r="N142">
        <v>5.9891668210000004</v>
      </c>
      <c r="O142">
        <v>8</v>
      </c>
      <c r="P142">
        <v>96131.19</v>
      </c>
      <c r="Q142">
        <v>2</v>
      </c>
      <c r="R142">
        <v>0.32561798800000002</v>
      </c>
      <c r="S142">
        <v>34765.83</v>
      </c>
      <c r="T142" t="s">
        <v>98</v>
      </c>
      <c r="U142" t="s">
        <v>233</v>
      </c>
      <c r="V142">
        <v>0</v>
      </c>
      <c r="W142">
        <v>0</v>
      </c>
      <c r="X142">
        <v>108.74863876000001</v>
      </c>
      <c r="Y142">
        <v>-38.57340086</v>
      </c>
      <c r="Z142">
        <v>38.57340086</v>
      </c>
      <c r="AA142">
        <v>-38.57340086</v>
      </c>
      <c r="AB142">
        <v>0.11549747489999999</v>
      </c>
      <c r="AC142">
        <v>0.11549747489999999</v>
      </c>
      <c r="AD142">
        <v>0</v>
      </c>
      <c r="AE142">
        <v>1034.9306509</v>
      </c>
      <c r="AF142">
        <v>0.21012051309999999</v>
      </c>
      <c r="AG142">
        <v>1882.8131049000001</v>
      </c>
      <c r="AH142" t="s">
        <v>40</v>
      </c>
    </row>
    <row r="143" spans="1:34" x14ac:dyDescent="0.55000000000000004">
      <c r="A143">
        <v>17514.922663000001</v>
      </c>
      <c r="B143">
        <v>19197.416384</v>
      </c>
      <c r="C143" t="s">
        <v>21</v>
      </c>
      <c r="D143">
        <v>20735</v>
      </c>
      <c r="E143">
        <v>210003</v>
      </c>
      <c r="F143" t="s">
        <v>274</v>
      </c>
      <c r="G143" t="s">
        <v>35</v>
      </c>
      <c r="H143" t="s">
        <v>41</v>
      </c>
      <c r="I143" t="s">
        <v>37</v>
      </c>
      <c r="J143">
        <v>2</v>
      </c>
      <c r="K143">
        <v>17.619495478000001</v>
      </c>
      <c r="L143">
        <v>18</v>
      </c>
      <c r="M143">
        <v>429584.64000000001</v>
      </c>
      <c r="N143">
        <v>30.289094102</v>
      </c>
      <c r="O143">
        <v>26</v>
      </c>
      <c r="P143">
        <v>783985.87</v>
      </c>
      <c r="Q143">
        <v>8</v>
      </c>
      <c r="R143">
        <v>12.669598624000001</v>
      </c>
      <c r="S143">
        <v>354401.23</v>
      </c>
      <c r="T143" t="s">
        <v>272</v>
      </c>
      <c r="U143" t="s">
        <v>273</v>
      </c>
      <c r="V143">
        <v>0</v>
      </c>
      <c r="W143">
        <v>0</v>
      </c>
      <c r="X143">
        <v>53.338752419000002</v>
      </c>
      <c r="Y143">
        <v>-1.0590439679999999</v>
      </c>
      <c r="Z143">
        <v>1.0590439679999999</v>
      </c>
      <c r="AA143">
        <v>-1.0590439679999999</v>
      </c>
      <c r="AB143">
        <v>0.25155560249999998</v>
      </c>
      <c r="AC143">
        <v>0.25155560249999998</v>
      </c>
      <c r="AD143">
        <v>0</v>
      </c>
      <c r="AE143">
        <v>2254.0977936999998</v>
      </c>
      <c r="AF143">
        <v>12.418043022000001</v>
      </c>
      <c r="AG143">
        <v>111273.54390999999</v>
      </c>
      <c r="AH143" t="s">
        <v>40</v>
      </c>
    </row>
    <row r="144" spans="1:34" x14ac:dyDescent="0.55000000000000004">
      <c r="A144">
        <v>17514.922663000001</v>
      </c>
      <c r="B144">
        <v>19197.416384</v>
      </c>
      <c r="C144" t="s">
        <v>21</v>
      </c>
      <c r="D144" t="s">
        <v>206</v>
      </c>
      <c r="E144">
        <v>210003</v>
      </c>
      <c r="F144" t="s">
        <v>274</v>
      </c>
      <c r="G144" t="s">
        <v>35</v>
      </c>
      <c r="H144" t="s">
        <v>206</v>
      </c>
      <c r="I144" t="s">
        <v>37</v>
      </c>
      <c r="J144">
        <v>1</v>
      </c>
      <c r="K144">
        <v>0</v>
      </c>
      <c r="L144">
        <v>0</v>
      </c>
      <c r="M144">
        <v>0</v>
      </c>
      <c r="N144">
        <v>0.79348897600000001</v>
      </c>
      <c r="O144">
        <v>1</v>
      </c>
      <c r="P144">
        <v>6546.43</v>
      </c>
      <c r="Q144">
        <v>1</v>
      </c>
      <c r="R144">
        <v>0.79348897600000001</v>
      </c>
      <c r="S144">
        <v>6546.43</v>
      </c>
      <c r="U144" t="s">
        <v>207</v>
      </c>
      <c r="V144">
        <v>0</v>
      </c>
      <c r="W144">
        <v>0</v>
      </c>
      <c r="X144">
        <v>23.983850288999999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0.79348897600000001</v>
      </c>
      <c r="AG144">
        <v>7110.1646418</v>
      </c>
      <c r="AH144" t="s">
        <v>40</v>
      </c>
    </row>
    <row r="145" spans="1:34" x14ac:dyDescent="0.55000000000000004">
      <c r="A145">
        <v>17514.922663000001</v>
      </c>
      <c r="B145">
        <v>19197.416384</v>
      </c>
      <c r="C145" t="s">
        <v>21</v>
      </c>
      <c r="D145">
        <v>20763</v>
      </c>
      <c r="E145">
        <v>210003</v>
      </c>
      <c r="F145" t="s">
        <v>274</v>
      </c>
      <c r="G145" t="s">
        <v>35</v>
      </c>
      <c r="H145" t="s">
        <v>79</v>
      </c>
      <c r="I145" t="s">
        <v>37</v>
      </c>
      <c r="J145">
        <v>1</v>
      </c>
      <c r="K145">
        <v>0</v>
      </c>
      <c r="L145">
        <v>0</v>
      </c>
      <c r="M145">
        <v>0</v>
      </c>
      <c r="N145">
        <v>0.802908976</v>
      </c>
      <c r="O145">
        <v>1</v>
      </c>
      <c r="P145">
        <v>24632.29</v>
      </c>
      <c r="Q145">
        <v>1</v>
      </c>
      <c r="R145">
        <v>0.802908976</v>
      </c>
      <c r="S145">
        <v>24632.29</v>
      </c>
      <c r="T145" t="s">
        <v>268</v>
      </c>
      <c r="U145" t="s">
        <v>269</v>
      </c>
      <c r="V145">
        <v>0</v>
      </c>
      <c r="W145">
        <v>0</v>
      </c>
      <c r="X145">
        <v>27.201777194999998</v>
      </c>
      <c r="Y145">
        <v>-6.6720988009999997</v>
      </c>
      <c r="Z145">
        <v>6.6720988009999997</v>
      </c>
      <c r="AA145">
        <v>-6.6720988009999997</v>
      </c>
      <c r="AB145">
        <v>0.1969388977</v>
      </c>
      <c r="AC145">
        <v>0.1969388977</v>
      </c>
      <c r="AD145">
        <v>0</v>
      </c>
      <c r="AE145">
        <v>1764.6974682</v>
      </c>
      <c r="AF145">
        <v>0.60597007830000005</v>
      </c>
      <c r="AG145">
        <v>5429.8763499999995</v>
      </c>
      <c r="AH145" t="s">
        <v>40</v>
      </c>
    </row>
    <row r="146" spans="1:34" x14ac:dyDescent="0.55000000000000004">
      <c r="A146">
        <v>17514.922663000001</v>
      </c>
      <c r="B146">
        <v>19197.416384</v>
      </c>
      <c r="C146" t="s">
        <v>21</v>
      </c>
      <c r="D146">
        <v>20716</v>
      </c>
      <c r="E146">
        <v>210003</v>
      </c>
      <c r="F146" t="s">
        <v>274</v>
      </c>
      <c r="G146" t="s">
        <v>35</v>
      </c>
      <c r="H146" t="s">
        <v>41</v>
      </c>
      <c r="I146" t="s">
        <v>37</v>
      </c>
      <c r="J146">
        <v>2</v>
      </c>
      <c r="K146">
        <v>31.937995051000001</v>
      </c>
      <c r="L146">
        <v>41</v>
      </c>
      <c r="M146">
        <v>506316.52</v>
      </c>
      <c r="N146">
        <v>35.053436959999999</v>
      </c>
      <c r="O146">
        <v>32</v>
      </c>
      <c r="P146">
        <v>731874.28</v>
      </c>
      <c r="Q146">
        <v>-9</v>
      </c>
      <c r="R146">
        <v>3.1154419089999998</v>
      </c>
      <c r="S146">
        <v>225557.76000000001</v>
      </c>
      <c r="T146" t="s">
        <v>140</v>
      </c>
      <c r="U146" t="s">
        <v>276</v>
      </c>
      <c r="V146">
        <v>0</v>
      </c>
      <c r="W146">
        <v>0</v>
      </c>
      <c r="X146">
        <v>75.096107774000004</v>
      </c>
      <c r="Y146">
        <v>-6.8142197979999999</v>
      </c>
      <c r="Z146">
        <v>6.8142197979999999</v>
      </c>
      <c r="AA146">
        <v>-6.8142197979999999</v>
      </c>
      <c r="AB146">
        <v>0.28269515639999998</v>
      </c>
      <c r="AC146">
        <v>0.28269515639999998</v>
      </c>
      <c r="AD146">
        <v>0</v>
      </c>
      <c r="AE146">
        <v>2533.1279534</v>
      </c>
      <c r="AF146">
        <v>2.8327467525999999</v>
      </c>
      <c r="AG146">
        <v>25383.208095000002</v>
      </c>
      <c r="AH146" t="s">
        <v>40</v>
      </c>
    </row>
    <row r="147" spans="1:34" x14ac:dyDescent="0.55000000000000004">
      <c r="A147">
        <v>17514.922663000001</v>
      </c>
      <c r="B147">
        <v>19197.416384</v>
      </c>
      <c r="C147" t="s">
        <v>21</v>
      </c>
      <c r="D147">
        <v>21215</v>
      </c>
      <c r="E147">
        <v>210003</v>
      </c>
      <c r="F147" t="s">
        <v>274</v>
      </c>
      <c r="G147" t="s">
        <v>35</v>
      </c>
      <c r="H147" t="s">
        <v>86</v>
      </c>
      <c r="I147" t="s">
        <v>37</v>
      </c>
      <c r="J147">
        <v>1</v>
      </c>
      <c r="K147">
        <v>0</v>
      </c>
      <c r="L147">
        <v>0</v>
      </c>
      <c r="M147">
        <v>0</v>
      </c>
      <c r="N147">
        <v>0.75515097799999997</v>
      </c>
      <c r="O147">
        <v>1</v>
      </c>
      <c r="P147">
        <v>7890.39</v>
      </c>
      <c r="Q147">
        <v>1</v>
      </c>
      <c r="R147">
        <v>0.75515097799999997</v>
      </c>
      <c r="S147">
        <v>7890.39</v>
      </c>
      <c r="T147" t="s">
        <v>36</v>
      </c>
      <c r="U147" t="s">
        <v>277</v>
      </c>
      <c r="V147">
        <v>0</v>
      </c>
      <c r="W147">
        <v>0</v>
      </c>
      <c r="X147">
        <v>67.616079995000007</v>
      </c>
      <c r="Y147">
        <v>-0.64820198100000004</v>
      </c>
      <c r="Z147">
        <v>0.64820198100000004</v>
      </c>
      <c r="AA147">
        <v>-0.64820198100000004</v>
      </c>
      <c r="AB147">
        <v>7.2392597000000003E-3</v>
      </c>
      <c r="AC147">
        <v>7.2392597000000003E-3</v>
      </c>
      <c r="AD147">
        <v>0</v>
      </c>
      <c r="AE147">
        <v>64.868359339999998</v>
      </c>
      <c r="AF147">
        <v>0.74791171830000003</v>
      </c>
      <c r="AG147">
        <v>6701.7634975000001</v>
      </c>
      <c r="AH147" t="s">
        <v>40</v>
      </c>
    </row>
    <row r="148" spans="1:34" x14ac:dyDescent="0.55000000000000004">
      <c r="A148">
        <v>17514.922663000001</v>
      </c>
      <c r="B148">
        <v>19197.416384</v>
      </c>
      <c r="C148" t="s">
        <v>21</v>
      </c>
      <c r="D148">
        <v>20744</v>
      </c>
      <c r="E148">
        <v>210003</v>
      </c>
      <c r="F148" t="s">
        <v>274</v>
      </c>
      <c r="G148" t="s">
        <v>35</v>
      </c>
      <c r="H148" t="s">
        <v>41</v>
      </c>
      <c r="I148" t="s">
        <v>37</v>
      </c>
      <c r="J148">
        <v>2</v>
      </c>
      <c r="K148">
        <v>24.285638281000001</v>
      </c>
      <c r="L148">
        <v>25</v>
      </c>
      <c r="M148">
        <v>414779.84</v>
      </c>
      <c r="N148">
        <v>27.072715196000001</v>
      </c>
      <c r="O148">
        <v>28</v>
      </c>
      <c r="P148">
        <v>404912.37</v>
      </c>
      <c r="Q148">
        <v>3</v>
      </c>
      <c r="R148">
        <v>2.7870769150000001</v>
      </c>
      <c r="S148">
        <v>-9867.4699999999993</v>
      </c>
      <c r="T148" t="s">
        <v>42</v>
      </c>
      <c r="U148" t="s">
        <v>43</v>
      </c>
      <c r="V148">
        <v>0</v>
      </c>
      <c r="W148">
        <v>0</v>
      </c>
      <c r="X148">
        <v>69.501414928000003</v>
      </c>
      <c r="Y148">
        <v>-9.1640427280000001</v>
      </c>
      <c r="Z148">
        <v>9.1640427280000001</v>
      </c>
      <c r="AA148">
        <v>-9.1640427280000001</v>
      </c>
      <c r="AB148">
        <v>0.36748736640000002</v>
      </c>
      <c r="AC148">
        <v>0.36748736640000002</v>
      </c>
      <c r="AD148">
        <v>0</v>
      </c>
      <c r="AE148">
        <v>3292.9199499000001</v>
      </c>
      <c r="AF148">
        <v>2.4195895485999999</v>
      </c>
      <c r="AG148">
        <v>21681.057427</v>
      </c>
      <c r="AH148" t="s">
        <v>40</v>
      </c>
    </row>
    <row r="149" spans="1:34" x14ac:dyDescent="0.55000000000000004">
      <c r="A149">
        <v>17514.922663000001</v>
      </c>
      <c r="B149">
        <v>19197.416384</v>
      </c>
      <c r="C149" t="s">
        <v>21</v>
      </c>
      <c r="D149">
        <v>20724</v>
      </c>
      <c r="E149">
        <v>210003</v>
      </c>
      <c r="F149" t="s">
        <v>274</v>
      </c>
      <c r="G149" t="s">
        <v>35</v>
      </c>
      <c r="H149" t="s">
        <v>64</v>
      </c>
      <c r="I149" t="s">
        <v>37</v>
      </c>
      <c r="J149">
        <v>2</v>
      </c>
      <c r="K149">
        <v>0.52952198399999995</v>
      </c>
      <c r="L149">
        <v>1</v>
      </c>
      <c r="M149">
        <v>2376.98</v>
      </c>
      <c r="N149">
        <v>13.187209607</v>
      </c>
      <c r="O149">
        <v>17</v>
      </c>
      <c r="P149">
        <v>215499.67</v>
      </c>
      <c r="Q149">
        <v>16</v>
      </c>
      <c r="R149">
        <v>12.657687622999999</v>
      </c>
      <c r="S149">
        <v>213122.69</v>
      </c>
      <c r="T149" t="s">
        <v>129</v>
      </c>
      <c r="U149" t="s">
        <v>130</v>
      </c>
      <c r="V149">
        <v>0</v>
      </c>
      <c r="W149">
        <v>0</v>
      </c>
      <c r="X149">
        <v>65.307156057</v>
      </c>
      <c r="Y149">
        <v>-51.13715148</v>
      </c>
      <c r="Z149">
        <v>51.137151484</v>
      </c>
      <c r="AA149">
        <v>-51.13715148</v>
      </c>
      <c r="AB149">
        <v>9.9112888770000005</v>
      </c>
      <c r="AC149">
        <v>9.9112888770000005</v>
      </c>
      <c r="AD149">
        <v>0</v>
      </c>
      <c r="AE149">
        <v>88811.436402000007</v>
      </c>
      <c r="AF149">
        <v>2.7463987460000001</v>
      </c>
      <c r="AG149">
        <v>24609.475175</v>
      </c>
      <c r="AH149" t="s">
        <v>40</v>
      </c>
    </row>
    <row r="150" spans="1:34" x14ac:dyDescent="0.55000000000000004">
      <c r="A150">
        <v>17514.922663000001</v>
      </c>
      <c r="B150">
        <v>19197.416384</v>
      </c>
      <c r="C150" t="s">
        <v>21</v>
      </c>
      <c r="D150">
        <v>21001</v>
      </c>
      <c r="E150">
        <v>210003</v>
      </c>
      <c r="F150" t="s">
        <v>274</v>
      </c>
      <c r="G150" t="s">
        <v>35</v>
      </c>
      <c r="H150" t="s">
        <v>126</v>
      </c>
      <c r="I150" t="s">
        <v>37</v>
      </c>
      <c r="J150">
        <v>1</v>
      </c>
      <c r="K150">
        <v>0.84587697500000003</v>
      </c>
      <c r="L150">
        <v>1</v>
      </c>
      <c r="M150">
        <v>10793</v>
      </c>
      <c r="N150">
        <v>4.0828578789999996</v>
      </c>
      <c r="O150">
        <v>1</v>
      </c>
      <c r="P150">
        <v>82336.33</v>
      </c>
      <c r="Q150">
        <v>0</v>
      </c>
      <c r="R150">
        <v>3.2369809040000002</v>
      </c>
      <c r="S150">
        <v>71543.33</v>
      </c>
      <c r="T150" t="s">
        <v>278</v>
      </c>
      <c r="U150" t="s">
        <v>279</v>
      </c>
      <c r="V150">
        <v>0</v>
      </c>
      <c r="W150">
        <v>0</v>
      </c>
      <c r="X150">
        <v>57.391620308999997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3.2369809040000002</v>
      </c>
      <c r="AG150">
        <v>29005.402553</v>
      </c>
      <c r="AH150" t="s">
        <v>40</v>
      </c>
    </row>
    <row r="151" spans="1:34" x14ac:dyDescent="0.55000000000000004">
      <c r="A151">
        <v>17514.922663000001</v>
      </c>
      <c r="B151">
        <v>19197.416384</v>
      </c>
      <c r="C151" t="s">
        <v>21</v>
      </c>
      <c r="D151">
        <v>20708</v>
      </c>
      <c r="E151">
        <v>210003</v>
      </c>
      <c r="F151" t="s">
        <v>274</v>
      </c>
      <c r="G151" t="s">
        <v>35</v>
      </c>
      <c r="H151" t="s">
        <v>41</v>
      </c>
      <c r="I151" t="s">
        <v>37</v>
      </c>
      <c r="J151">
        <v>2</v>
      </c>
      <c r="K151">
        <v>21.367677365999999</v>
      </c>
      <c r="L151">
        <v>18</v>
      </c>
      <c r="M151">
        <v>444209.06</v>
      </c>
      <c r="N151">
        <v>38.184266868000002</v>
      </c>
      <c r="O151">
        <v>43</v>
      </c>
      <c r="P151">
        <v>704579.5</v>
      </c>
      <c r="Q151">
        <v>25</v>
      </c>
      <c r="R151">
        <v>16.816589501999999</v>
      </c>
      <c r="S151">
        <v>260370.44</v>
      </c>
      <c r="T151" t="s">
        <v>129</v>
      </c>
      <c r="U151" t="s">
        <v>280</v>
      </c>
      <c r="V151">
        <v>0</v>
      </c>
      <c r="W151">
        <v>0</v>
      </c>
      <c r="X151">
        <v>171.31853193000001</v>
      </c>
      <c r="Y151">
        <v>-106.8178618</v>
      </c>
      <c r="Z151">
        <v>106.81786183</v>
      </c>
      <c r="AA151">
        <v>-106.8178618</v>
      </c>
      <c r="AB151">
        <v>10.485217878</v>
      </c>
      <c r="AC151">
        <v>10.485217878</v>
      </c>
      <c r="AD151">
        <v>0</v>
      </c>
      <c r="AE151">
        <v>93954.204375000001</v>
      </c>
      <c r="AF151">
        <v>6.3313716235999999</v>
      </c>
      <c r="AG151">
        <v>56733.106589000003</v>
      </c>
      <c r="AH151" t="s">
        <v>40</v>
      </c>
    </row>
    <row r="152" spans="1:34" x14ac:dyDescent="0.55000000000000004">
      <c r="A152">
        <v>17514.922663000001</v>
      </c>
      <c r="B152">
        <v>19197.416384</v>
      </c>
      <c r="C152" t="s">
        <v>21</v>
      </c>
      <c r="D152">
        <v>20712</v>
      </c>
      <c r="E152">
        <v>210003</v>
      </c>
      <c r="F152" t="s">
        <v>274</v>
      </c>
      <c r="G152" t="s">
        <v>35</v>
      </c>
      <c r="H152" t="s">
        <v>41</v>
      </c>
      <c r="I152" t="s">
        <v>37</v>
      </c>
      <c r="J152">
        <v>2</v>
      </c>
      <c r="K152">
        <v>9.4801507199999993</v>
      </c>
      <c r="L152">
        <v>11</v>
      </c>
      <c r="M152">
        <v>178035.19</v>
      </c>
      <c r="N152">
        <v>13.530522597999999</v>
      </c>
      <c r="O152">
        <v>12</v>
      </c>
      <c r="P152">
        <v>166271.29</v>
      </c>
      <c r="Q152">
        <v>1</v>
      </c>
      <c r="R152">
        <v>4.050371878</v>
      </c>
      <c r="S152">
        <v>-11763.9</v>
      </c>
      <c r="T152" t="s">
        <v>281</v>
      </c>
      <c r="U152" t="s">
        <v>282</v>
      </c>
      <c r="V152">
        <v>0</v>
      </c>
      <c r="W152">
        <v>0</v>
      </c>
      <c r="X152">
        <v>8.8197927319999998</v>
      </c>
      <c r="Y152">
        <v>-1.142549966</v>
      </c>
      <c r="Z152">
        <v>1.142549966</v>
      </c>
      <c r="AA152">
        <v>-1.142549966</v>
      </c>
      <c r="AB152">
        <v>0.52470079420000004</v>
      </c>
      <c r="AC152">
        <v>0.52470079420000004</v>
      </c>
      <c r="AD152">
        <v>0</v>
      </c>
      <c r="AE152">
        <v>4701.6520047000004</v>
      </c>
      <c r="AF152">
        <v>3.5256710837999998</v>
      </c>
      <c r="AG152">
        <v>31592.249717999999</v>
      </c>
      <c r="AH152" t="s">
        <v>40</v>
      </c>
    </row>
    <row r="153" spans="1:34" x14ac:dyDescent="0.55000000000000004">
      <c r="A153">
        <v>17514.922663000001</v>
      </c>
      <c r="B153">
        <v>19197.416384</v>
      </c>
      <c r="C153" t="s">
        <v>21</v>
      </c>
      <c r="D153">
        <v>20878</v>
      </c>
      <c r="E153">
        <v>210003</v>
      </c>
      <c r="F153" t="s">
        <v>274</v>
      </c>
      <c r="G153" t="s">
        <v>35</v>
      </c>
      <c r="H153" t="s">
        <v>46</v>
      </c>
      <c r="I153" t="s">
        <v>37</v>
      </c>
      <c r="J153">
        <v>1</v>
      </c>
      <c r="K153">
        <v>0.92701997199999997</v>
      </c>
      <c r="L153">
        <v>1</v>
      </c>
      <c r="M153">
        <v>43773.97</v>
      </c>
      <c r="N153">
        <v>4.7078538600000002</v>
      </c>
      <c r="O153">
        <v>2</v>
      </c>
      <c r="P153">
        <v>72390.34</v>
      </c>
      <c r="Q153">
        <v>1</v>
      </c>
      <c r="R153">
        <v>3.7808338880000001</v>
      </c>
      <c r="S153">
        <v>28616.37</v>
      </c>
      <c r="T153" t="s">
        <v>47</v>
      </c>
      <c r="U153" t="s">
        <v>48</v>
      </c>
      <c r="V153">
        <v>0</v>
      </c>
      <c r="W153">
        <v>0</v>
      </c>
      <c r="X153">
        <v>25.688626236000001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3.7808338880000001</v>
      </c>
      <c r="AG153">
        <v>33878.670328</v>
      </c>
      <c r="AH153" t="s">
        <v>40</v>
      </c>
    </row>
    <row r="154" spans="1:34" x14ac:dyDescent="0.55000000000000004">
      <c r="A154">
        <v>17514.922663000001</v>
      </c>
      <c r="B154">
        <v>19197.416384</v>
      </c>
      <c r="C154" t="s">
        <v>21</v>
      </c>
      <c r="D154">
        <v>20905</v>
      </c>
      <c r="E154">
        <v>210003</v>
      </c>
      <c r="F154" t="s">
        <v>274</v>
      </c>
      <c r="G154" t="s">
        <v>35</v>
      </c>
      <c r="H154" t="s">
        <v>46</v>
      </c>
      <c r="I154" t="s">
        <v>37</v>
      </c>
      <c r="J154">
        <v>2</v>
      </c>
      <c r="K154">
        <v>1.7906259470000001</v>
      </c>
      <c r="L154">
        <v>2</v>
      </c>
      <c r="M154">
        <v>34515.72</v>
      </c>
      <c r="N154">
        <v>2.196081935</v>
      </c>
      <c r="O154">
        <v>2</v>
      </c>
      <c r="P154">
        <v>42162.26</v>
      </c>
      <c r="Q154">
        <v>0</v>
      </c>
      <c r="R154">
        <v>0.40545598799999999</v>
      </c>
      <c r="S154">
        <v>7646.54</v>
      </c>
      <c r="T154" t="s">
        <v>98</v>
      </c>
      <c r="U154" t="s">
        <v>283</v>
      </c>
      <c r="V154">
        <v>0</v>
      </c>
      <c r="W154">
        <v>0</v>
      </c>
      <c r="X154">
        <v>20.929489378</v>
      </c>
      <c r="Y154">
        <v>-1.779962947</v>
      </c>
      <c r="Z154">
        <v>1.779962947</v>
      </c>
      <c r="AA154">
        <v>-1.779962947</v>
      </c>
      <c r="AB154">
        <v>3.4482285799999998E-2</v>
      </c>
      <c r="AC154">
        <v>3.4482285799999998E-2</v>
      </c>
      <c r="AD154">
        <v>0</v>
      </c>
      <c r="AE154">
        <v>308.98315790999999</v>
      </c>
      <c r="AF154">
        <v>0.37097370219999998</v>
      </c>
      <c r="AG154">
        <v>3324.1597299</v>
      </c>
      <c r="AH154" t="s">
        <v>40</v>
      </c>
    </row>
    <row r="155" spans="1:34" x14ac:dyDescent="0.55000000000000004">
      <c r="A155">
        <v>17514.922663000001</v>
      </c>
      <c r="B155">
        <v>19197.416384</v>
      </c>
      <c r="C155" t="s">
        <v>21</v>
      </c>
      <c r="D155">
        <v>21114</v>
      </c>
      <c r="E155">
        <v>210003</v>
      </c>
      <c r="F155" t="s">
        <v>274</v>
      </c>
      <c r="G155" t="s">
        <v>35</v>
      </c>
      <c r="H155" t="s">
        <v>64</v>
      </c>
      <c r="I155" t="s">
        <v>37</v>
      </c>
      <c r="J155">
        <v>1</v>
      </c>
      <c r="K155">
        <v>0.98143097099999999</v>
      </c>
      <c r="L155">
        <v>1</v>
      </c>
      <c r="M155">
        <v>10364.030000000001</v>
      </c>
      <c r="N155">
        <v>3.1872649050000001</v>
      </c>
      <c r="O155">
        <v>3</v>
      </c>
      <c r="P155">
        <v>33877.18</v>
      </c>
      <c r="Q155">
        <v>2</v>
      </c>
      <c r="R155">
        <v>2.2058339340000002</v>
      </c>
      <c r="S155">
        <v>23513.15</v>
      </c>
      <c r="T155" t="s">
        <v>284</v>
      </c>
      <c r="U155" t="s">
        <v>285</v>
      </c>
      <c r="V155">
        <v>0</v>
      </c>
      <c r="W155">
        <v>0</v>
      </c>
      <c r="X155">
        <v>52.929094431999999</v>
      </c>
      <c r="Y155">
        <v>-0.92701997199999997</v>
      </c>
      <c r="Z155">
        <v>0.92701997199999997</v>
      </c>
      <c r="AA155">
        <v>-0.92701997199999997</v>
      </c>
      <c r="AB155">
        <v>3.8633801199999998E-2</v>
      </c>
      <c r="AC155">
        <v>3.8633801199999998E-2</v>
      </c>
      <c r="AD155">
        <v>0</v>
      </c>
      <c r="AE155">
        <v>346.18336933</v>
      </c>
      <c r="AF155">
        <v>2.1672001328000001</v>
      </c>
      <c r="AG155">
        <v>19419.488137</v>
      </c>
      <c r="AH155" t="s">
        <v>40</v>
      </c>
    </row>
    <row r="156" spans="1:34" x14ac:dyDescent="0.55000000000000004">
      <c r="A156">
        <v>17514.922663000001</v>
      </c>
      <c r="B156">
        <v>19197.416384</v>
      </c>
      <c r="C156" t="s">
        <v>21</v>
      </c>
      <c r="D156">
        <v>20707</v>
      </c>
      <c r="E156">
        <v>210003</v>
      </c>
      <c r="F156" t="s">
        <v>274</v>
      </c>
      <c r="G156" t="s">
        <v>35</v>
      </c>
      <c r="H156" t="s">
        <v>41</v>
      </c>
      <c r="I156" t="s">
        <v>37</v>
      </c>
      <c r="J156">
        <v>2</v>
      </c>
      <c r="K156">
        <v>11.916242647000001</v>
      </c>
      <c r="L156">
        <v>15</v>
      </c>
      <c r="M156">
        <v>191390.63</v>
      </c>
      <c r="N156">
        <v>49.233806542000004</v>
      </c>
      <c r="O156">
        <v>44</v>
      </c>
      <c r="P156">
        <v>777656.95</v>
      </c>
      <c r="Q156">
        <v>29</v>
      </c>
      <c r="R156">
        <v>37.317563894999999</v>
      </c>
      <c r="S156">
        <v>586266.31999999995</v>
      </c>
      <c r="T156" t="s">
        <v>129</v>
      </c>
      <c r="U156" t="s">
        <v>267</v>
      </c>
      <c r="V156">
        <v>0</v>
      </c>
      <c r="W156">
        <v>0</v>
      </c>
      <c r="X156">
        <v>135.32980598</v>
      </c>
      <c r="Y156">
        <v>-184.9022105</v>
      </c>
      <c r="Z156">
        <v>135.32980598</v>
      </c>
      <c r="AA156">
        <v>135.32980598</v>
      </c>
      <c r="AB156">
        <v>37.317563894999999</v>
      </c>
      <c r="AC156">
        <v>37.317563894999999</v>
      </c>
      <c r="AD156">
        <v>0</v>
      </c>
      <c r="AE156">
        <v>334389.04804999998</v>
      </c>
      <c r="AF156">
        <v>0</v>
      </c>
      <c r="AG156">
        <v>0</v>
      </c>
      <c r="AH156" t="s">
        <v>40</v>
      </c>
    </row>
    <row r="157" spans="1:34" x14ac:dyDescent="0.55000000000000004">
      <c r="A157">
        <v>17514.922663000001</v>
      </c>
      <c r="B157">
        <v>19197.416384</v>
      </c>
      <c r="C157" t="s">
        <v>21</v>
      </c>
      <c r="D157">
        <v>21216</v>
      </c>
      <c r="E157">
        <v>210003</v>
      </c>
      <c r="F157" t="s">
        <v>274</v>
      </c>
      <c r="G157" t="s">
        <v>35</v>
      </c>
      <c r="H157" t="s">
        <v>86</v>
      </c>
      <c r="I157" t="s">
        <v>37</v>
      </c>
      <c r="J157">
        <v>1</v>
      </c>
      <c r="K157">
        <v>0.92701997199999997</v>
      </c>
      <c r="L157">
        <v>1</v>
      </c>
      <c r="M157">
        <v>17689.59</v>
      </c>
      <c r="N157">
        <v>2.434825928</v>
      </c>
      <c r="O157">
        <v>3</v>
      </c>
      <c r="P157">
        <v>15205.73</v>
      </c>
      <c r="Q157">
        <v>2</v>
      </c>
      <c r="R157">
        <v>1.5078059559999999</v>
      </c>
      <c r="S157">
        <v>-2483.86</v>
      </c>
      <c r="T157" t="s">
        <v>36</v>
      </c>
      <c r="U157" t="s">
        <v>220</v>
      </c>
      <c r="V157">
        <v>0</v>
      </c>
      <c r="W157">
        <v>0</v>
      </c>
      <c r="X157">
        <v>81.369358595999998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1.5078059559999999</v>
      </c>
      <c r="AG157">
        <v>13510.89797</v>
      </c>
      <c r="AH157" t="s">
        <v>40</v>
      </c>
    </row>
    <row r="158" spans="1:34" x14ac:dyDescent="0.55000000000000004">
      <c r="A158">
        <v>17514.922663000001</v>
      </c>
      <c r="B158">
        <v>19197.416384</v>
      </c>
      <c r="C158" t="s">
        <v>21</v>
      </c>
      <c r="D158">
        <v>20711</v>
      </c>
      <c r="E158">
        <v>210003</v>
      </c>
      <c r="F158" t="s">
        <v>274</v>
      </c>
      <c r="G158" t="s">
        <v>35</v>
      </c>
      <c r="H158" t="s">
        <v>64</v>
      </c>
      <c r="I158" t="s">
        <v>37</v>
      </c>
      <c r="J158">
        <v>2</v>
      </c>
      <c r="K158">
        <v>0</v>
      </c>
      <c r="L158">
        <v>0</v>
      </c>
      <c r="M158">
        <v>0</v>
      </c>
      <c r="N158">
        <v>6.5787378050000003</v>
      </c>
      <c r="O158">
        <v>3</v>
      </c>
      <c r="P158">
        <v>164996.51</v>
      </c>
      <c r="Q158">
        <v>3</v>
      </c>
      <c r="R158">
        <v>6.5787378050000003</v>
      </c>
      <c r="S158">
        <v>164996.51</v>
      </c>
      <c r="T158" t="s">
        <v>131</v>
      </c>
      <c r="U158" t="s">
        <v>132</v>
      </c>
      <c r="V158">
        <v>0</v>
      </c>
      <c r="W158">
        <v>0</v>
      </c>
      <c r="X158">
        <v>37.829274878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6.5787378050000003</v>
      </c>
      <c r="AG158">
        <v>58949.664512000003</v>
      </c>
      <c r="AH158" t="s">
        <v>40</v>
      </c>
    </row>
    <row r="159" spans="1:34" x14ac:dyDescent="0.55000000000000004">
      <c r="A159">
        <v>17514.922663000001</v>
      </c>
      <c r="B159">
        <v>19197.416384</v>
      </c>
      <c r="C159" t="s">
        <v>21</v>
      </c>
      <c r="D159" t="s">
        <v>286</v>
      </c>
      <c r="E159">
        <v>210003</v>
      </c>
      <c r="F159" t="s">
        <v>274</v>
      </c>
      <c r="G159" t="s">
        <v>35</v>
      </c>
      <c r="H159" t="s">
        <v>286</v>
      </c>
      <c r="I159" t="s">
        <v>37</v>
      </c>
      <c r="J159">
        <v>7</v>
      </c>
      <c r="K159">
        <v>11.084357669999999</v>
      </c>
      <c r="L159">
        <v>13</v>
      </c>
      <c r="M159">
        <v>158378.73000000001</v>
      </c>
      <c r="N159">
        <v>13.140815612000001</v>
      </c>
      <c r="O159">
        <v>11</v>
      </c>
      <c r="P159">
        <v>291929.43</v>
      </c>
      <c r="Q159">
        <v>-2</v>
      </c>
      <c r="R159">
        <v>2.0564579420000002</v>
      </c>
      <c r="S159">
        <v>133550.70000000001</v>
      </c>
      <c r="U159" t="s">
        <v>287</v>
      </c>
      <c r="V159">
        <v>0</v>
      </c>
      <c r="W159">
        <v>0</v>
      </c>
      <c r="X159">
        <v>198.49333811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2.0564579420000002</v>
      </c>
      <c r="AG159">
        <v>18427.167848000001</v>
      </c>
      <c r="AH159" t="s">
        <v>40</v>
      </c>
    </row>
    <row r="160" spans="1:34" x14ac:dyDescent="0.55000000000000004">
      <c r="A160">
        <v>17514.922663000001</v>
      </c>
      <c r="B160">
        <v>19197.416384</v>
      </c>
      <c r="C160" t="s">
        <v>21</v>
      </c>
      <c r="D160">
        <v>20876</v>
      </c>
      <c r="E160">
        <v>210003</v>
      </c>
      <c r="F160" t="s">
        <v>274</v>
      </c>
      <c r="G160" t="s">
        <v>35</v>
      </c>
      <c r="H160" t="s">
        <v>46</v>
      </c>
      <c r="I160" t="s">
        <v>37</v>
      </c>
      <c r="J160">
        <v>1</v>
      </c>
      <c r="K160">
        <v>0</v>
      </c>
      <c r="L160">
        <v>0</v>
      </c>
      <c r="M160">
        <v>0</v>
      </c>
      <c r="N160">
        <v>1.67770095</v>
      </c>
      <c r="O160">
        <v>2</v>
      </c>
      <c r="P160">
        <v>11748.28</v>
      </c>
      <c r="Q160">
        <v>2</v>
      </c>
      <c r="R160">
        <v>1.67770095</v>
      </c>
      <c r="S160">
        <v>11748.28</v>
      </c>
      <c r="T160" t="s">
        <v>74</v>
      </c>
      <c r="U160" t="s">
        <v>75</v>
      </c>
      <c r="V160">
        <v>0</v>
      </c>
      <c r="W160">
        <v>0</v>
      </c>
      <c r="X160">
        <v>56.860298307000001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1.67770095</v>
      </c>
      <c r="AG160">
        <v>15033.264904</v>
      </c>
      <c r="AH160" t="s">
        <v>40</v>
      </c>
    </row>
    <row r="161" spans="1:34" x14ac:dyDescent="0.55000000000000004">
      <c r="A161">
        <v>17514.922663000001</v>
      </c>
      <c r="B161">
        <v>19197.416384</v>
      </c>
      <c r="C161" t="s">
        <v>21</v>
      </c>
      <c r="D161">
        <v>20623</v>
      </c>
      <c r="E161">
        <v>210003</v>
      </c>
      <c r="F161" t="s">
        <v>274</v>
      </c>
      <c r="G161" t="s">
        <v>35</v>
      </c>
      <c r="H161" t="s">
        <v>41</v>
      </c>
      <c r="I161" t="s">
        <v>37</v>
      </c>
      <c r="J161">
        <v>1</v>
      </c>
      <c r="K161">
        <v>1.524982955</v>
      </c>
      <c r="L161">
        <v>2</v>
      </c>
      <c r="M161">
        <v>14656.09</v>
      </c>
      <c r="N161">
        <v>2.1464839360000001</v>
      </c>
      <c r="O161">
        <v>3</v>
      </c>
      <c r="P161">
        <v>36709.199999999997</v>
      </c>
      <c r="Q161">
        <v>1</v>
      </c>
      <c r="R161">
        <v>0.62150098099999995</v>
      </c>
      <c r="S161">
        <v>22053.11</v>
      </c>
      <c r="T161" t="s">
        <v>261</v>
      </c>
      <c r="U161" t="s">
        <v>262</v>
      </c>
      <c r="V161">
        <v>0</v>
      </c>
      <c r="W161">
        <v>0</v>
      </c>
      <c r="X161">
        <v>10.72313368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0.62150098099999995</v>
      </c>
      <c r="AG161">
        <v>5569.0430914999997</v>
      </c>
      <c r="AH161" t="s">
        <v>40</v>
      </c>
    </row>
    <row r="162" spans="1:34" x14ac:dyDescent="0.55000000000000004">
      <c r="A162">
        <v>17514.922663000001</v>
      </c>
      <c r="B162">
        <v>19197.416384</v>
      </c>
      <c r="C162" t="s">
        <v>21</v>
      </c>
      <c r="D162">
        <v>20751</v>
      </c>
      <c r="E162">
        <v>210003</v>
      </c>
      <c r="F162" t="s">
        <v>274</v>
      </c>
      <c r="G162" t="s">
        <v>35</v>
      </c>
      <c r="H162" t="s">
        <v>64</v>
      </c>
      <c r="I162" t="s">
        <v>37</v>
      </c>
      <c r="J162">
        <v>1</v>
      </c>
      <c r="K162">
        <v>0</v>
      </c>
      <c r="L162">
        <v>0</v>
      </c>
      <c r="M162">
        <v>0</v>
      </c>
      <c r="N162">
        <v>0.62347098199999995</v>
      </c>
      <c r="O162">
        <v>1</v>
      </c>
      <c r="P162">
        <v>9594.93</v>
      </c>
      <c r="Q162">
        <v>1</v>
      </c>
      <c r="R162">
        <v>0.62347098199999995</v>
      </c>
      <c r="S162">
        <v>9594.93</v>
      </c>
      <c r="T162" t="s">
        <v>223</v>
      </c>
      <c r="U162" t="s">
        <v>224</v>
      </c>
      <c r="V162">
        <v>0</v>
      </c>
      <c r="W162">
        <v>0</v>
      </c>
      <c r="X162">
        <v>13.091230609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0.62347098199999995</v>
      </c>
      <c r="AG162">
        <v>5586.6955502999999</v>
      </c>
      <c r="AH162" t="s">
        <v>40</v>
      </c>
    </row>
    <row r="163" spans="1:34" x14ac:dyDescent="0.55000000000000004">
      <c r="A163">
        <v>17514.922663000001</v>
      </c>
      <c r="B163">
        <v>19197.416384</v>
      </c>
      <c r="C163" t="s">
        <v>21</v>
      </c>
      <c r="D163">
        <v>20855</v>
      </c>
      <c r="E163">
        <v>210003</v>
      </c>
      <c r="F163" t="s">
        <v>274</v>
      </c>
      <c r="G163" t="s">
        <v>35</v>
      </c>
      <c r="H163" t="s">
        <v>46</v>
      </c>
      <c r="I163" t="s">
        <v>37</v>
      </c>
      <c r="J163">
        <v>1</v>
      </c>
      <c r="K163">
        <v>0</v>
      </c>
      <c r="L163">
        <v>0</v>
      </c>
      <c r="M163">
        <v>0</v>
      </c>
      <c r="N163">
        <v>0.66104598000000003</v>
      </c>
      <c r="O163">
        <v>1</v>
      </c>
      <c r="P163">
        <v>19390.61</v>
      </c>
      <c r="Q163">
        <v>1</v>
      </c>
      <c r="R163">
        <v>0.66104598000000003</v>
      </c>
      <c r="S163">
        <v>19390.61</v>
      </c>
      <c r="T163" t="s">
        <v>116</v>
      </c>
      <c r="U163" t="s">
        <v>117</v>
      </c>
      <c r="V163">
        <v>0</v>
      </c>
      <c r="W163">
        <v>0</v>
      </c>
      <c r="X163">
        <v>59.389422236999998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0.66104598000000003</v>
      </c>
      <c r="AG163">
        <v>5923.3913712000003</v>
      </c>
      <c r="AH163" t="s">
        <v>40</v>
      </c>
    </row>
    <row r="164" spans="1:34" x14ac:dyDescent="0.55000000000000004">
      <c r="A164">
        <v>17514.922663000001</v>
      </c>
      <c r="B164">
        <v>19197.416384</v>
      </c>
      <c r="C164" t="s">
        <v>21</v>
      </c>
      <c r="D164">
        <v>20794</v>
      </c>
      <c r="E164">
        <v>210003</v>
      </c>
      <c r="F164" t="s">
        <v>274</v>
      </c>
      <c r="G164" t="s">
        <v>35</v>
      </c>
      <c r="H164" t="s">
        <v>79</v>
      </c>
      <c r="I164" t="s">
        <v>37</v>
      </c>
      <c r="J164">
        <v>1</v>
      </c>
      <c r="K164">
        <v>1.6334349509999999</v>
      </c>
      <c r="L164">
        <v>2</v>
      </c>
      <c r="M164">
        <v>26784.3</v>
      </c>
      <c r="N164">
        <v>2.0844159379999998</v>
      </c>
      <c r="O164">
        <v>2</v>
      </c>
      <c r="P164">
        <v>35659.35</v>
      </c>
      <c r="Q164">
        <v>0</v>
      </c>
      <c r="R164">
        <v>0.450980987</v>
      </c>
      <c r="S164">
        <v>8875.0499999999993</v>
      </c>
      <c r="T164" t="s">
        <v>208</v>
      </c>
      <c r="U164" t="s">
        <v>209</v>
      </c>
      <c r="V164">
        <v>0</v>
      </c>
      <c r="W164">
        <v>0</v>
      </c>
      <c r="X164">
        <v>40.043864829999997</v>
      </c>
      <c r="Y164">
        <v>-4.7681088579999997</v>
      </c>
      <c r="Z164">
        <v>4.7681088579999997</v>
      </c>
      <c r="AA164">
        <v>-4.7681088579999997</v>
      </c>
      <c r="AB164">
        <v>5.3699273200000001E-2</v>
      </c>
      <c r="AC164">
        <v>5.3699273200000001E-2</v>
      </c>
      <c r="AD164">
        <v>0</v>
      </c>
      <c r="AE164">
        <v>481.17955687</v>
      </c>
      <c r="AF164">
        <v>0.39728171379999999</v>
      </c>
      <c r="AG164">
        <v>3559.8962046000001</v>
      </c>
      <c r="AH164" t="s">
        <v>40</v>
      </c>
    </row>
    <row r="165" spans="1:34" x14ac:dyDescent="0.55000000000000004">
      <c r="A165">
        <v>17514.922663000001</v>
      </c>
      <c r="B165">
        <v>19197.416384</v>
      </c>
      <c r="C165" t="s">
        <v>21</v>
      </c>
      <c r="D165" t="s">
        <v>62</v>
      </c>
      <c r="E165">
        <v>210003</v>
      </c>
      <c r="F165" t="s">
        <v>274</v>
      </c>
      <c r="G165" t="s">
        <v>35</v>
      </c>
      <c r="H165" t="s">
        <v>62</v>
      </c>
      <c r="I165" t="s">
        <v>37</v>
      </c>
      <c r="J165">
        <v>12</v>
      </c>
      <c r="K165">
        <v>26.463952212999999</v>
      </c>
      <c r="L165">
        <v>25</v>
      </c>
      <c r="M165">
        <v>429496.39</v>
      </c>
      <c r="N165">
        <v>29.774300114999999</v>
      </c>
      <c r="O165">
        <v>29</v>
      </c>
      <c r="P165">
        <v>482090.98</v>
      </c>
      <c r="Q165">
        <v>4</v>
      </c>
      <c r="R165">
        <v>3.3103479020000002</v>
      </c>
      <c r="S165">
        <v>52594.59</v>
      </c>
      <c r="U165" t="s">
        <v>63</v>
      </c>
      <c r="V165">
        <v>0</v>
      </c>
      <c r="W165">
        <v>0</v>
      </c>
      <c r="X165">
        <v>145.88484364999999</v>
      </c>
      <c r="Y165">
        <v>-9.3912267220000007</v>
      </c>
      <c r="Z165">
        <v>9.3912267220000007</v>
      </c>
      <c r="AA165">
        <v>-9.3912267220000007</v>
      </c>
      <c r="AB165">
        <v>0.2131011481</v>
      </c>
      <c r="AC165">
        <v>0.2131011481</v>
      </c>
      <c r="AD165">
        <v>0</v>
      </c>
      <c r="AE165">
        <v>1909.5214860000001</v>
      </c>
      <c r="AF165">
        <v>3.0972467538999999</v>
      </c>
      <c r="AG165">
        <v>27753.295914999999</v>
      </c>
      <c r="AH165" t="s">
        <v>40</v>
      </c>
    </row>
    <row r="166" spans="1:34" x14ac:dyDescent="0.55000000000000004">
      <c r="A166">
        <v>17514.922663000001</v>
      </c>
      <c r="B166">
        <v>19197.416384</v>
      </c>
      <c r="C166" t="s">
        <v>21</v>
      </c>
      <c r="D166">
        <v>20903</v>
      </c>
      <c r="E166">
        <v>210003</v>
      </c>
      <c r="F166" t="s">
        <v>274</v>
      </c>
      <c r="G166" t="s">
        <v>35</v>
      </c>
      <c r="H166" t="s">
        <v>46</v>
      </c>
      <c r="I166" t="s">
        <v>37</v>
      </c>
      <c r="J166">
        <v>2</v>
      </c>
      <c r="K166">
        <v>1.926648943</v>
      </c>
      <c r="L166">
        <v>2</v>
      </c>
      <c r="M166">
        <v>16445</v>
      </c>
      <c r="N166">
        <v>3.2251269040000001</v>
      </c>
      <c r="O166">
        <v>4</v>
      </c>
      <c r="P166">
        <v>33373.75</v>
      </c>
      <c r="Q166">
        <v>2</v>
      </c>
      <c r="R166">
        <v>1.2984779609999999</v>
      </c>
      <c r="S166">
        <v>16928.75</v>
      </c>
      <c r="T166" t="s">
        <v>98</v>
      </c>
      <c r="U166" t="s">
        <v>288</v>
      </c>
      <c r="V166">
        <v>0</v>
      </c>
      <c r="W166">
        <v>0</v>
      </c>
      <c r="X166">
        <v>18.761686442999999</v>
      </c>
      <c r="Y166">
        <v>-1.70023795</v>
      </c>
      <c r="Z166">
        <v>1.70023795</v>
      </c>
      <c r="AA166">
        <v>-1.70023795</v>
      </c>
      <c r="AB166">
        <v>0.1176718049</v>
      </c>
      <c r="AC166">
        <v>0.1176718049</v>
      </c>
      <c r="AD166">
        <v>0</v>
      </c>
      <c r="AE166">
        <v>1054.4140269</v>
      </c>
      <c r="AF166">
        <v>1.1808061561000001</v>
      </c>
      <c r="AG166">
        <v>10580.772303</v>
      </c>
      <c r="AH166" t="s">
        <v>40</v>
      </c>
    </row>
    <row r="167" spans="1:34" x14ac:dyDescent="0.55000000000000004">
      <c r="A167">
        <v>17514.922663000001</v>
      </c>
      <c r="B167">
        <v>19197.416384</v>
      </c>
      <c r="C167" t="s">
        <v>21</v>
      </c>
      <c r="D167">
        <v>21229</v>
      </c>
      <c r="E167">
        <v>210003</v>
      </c>
      <c r="F167" t="s">
        <v>274</v>
      </c>
      <c r="G167" t="s">
        <v>35</v>
      </c>
      <c r="H167" t="s">
        <v>86</v>
      </c>
      <c r="I167" t="s">
        <v>37</v>
      </c>
      <c r="J167">
        <v>1</v>
      </c>
      <c r="K167">
        <v>0</v>
      </c>
      <c r="L167">
        <v>0</v>
      </c>
      <c r="M167">
        <v>0</v>
      </c>
      <c r="N167">
        <v>2.9806929119999999</v>
      </c>
      <c r="O167">
        <v>2</v>
      </c>
      <c r="P167">
        <v>45473.07</v>
      </c>
      <c r="Q167">
        <v>2</v>
      </c>
      <c r="R167">
        <v>2.9806929119999999</v>
      </c>
      <c r="S167">
        <v>45473.07</v>
      </c>
      <c r="T167" t="s">
        <v>36</v>
      </c>
      <c r="U167" t="s">
        <v>87</v>
      </c>
      <c r="V167">
        <v>0</v>
      </c>
      <c r="W167">
        <v>0</v>
      </c>
      <c r="X167">
        <v>142.46583278</v>
      </c>
      <c r="Y167">
        <v>-0.598206982</v>
      </c>
      <c r="Z167">
        <v>0.598206982</v>
      </c>
      <c r="AA167">
        <v>-0.598206982</v>
      </c>
      <c r="AB167">
        <v>1.2515782E-2</v>
      </c>
      <c r="AC167">
        <v>1.2515782E-2</v>
      </c>
      <c r="AD167">
        <v>0</v>
      </c>
      <c r="AE167">
        <v>112.14934752000001</v>
      </c>
      <c r="AF167">
        <v>2.9681771299999999</v>
      </c>
      <c r="AG167">
        <v>26596.750198999998</v>
      </c>
      <c r="AH167" t="s">
        <v>40</v>
      </c>
    </row>
    <row r="168" spans="1:34" x14ac:dyDescent="0.55000000000000004">
      <c r="A168">
        <v>17514.922663000001</v>
      </c>
      <c r="B168">
        <v>19197.416384</v>
      </c>
      <c r="C168" t="s">
        <v>21</v>
      </c>
      <c r="D168">
        <v>20769</v>
      </c>
      <c r="E168">
        <v>210003</v>
      </c>
      <c r="F168" t="s">
        <v>274</v>
      </c>
      <c r="G168" t="s">
        <v>35</v>
      </c>
      <c r="H168" t="s">
        <v>41</v>
      </c>
      <c r="I168" t="s">
        <v>37</v>
      </c>
      <c r="J168">
        <v>2</v>
      </c>
      <c r="K168">
        <v>6.5551348049999998</v>
      </c>
      <c r="L168">
        <v>10</v>
      </c>
      <c r="M168">
        <v>67248.86</v>
      </c>
      <c r="N168">
        <v>7.7678327700000001</v>
      </c>
      <c r="O168">
        <v>9</v>
      </c>
      <c r="P168">
        <v>187191.2</v>
      </c>
      <c r="Q168">
        <v>-1</v>
      </c>
      <c r="R168">
        <v>1.212697965</v>
      </c>
      <c r="S168">
        <v>119942.34</v>
      </c>
      <c r="T168" t="s">
        <v>216</v>
      </c>
      <c r="U168" t="s">
        <v>217</v>
      </c>
      <c r="V168">
        <v>0</v>
      </c>
      <c r="W168">
        <v>0</v>
      </c>
      <c r="X168">
        <v>35.385238944000001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1.212697965</v>
      </c>
      <c r="AG168">
        <v>10866.543143999999</v>
      </c>
      <c r="AH168" t="s">
        <v>40</v>
      </c>
    </row>
    <row r="169" spans="1:34" x14ac:dyDescent="0.55000000000000004">
      <c r="A169">
        <v>17514.922663000001</v>
      </c>
      <c r="B169">
        <v>19197.416384</v>
      </c>
      <c r="C169" t="s">
        <v>21</v>
      </c>
      <c r="D169">
        <v>20715</v>
      </c>
      <c r="E169">
        <v>210003</v>
      </c>
      <c r="F169" t="s">
        <v>274</v>
      </c>
      <c r="G169" t="s">
        <v>35</v>
      </c>
      <c r="H169" t="s">
        <v>41</v>
      </c>
      <c r="I169" t="s">
        <v>37</v>
      </c>
      <c r="J169">
        <v>2</v>
      </c>
      <c r="K169">
        <v>36.678499913000003</v>
      </c>
      <c r="L169">
        <v>39</v>
      </c>
      <c r="M169">
        <v>636450.02</v>
      </c>
      <c r="N169">
        <v>37.700976881999999</v>
      </c>
      <c r="O169">
        <v>28</v>
      </c>
      <c r="P169">
        <v>572473.17000000004</v>
      </c>
      <c r="Q169">
        <v>-11</v>
      </c>
      <c r="R169">
        <v>1.022476969</v>
      </c>
      <c r="S169">
        <v>-63976.85</v>
      </c>
      <c r="T169" t="s">
        <v>140</v>
      </c>
      <c r="U169" t="s">
        <v>141</v>
      </c>
      <c r="V169">
        <v>0</v>
      </c>
      <c r="W169">
        <v>0</v>
      </c>
      <c r="X169">
        <v>14.181413575000001</v>
      </c>
      <c r="Y169">
        <v>-7.2284367859999996</v>
      </c>
      <c r="Z169">
        <v>7.2284367859999996</v>
      </c>
      <c r="AA169">
        <v>-7.2284367859999996</v>
      </c>
      <c r="AB169">
        <v>0.52116878870000005</v>
      </c>
      <c r="AC169">
        <v>0.52116878870000005</v>
      </c>
      <c r="AD169">
        <v>0</v>
      </c>
      <c r="AE169">
        <v>4670.0029947000003</v>
      </c>
      <c r="AF169">
        <v>0.50130818030000002</v>
      </c>
      <c r="AG169">
        <v>4492.0393424000004</v>
      </c>
      <c r="AH169" t="s">
        <v>40</v>
      </c>
    </row>
    <row r="170" spans="1:34" x14ac:dyDescent="0.55000000000000004">
      <c r="A170">
        <v>17514.922663000001</v>
      </c>
      <c r="B170">
        <v>19197.416384</v>
      </c>
      <c r="C170" t="s">
        <v>21</v>
      </c>
      <c r="D170">
        <v>20772</v>
      </c>
      <c r="E170">
        <v>210003</v>
      </c>
      <c r="F170" t="s">
        <v>274</v>
      </c>
      <c r="G170" t="s">
        <v>35</v>
      </c>
      <c r="H170" t="s">
        <v>41</v>
      </c>
      <c r="I170" t="s">
        <v>37</v>
      </c>
      <c r="J170">
        <v>2</v>
      </c>
      <c r="K170">
        <v>63.472551113000002</v>
      </c>
      <c r="L170">
        <v>67</v>
      </c>
      <c r="M170">
        <v>1196320.6499999999</v>
      </c>
      <c r="N170">
        <v>74.944117773000002</v>
      </c>
      <c r="O170">
        <v>70</v>
      </c>
      <c r="P170">
        <v>1774920.33</v>
      </c>
      <c r="Q170">
        <v>3</v>
      </c>
      <c r="R170">
        <v>11.471566660000001</v>
      </c>
      <c r="S170">
        <v>578599.68000000005</v>
      </c>
      <c r="T170" t="s">
        <v>162</v>
      </c>
      <c r="U170" t="s">
        <v>163</v>
      </c>
      <c r="V170">
        <v>0</v>
      </c>
      <c r="W170">
        <v>0</v>
      </c>
      <c r="X170">
        <v>53.818906400000003</v>
      </c>
      <c r="Y170">
        <v>-4.8192558569999999</v>
      </c>
      <c r="Z170">
        <v>4.8192558569999999</v>
      </c>
      <c r="AA170">
        <v>-4.8192558569999999</v>
      </c>
      <c r="AB170">
        <v>1.0272303641</v>
      </c>
      <c r="AC170">
        <v>1.0272303641</v>
      </c>
      <c r="AD170">
        <v>0</v>
      </c>
      <c r="AE170">
        <v>9204.6357726000006</v>
      </c>
      <c r="AF170">
        <v>10.444336295999999</v>
      </c>
      <c r="AG170">
        <v>93587.879459999996</v>
      </c>
      <c r="AH170" t="s">
        <v>40</v>
      </c>
    </row>
    <row r="171" spans="1:34" x14ac:dyDescent="0.55000000000000004">
      <c r="A171">
        <v>17514.922663000001</v>
      </c>
      <c r="B171">
        <v>19197.416384</v>
      </c>
      <c r="C171" t="s">
        <v>21</v>
      </c>
      <c r="D171">
        <v>21046</v>
      </c>
      <c r="E171">
        <v>210003</v>
      </c>
      <c r="F171" t="s">
        <v>274</v>
      </c>
      <c r="G171" t="s">
        <v>35</v>
      </c>
      <c r="H171" t="s">
        <v>79</v>
      </c>
      <c r="I171" t="s">
        <v>37</v>
      </c>
      <c r="J171">
        <v>2</v>
      </c>
      <c r="K171">
        <v>1.110412967</v>
      </c>
      <c r="L171">
        <v>2</v>
      </c>
      <c r="M171">
        <v>19853.66</v>
      </c>
      <c r="N171">
        <v>1.548639954</v>
      </c>
      <c r="O171">
        <v>2</v>
      </c>
      <c r="P171">
        <v>25776.400000000001</v>
      </c>
      <c r="Q171">
        <v>0</v>
      </c>
      <c r="R171">
        <v>0.43822698700000001</v>
      </c>
      <c r="S171">
        <v>5922.74</v>
      </c>
      <c r="T171" t="s">
        <v>80</v>
      </c>
      <c r="U171" t="s">
        <v>289</v>
      </c>
      <c r="V171">
        <v>0</v>
      </c>
      <c r="W171">
        <v>0</v>
      </c>
      <c r="X171">
        <v>34.217549980999998</v>
      </c>
      <c r="Y171">
        <v>-3.7040278899999999</v>
      </c>
      <c r="Z171">
        <v>3.7040278899999999</v>
      </c>
      <c r="AA171">
        <v>-3.7040278899999999</v>
      </c>
      <c r="AB171">
        <v>4.7437790899999999E-2</v>
      </c>
      <c r="AC171">
        <v>4.7437790899999999E-2</v>
      </c>
      <c r="AD171">
        <v>0</v>
      </c>
      <c r="AE171">
        <v>425.07270287</v>
      </c>
      <c r="AF171">
        <v>0.39078919610000001</v>
      </c>
      <c r="AG171">
        <v>3501.7191269999998</v>
      </c>
      <c r="AH171" t="s">
        <v>40</v>
      </c>
    </row>
    <row r="172" spans="1:34" x14ac:dyDescent="0.55000000000000004">
      <c r="A172">
        <v>17514.922663000001</v>
      </c>
      <c r="B172">
        <v>19197.416384</v>
      </c>
      <c r="C172" t="s">
        <v>21</v>
      </c>
      <c r="D172">
        <v>20871</v>
      </c>
      <c r="E172">
        <v>210003</v>
      </c>
      <c r="F172" t="s">
        <v>274</v>
      </c>
      <c r="G172" t="s">
        <v>35</v>
      </c>
      <c r="H172" t="s">
        <v>46</v>
      </c>
      <c r="I172" t="s">
        <v>37</v>
      </c>
      <c r="J172">
        <v>1</v>
      </c>
      <c r="K172">
        <v>0</v>
      </c>
      <c r="L172">
        <v>0</v>
      </c>
      <c r="M172">
        <v>0</v>
      </c>
      <c r="N172">
        <v>0.52952198399999995</v>
      </c>
      <c r="O172">
        <v>1</v>
      </c>
      <c r="P172">
        <v>8920.75</v>
      </c>
      <c r="Q172">
        <v>1</v>
      </c>
      <c r="R172">
        <v>0.52952198399999995</v>
      </c>
      <c r="S172">
        <v>8920.75</v>
      </c>
      <c r="T172" t="s">
        <v>290</v>
      </c>
      <c r="U172" t="s">
        <v>291</v>
      </c>
      <c r="V172">
        <v>0</v>
      </c>
      <c r="W172">
        <v>0</v>
      </c>
      <c r="X172">
        <v>26.110134223999999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0.52952198399999995</v>
      </c>
      <c r="AG172">
        <v>4744.8529237000002</v>
      </c>
      <c r="AH172" t="s">
        <v>40</v>
      </c>
    </row>
    <row r="173" spans="1:34" x14ac:dyDescent="0.55000000000000004">
      <c r="A173">
        <v>17514.922663000001</v>
      </c>
      <c r="B173">
        <v>19197.416384</v>
      </c>
      <c r="C173" t="s">
        <v>21</v>
      </c>
      <c r="D173">
        <v>21225</v>
      </c>
      <c r="E173">
        <v>210003</v>
      </c>
      <c r="F173" t="s">
        <v>274</v>
      </c>
      <c r="G173" t="s">
        <v>35</v>
      </c>
      <c r="H173" t="s">
        <v>86</v>
      </c>
      <c r="I173" t="s">
        <v>37</v>
      </c>
      <c r="J173">
        <v>1</v>
      </c>
      <c r="K173">
        <v>0</v>
      </c>
      <c r="L173">
        <v>0</v>
      </c>
      <c r="M173">
        <v>0</v>
      </c>
      <c r="N173">
        <v>1.3417509599999999</v>
      </c>
      <c r="O173">
        <v>2</v>
      </c>
      <c r="P173">
        <v>14148.84</v>
      </c>
      <c r="Q173">
        <v>2</v>
      </c>
      <c r="R173">
        <v>1.3417509599999999</v>
      </c>
      <c r="S173">
        <v>14148.84</v>
      </c>
      <c r="T173" t="s">
        <v>292</v>
      </c>
      <c r="U173" t="s">
        <v>293</v>
      </c>
      <c r="V173">
        <v>0</v>
      </c>
      <c r="W173">
        <v>0</v>
      </c>
      <c r="X173">
        <v>78.337591657999994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1.3417509599999999</v>
      </c>
      <c r="AG173">
        <v>12022.939855000001</v>
      </c>
      <c r="AH173" t="s">
        <v>40</v>
      </c>
    </row>
    <row r="174" spans="1:34" x14ac:dyDescent="0.55000000000000004">
      <c r="A174">
        <v>17514.922663000001</v>
      </c>
      <c r="B174">
        <v>19197.416384</v>
      </c>
      <c r="C174" t="s">
        <v>21</v>
      </c>
      <c r="D174">
        <v>21237</v>
      </c>
      <c r="E174">
        <v>210003</v>
      </c>
      <c r="F174" t="s">
        <v>274</v>
      </c>
      <c r="G174" t="s">
        <v>35</v>
      </c>
      <c r="H174" t="s">
        <v>36</v>
      </c>
      <c r="I174" t="s">
        <v>37</v>
      </c>
      <c r="J174">
        <v>1</v>
      </c>
      <c r="K174">
        <v>0</v>
      </c>
      <c r="L174">
        <v>0</v>
      </c>
      <c r="M174">
        <v>0</v>
      </c>
      <c r="N174">
        <v>2.5353659249999998</v>
      </c>
      <c r="O174">
        <v>1</v>
      </c>
      <c r="P174">
        <v>52800.01</v>
      </c>
      <c r="Q174">
        <v>1</v>
      </c>
      <c r="R174">
        <v>2.5353659249999998</v>
      </c>
      <c r="S174">
        <v>52800.01</v>
      </c>
      <c r="T174" t="s">
        <v>294</v>
      </c>
      <c r="U174" t="s">
        <v>295</v>
      </c>
      <c r="V174">
        <v>0</v>
      </c>
      <c r="W174">
        <v>0</v>
      </c>
      <c r="X174">
        <v>67.447334992999998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2.5353659249999998</v>
      </c>
      <c r="AG174">
        <v>22718.487212</v>
      </c>
      <c r="AH174" t="s">
        <v>40</v>
      </c>
    </row>
    <row r="175" spans="1:34" x14ac:dyDescent="0.55000000000000004">
      <c r="A175">
        <v>17514.922663000001</v>
      </c>
      <c r="B175">
        <v>19197.416384</v>
      </c>
      <c r="C175" t="s">
        <v>21</v>
      </c>
      <c r="D175">
        <v>21113</v>
      </c>
      <c r="E175">
        <v>210003</v>
      </c>
      <c r="F175" t="s">
        <v>274</v>
      </c>
      <c r="G175" t="s">
        <v>35</v>
      </c>
      <c r="H175" t="s">
        <v>64</v>
      </c>
      <c r="I175" t="s">
        <v>37</v>
      </c>
      <c r="J175">
        <v>1</v>
      </c>
      <c r="K175">
        <v>0.379347989</v>
      </c>
      <c r="L175">
        <v>1</v>
      </c>
      <c r="M175">
        <v>4652.6899999999996</v>
      </c>
      <c r="N175">
        <v>0.68228997999999996</v>
      </c>
      <c r="O175">
        <v>1</v>
      </c>
      <c r="P175">
        <v>11140.44</v>
      </c>
      <c r="Q175">
        <v>0</v>
      </c>
      <c r="R175">
        <v>0.30294199100000002</v>
      </c>
      <c r="S175">
        <v>6487.75</v>
      </c>
      <c r="T175" t="s">
        <v>296</v>
      </c>
      <c r="U175" t="s">
        <v>297</v>
      </c>
      <c r="V175">
        <v>0</v>
      </c>
      <c r="W175">
        <v>0</v>
      </c>
      <c r="X175">
        <v>72.867943832999998</v>
      </c>
      <c r="Y175">
        <v>-3.5327478960000001</v>
      </c>
      <c r="Z175">
        <v>3.5327478960000001</v>
      </c>
      <c r="AA175">
        <v>-3.5327478960000001</v>
      </c>
      <c r="AB175">
        <v>1.4687085000000001E-2</v>
      </c>
      <c r="AC175">
        <v>1.4687085000000001E-2</v>
      </c>
      <c r="AD175">
        <v>0</v>
      </c>
      <c r="AE175">
        <v>131.60559916</v>
      </c>
      <c r="AF175">
        <v>0.28825490599999998</v>
      </c>
      <c r="AG175">
        <v>2582.9468370999998</v>
      </c>
      <c r="AH175" t="s">
        <v>40</v>
      </c>
    </row>
    <row r="176" spans="1:34" x14ac:dyDescent="0.55000000000000004">
      <c r="A176">
        <v>17514.922663000001</v>
      </c>
      <c r="B176">
        <v>19197.416384</v>
      </c>
      <c r="C176" t="s">
        <v>21</v>
      </c>
      <c r="D176">
        <v>20737</v>
      </c>
      <c r="E176">
        <v>210003</v>
      </c>
      <c r="F176" t="s">
        <v>274</v>
      </c>
      <c r="G176" t="s">
        <v>35</v>
      </c>
      <c r="H176" t="s">
        <v>41</v>
      </c>
      <c r="I176" t="s">
        <v>37</v>
      </c>
      <c r="J176">
        <v>2</v>
      </c>
      <c r="K176">
        <v>53.663546408000002</v>
      </c>
      <c r="L176">
        <v>72</v>
      </c>
      <c r="M176">
        <v>905796.75</v>
      </c>
      <c r="N176">
        <v>55.499989356</v>
      </c>
      <c r="O176">
        <v>61</v>
      </c>
      <c r="P176">
        <v>1003187.92</v>
      </c>
      <c r="Q176">
        <v>-11</v>
      </c>
      <c r="R176">
        <v>1.836442948</v>
      </c>
      <c r="S176">
        <v>97391.17</v>
      </c>
      <c r="T176" t="s">
        <v>188</v>
      </c>
      <c r="U176" t="s">
        <v>189</v>
      </c>
      <c r="V176">
        <v>0</v>
      </c>
      <c r="W176">
        <v>0</v>
      </c>
      <c r="X176">
        <v>25.442145249999999</v>
      </c>
      <c r="Y176">
        <v>-3.571810894</v>
      </c>
      <c r="Z176">
        <v>3.571810894</v>
      </c>
      <c r="AA176">
        <v>-3.571810894</v>
      </c>
      <c r="AB176">
        <v>0.2578173681</v>
      </c>
      <c r="AC176">
        <v>0.2578173681</v>
      </c>
      <c r="AD176">
        <v>0</v>
      </c>
      <c r="AE176">
        <v>2310.2071867</v>
      </c>
      <c r="AF176">
        <v>1.5786255799</v>
      </c>
      <c r="AG176">
        <v>14145.486730000001</v>
      </c>
      <c r="AH176" t="s">
        <v>40</v>
      </c>
    </row>
    <row r="177" spans="1:34" x14ac:dyDescent="0.55000000000000004">
      <c r="A177">
        <v>17514.922663000001</v>
      </c>
      <c r="B177">
        <v>19197.416384</v>
      </c>
      <c r="C177" t="s">
        <v>21</v>
      </c>
      <c r="D177">
        <v>20782</v>
      </c>
      <c r="E177">
        <v>210003</v>
      </c>
      <c r="F177" t="s">
        <v>274</v>
      </c>
      <c r="G177" t="s">
        <v>35</v>
      </c>
      <c r="H177" t="s">
        <v>41</v>
      </c>
      <c r="I177" t="s">
        <v>37</v>
      </c>
      <c r="J177">
        <v>2</v>
      </c>
      <c r="K177">
        <v>10.685295683</v>
      </c>
      <c r="L177">
        <v>12</v>
      </c>
      <c r="M177">
        <v>287309.46000000002</v>
      </c>
      <c r="N177">
        <v>35.315501953000002</v>
      </c>
      <c r="O177">
        <v>29</v>
      </c>
      <c r="P177">
        <v>803427.75</v>
      </c>
      <c r="Q177">
        <v>17</v>
      </c>
      <c r="R177">
        <v>24.630206269999999</v>
      </c>
      <c r="S177">
        <v>516118.29</v>
      </c>
      <c r="T177" t="s">
        <v>49</v>
      </c>
      <c r="U177" t="s">
        <v>139</v>
      </c>
      <c r="V177">
        <v>0</v>
      </c>
      <c r="W177">
        <v>0</v>
      </c>
      <c r="X177">
        <v>56.446641329000002</v>
      </c>
      <c r="Y177">
        <v>-1.706743949</v>
      </c>
      <c r="Z177">
        <v>1.706743949</v>
      </c>
      <c r="AA177">
        <v>-1.706743949</v>
      </c>
      <c r="AB177">
        <v>0.74472908439999996</v>
      </c>
      <c r="AC177">
        <v>0.74472908439999996</v>
      </c>
      <c r="AD177">
        <v>0</v>
      </c>
      <c r="AE177">
        <v>6673.2450780999998</v>
      </c>
      <c r="AF177">
        <v>23.885477185999999</v>
      </c>
      <c r="AG177">
        <v>214029.02935999999</v>
      </c>
      <c r="AH177" t="s">
        <v>40</v>
      </c>
    </row>
    <row r="178" spans="1:34" x14ac:dyDescent="0.55000000000000004">
      <c r="A178">
        <v>17514.922663000001</v>
      </c>
      <c r="B178">
        <v>19197.416384</v>
      </c>
      <c r="C178" t="s">
        <v>21</v>
      </c>
      <c r="D178">
        <v>20705</v>
      </c>
      <c r="E178">
        <v>210003</v>
      </c>
      <c r="F178" t="s">
        <v>274</v>
      </c>
      <c r="G178" t="s">
        <v>35</v>
      </c>
      <c r="H178" t="s">
        <v>41</v>
      </c>
      <c r="I178" t="s">
        <v>37</v>
      </c>
      <c r="J178">
        <v>2</v>
      </c>
      <c r="K178">
        <v>8.8774647370000004</v>
      </c>
      <c r="L178">
        <v>13</v>
      </c>
      <c r="M178">
        <v>110090.06</v>
      </c>
      <c r="N178">
        <v>16.633248509000001</v>
      </c>
      <c r="O178">
        <v>18</v>
      </c>
      <c r="P178">
        <v>260053.73</v>
      </c>
      <c r="Q178">
        <v>5</v>
      </c>
      <c r="R178">
        <v>7.755783772</v>
      </c>
      <c r="S178">
        <v>149963.67000000001</v>
      </c>
      <c r="T178" t="s">
        <v>298</v>
      </c>
      <c r="U178" t="s">
        <v>299</v>
      </c>
      <c r="V178">
        <v>0</v>
      </c>
      <c r="W178">
        <v>0</v>
      </c>
      <c r="X178">
        <v>75.462409758000007</v>
      </c>
      <c r="Y178">
        <v>-55.213048360000002</v>
      </c>
      <c r="Z178">
        <v>55.213048364000002</v>
      </c>
      <c r="AA178">
        <v>-55.213048360000002</v>
      </c>
      <c r="AB178">
        <v>5.6746195340999996</v>
      </c>
      <c r="AC178">
        <v>5.6746195340999996</v>
      </c>
      <c r="AD178">
        <v>0</v>
      </c>
      <c r="AE178">
        <v>50848.191201000001</v>
      </c>
      <c r="AF178">
        <v>2.0811642378999999</v>
      </c>
      <c r="AG178">
        <v>18648.551933999999</v>
      </c>
      <c r="AH178" t="s">
        <v>40</v>
      </c>
    </row>
    <row r="179" spans="1:34" x14ac:dyDescent="0.55000000000000004">
      <c r="A179">
        <v>17514.922663000001</v>
      </c>
      <c r="B179">
        <v>19197.416384</v>
      </c>
      <c r="C179" t="s">
        <v>21</v>
      </c>
      <c r="D179">
        <v>21201</v>
      </c>
      <c r="E179">
        <v>210003</v>
      </c>
      <c r="F179" t="s">
        <v>274</v>
      </c>
      <c r="G179" t="s">
        <v>35</v>
      </c>
      <c r="H179" t="s">
        <v>86</v>
      </c>
      <c r="I179" t="s">
        <v>37</v>
      </c>
      <c r="J179">
        <v>1</v>
      </c>
      <c r="K179">
        <v>0</v>
      </c>
      <c r="L179">
        <v>0</v>
      </c>
      <c r="M179">
        <v>0</v>
      </c>
      <c r="N179">
        <v>2.6224499219999999</v>
      </c>
      <c r="O179">
        <v>3</v>
      </c>
      <c r="P179">
        <v>16697.62</v>
      </c>
      <c r="Q179">
        <v>3</v>
      </c>
      <c r="R179">
        <v>2.6224499219999999</v>
      </c>
      <c r="S179">
        <v>16697.62</v>
      </c>
      <c r="T179" t="s">
        <v>36</v>
      </c>
      <c r="U179" t="s">
        <v>232</v>
      </c>
      <c r="V179">
        <v>0</v>
      </c>
      <c r="W179">
        <v>0</v>
      </c>
      <c r="X179">
        <v>58.911117240000003</v>
      </c>
      <c r="Y179">
        <v>-0.58304598299999999</v>
      </c>
      <c r="Z179">
        <v>0.58304598299999999</v>
      </c>
      <c r="AA179">
        <v>-0.58304598299999999</v>
      </c>
      <c r="AB179">
        <v>2.5954505100000001E-2</v>
      </c>
      <c r="AC179">
        <v>2.5954505100000001E-2</v>
      </c>
      <c r="AD179">
        <v>0</v>
      </c>
      <c r="AE179">
        <v>232.56883210000001</v>
      </c>
      <c r="AF179">
        <v>2.5964954168999999</v>
      </c>
      <c r="AG179">
        <v>23266.246242000001</v>
      </c>
      <c r="AH179" t="s">
        <v>40</v>
      </c>
    </row>
    <row r="180" spans="1:34" x14ac:dyDescent="0.55000000000000004">
      <c r="A180">
        <v>17514.922663000001</v>
      </c>
      <c r="B180">
        <v>19197.416384</v>
      </c>
      <c r="C180" t="s">
        <v>21</v>
      </c>
      <c r="D180">
        <v>20764</v>
      </c>
      <c r="E180">
        <v>210003</v>
      </c>
      <c r="F180" t="s">
        <v>274</v>
      </c>
      <c r="G180" t="s">
        <v>35</v>
      </c>
      <c r="H180" t="s">
        <v>64</v>
      </c>
      <c r="I180" t="s">
        <v>37</v>
      </c>
      <c r="J180">
        <v>1</v>
      </c>
      <c r="K180">
        <v>0</v>
      </c>
      <c r="L180">
        <v>0</v>
      </c>
      <c r="M180">
        <v>0</v>
      </c>
      <c r="N180">
        <v>0.77830497700000001</v>
      </c>
      <c r="O180">
        <v>1</v>
      </c>
      <c r="P180">
        <v>9660.8799999999992</v>
      </c>
      <c r="Q180">
        <v>1</v>
      </c>
      <c r="R180">
        <v>0.77830497700000001</v>
      </c>
      <c r="S180">
        <v>9660.8799999999992</v>
      </c>
      <c r="T180" t="s">
        <v>211</v>
      </c>
      <c r="U180" t="s">
        <v>212</v>
      </c>
      <c r="V180">
        <v>0</v>
      </c>
      <c r="W180">
        <v>0</v>
      </c>
      <c r="X180">
        <v>12.565676627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0.77830497700000001</v>
      </c>
      <c r="AG180">
        <v>6974.1063775000002</v>
      </c>
      <c r="AH180" t="s">
        <v>40</v>
      </c>
    </row>
    <row r="181" spans="1:34" x14ac:dyDescent="0.55000000000000004">
      <c r="A181">
        <v>17514.922663000001</v>
      </c>
      <c r="B181">
        <v>19197.416384</v>
      </c>
      <c r="C181" t="s">
        <v>21</v>
      </c>
      <c r="D181">
        <v>20785</v>
      </c>
      <c r="E181">
        <v>210003</v>
      </c>
      <c r="F181" t="s">
        <v>274</v>
      </c>
      <c r="G181" t="s">
        <v>35</v>
      </c>
      <c r="H181" t="s">
        <v>41</v>
      </c>
      <c r="I181" t="s">
        <v>37</v>
      </c>
      <c r="J181">
        <v>2</v>
      </c>
      <c r="K181">
        <v>285.27271152999998</v>
      </c>
      <c r="L181">
        <v>342</v>
      </c>
      <c r="M181">
        <v>4953751.7</v>
      </c>
      <c r="N181">
        <v>358.26057937000002</v>
      </c>
      <c r="O181">
        <v>357</v>
      </c>
      <c r="P181">
        <v>6851639.0599999996</v>
      </c>
      <c r="Q181">
        <v>15</v>
      </c>
      <c r="R181">
        <v>72.987867831000003</v>
      </c>
      <c r="S181">
        <v>1897887.36</v>
      </c>
      <c r="T181" t="s">
        <v>49</v>
      </c>
      <c r="U181" t="s">
        <v>150</v>
      </c>
      <c r="V181">
        <v>0</v>
      </c>
      <c r="W181">
        <v>0</v>
      </c>
      <c r="X181">
        <v>200.05824806000001</v>
      </c>
      <c r="Y181">
        <v>-3.5376048949999999</v>
      </c>
      <c r="Z181">
        <v>3.5376048949999999</v>
      </c>
      <c r="AA181">
        <v>-3.5376048949999999</v>
      </c>
      <c r="AB181">
        <v>1.2906353075000001</v>
      </c>
      <c r="AC181">
        <v>1.2906353075000001</v>
      </c>
      <c r="AD181">
        <v>0</v>
      </c>
      <c r="AE181">
        <v>11564.911179000001</v>
      </c>
      <c r="AF181">
        <v>71.697232522999997</v>
      </c>
      <c r="AG181">
        <v>642452.69062000001</v>
      </c>
      <c r="AH181" t="s">
        <v>40</v>
      </c>
    </row>
    <row r="182" spans="1:34" x14ac:dyDescent="0.55000000000000004">
      <c r="A182">
        <v>17514.922663000001</v>
      </c>
      <c r="B182">
        <v>19197.416384</v>
      </c>
      <c r="C182" t="s">
        <v>21</v>
      </c>
      <c r="D182">
        <v>20783</v>
      </c>
      <c r="E182">
        <v>210003</v>
      </c>
      <c r="F182" t="s">
        <v>274</v>
      </c>
      <c r="G182" t="s">
        <v>35</v>
      </c>
      <c r="H182" t="s">
        <v>41</v>
      </c>
      <c r="I182" t="s">
        <v>37</v>
      </c>
      <c r="J182">
        <v>2</v>
      </c>
      <c r="K182">
        <v>15.094199551999999</v>
      </c>
      <c r="L182">
        <v>19</v>
      </c>
      <c r="M182">
        <v>295341.34000000003</v>
      </c>
      <c r="N182">
        <v>17.520153480000001</v>
      </c>
      <c r="O182">
        <v>22</v>
      </c>
      <c r="P182">
        <v>453793.99</v>
      </c>
      <c r="Q182">
        <v>3</v>
      </c>
      <c r="R182">
        <v>2.4259539280000002</v>
      </c>
      <c r="S182">
        <v>158452.65</v>
      </c>
      <c r="T182" t="s">
        <v>49</v>
      </c>
      <c r="U182" t="s">
        <v>50</v>
      </c>
      <c r="V182">
        <v>0</v>
      </c>
      <c r="W182">
        <v>0</v>
      </c>
      <c r="X182">
        <v>68.266653980000001</v>
      </c>
      <c r="Y182">
        <v>-6.2719928149999999</v>
      </c>
      <c r="Z182">
        <v>6.2719928149999999</v>
      </c>
      <c r="AA182">
        <v>-6.2719928149999999</v>
      </c>
      <c r="AB182">
        <v>0.22288430319999999</v>
      </c>
      <c r="AC182">
        <v>0.22288430319999999</v>
      </c>
      <c r="AD182">
        <v>0</v>
      </c>
      <c r="AE182">
        <v>1997.1847624</v>
      </c>
      <c r="AF182">
        <v>2.2030696247999999</v>
      </c>
      <c r="AG182">
        <v>19740.901542</v>
      </c>
      <c r="AH182" t="s">
        <v>40</v>
      </c>
    </row>
    <row r="183" spans="1:34" x14ac:dyDescent="0.55000000000000004">
      <c r="A183">
        <v>17514.922663000001</v>
      </c>
      <c r="B183">
        <v>19197.416384</v>
      </c>
      <c r="C183" t="s">
        <v>21</v>
      </c>
      <c r="D183">
        <v>20723</v>
      </c>
      <c r="E183">
        <v>210003</v>
      </c>
      <c r="F183" t="s">
        <v>274</v>
      </c>
      <c r="G183" t="s">
        <v>35</v>
      </c>
      <c r="H183" t="s">
        <v>79</v>
      </c>
      <c r="I183" t="s">
        <v>37</v>
      </c>
      <c r="J183">
        <v>2</v>
      </c>
      <c r="K183">
        <v>3.766637888</v>
      </c>
      <c r="L183">
        <v>4</v>
      </c>
      <c r="M183">
        <v>55762.38</v>
      </c>
      <c r="N183">
        <v>6.9150297939999996</v>
      </c>
      <c r="O183">
        <v>8</v>
      </c>
      <c r="P183">
        <v>255088.21</v>
      </c>
      <c r="Q183">
        <v>4</v>
      </c>
      <c r="R183">
        <v>3.1483919060000001</v>
      </c>
      <c r="S183">
        <v>199325.83</v>
      </c>
      <c r="T183" t="s">
        <v>129</v>
      </c>
      <c r="U183" t="s">
        <v>255</v>
      </c>
      <c r="V183">
        <v>0</v>
      </c>
      <c r="W183">
        <v>0</v>
      </c>
      <c r="X183">
        <v>111.81412468000001</v>
      </c>
      <c r="Y183">
        <v>-21.82886835</v>
      </c>
      <c r="Z183">
        <v>21.828868353000001</v>
      </c>
      <c r="AA183">
        <v>-21.82886835</v>
      </c>
      <c r="AB183">
        <v>0.614643567</v>
      </c>
      <c r="AC183">
        <v>0.614643567</v>
      </c>
      <c r="AD183">
        <v>0</v>
      </c>
      <c r="AE183">
        <v>5507.5963118999998</v>
      </c>
      <c r="AF183">
        <v>2.5337483390000002</v>
      </c>
      <c r="AG183">
        <v>22703.992614999999</v>
      </c>
      <c r="AH183" t="s">
        <v>40</v>
      </c>
    </row>
    <row r="184" spans="1:34" x14ac:dyDescent="0.55000000000000004">
      <c r="A184">
        <v>17514.922663000001</v>
      </c>
      <c r="B184">
        <v>19197.416384</v>
      </c>
      <c r="C184" t="s">
        <v>21</v>
      </c>
      <c r="D184" t="s">
        <v>259</v>
      </c>
      <c r="E184">
        <v>210003</v>
      </c>
      <c r="F184" t="s">
        <v>274</v>
      </c>
      <c r="G184" t="s">
        <v>35</v>
      </c>
      <c r="H184" t="s">
        <v>259</v>
      </c>
      <c r="I184" t="s">
        <v>37</v>
      </c>
      <c r="J184">
        <v>1</v>
      </c>
      <c r="K184">
        <v>0</v>
      </c>
      <c r="L184">
        <v>0</v>
      </c>
      <c r="M184">
        <v>0</v>
      </c>
      <c r="N184">
        <v>0.82473597600000004</v>
      </c>
      <c r="O184">
        <v>1</v>
      </c>
      <c r="P184">
        <v>13848.56</v>
      </c>
      <c r="Q184">
        <v>1</v>
      </c>
      <c r="R184">
        <v>0.82473597600000004</v>
      </c>
      <c r="S184">
        <v>13848.56</v>
      </c>
      <c r="U184" t="s">
        <v>260</v>
      </c>
      <c r="V184">
        <v>0</v>
      </c>
      <c r="W184">
        <v>0</v>
      </c>
      <c r="X184">
        <v>7.0635457910000001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0.82473597600000004</v>
      </c>
      <c r="AG184">
        <v>7390.1575860000003</v>
      </c>
      <c r="AH184" t="s">
        <v>40</v>
      </c>
    </row>
    <row r="185" spans="1:34" x14ac:dyDescent="0.55000000000000004">
      <c r="A185">
        <v>17514.922663000001</v>
      </c>
      <c r="B185">
        <v>19197.416384</v>
      </c>
      <c r="C185" t="s">
        <v>21</v>
      </c>
      <c r="D185" t="s">
        <v>41</v>
      </c>
      <c r="E185">
        <v>210003</v>
      </c>
      <c r="F185" t="s">
        <v>274</v>
      </c>
      <c r="G185" t="s">
        <v>35</v>
      </c>
      <c r="H185" t="s">
        <v>41</v>
      </c>
      <c r="I185" t="s">
        <v>37</v>
      </c>
      <c r="J185">
        <v>7</v>
      </c>
      <c r="K185">
        <v>1.883394944</v>
      </c>
      <c r="L185">
        <v>3</v>
      </c>
      <c r="M185">
        <v>13740.23</v>
      </c>
      <c r="N185">
        <v>6.5910878039999998</v>
      </c>
      <c r="O185">
        <v>7</v>
      </c>
      <c r="P185">
        <v>112174.73</v>
      </c>
      <c r="Q185">
        <v>4</v>
      </c>
      <c r="R185">
        <v>4.7076928599999999</v>
      </c>
      <c r="S185">
        <v>98434.5</v>
      </c>
      <c r="U185" t="s">
        <v>111</v>
      </c>
      <c r="V185">
        <v>0</v>
      </c>
      <c r="W185">
        <v>0</v>
      </c>
      <c r="X185">
        <v>35.717816939999999</v>
      </c>
      <c r="Y185">
        <v>-2.0343319399999999</v>
      </c>
      <c r="Z185">
        <v>2.0343319399999999</v>
      </c>
      <c r="AA185">
        <v>-2.0343319399999999</v>
      </c>
      <c r="AB185">
        <v>0.2681297674</v>
      </c>
      <c r="AC185">
        <v>0.2681297674</v>
      </c>
      <c r="AD185">
        <v>0</v>
      </c>
      <c r="AE185">
        <v>2402.6128269000001</v>
      </c>
      <c r="AF185">
        <v>4.4395630926000003</v>
      </c>
      <c r="AG185">
        <v>39781.301921999999</v>
      </c>
      <c r="AH185" t="s">
        <v>40</v>
      </c>
    </row>
    <row r="186" spans="1:34" x14ac:dyDescent="0.55000000000000004">
      <c r="A186">
        <v>17514.922663000001</v>
      </c>
      <c r="B186">
        <v>19197.416384</v>
      </c>
      <c r="C186" t="s">
        <v>21</v>
      </c>
      <c r="D186">
        <v>21144</v>
      </c>
      <c r="E186">
        <v>210003</v>
      </c>
      <c r="F186" t="s">
        <v>274</v>
      </c>
      <c r="G186" t="s">
        <v>35</v>
      </c>
      <c r="H186" t="s">
        <v>64</v>
      </c>
      <c r="I186" t="s">
        <v>37</v>
      </c>
      <c r="J186">
        <v>2</v>
      </c>
      <c r="K186">
        <v>0.49260398500000002</v>
      </c>
      <c r="L186">
        <v>1</v>
      </c>
      <c r="M186">
        <v>3051.28</v>
      </c>
      <c r="N186">
        <v>3.06917091</v>
      </c>
      <c r="O186">
        <v>4</v>
      </c>
      <c r="P186">
        <v>97220.22</v>
      </c>
      <c r="Q186">
        <v>3</v>
      </c>
      <c r="R186">
        <v>2.5765669249999998</v>
      </c>
      <c r="S186">
        <v>94168.94</v>
      </c>
      <c r="T186" t="s">
        <v>300</v>
      </c>
      <c r="U186" t="s">
        <v>301</v>
      </c>
      <c r="V186">
        <v>0</v>
      </c>
      <c r="W186">
        <v>0</v>
      </c>
      <c r="X186">
        <v>27.458624188999998</v>
      </c>
      <c r="Y186">
        <v>-5.6600000000000001E-3</v>
      </c>
      <c r="Z186">
        <v>5.6600000000000001E-3</v>
      </c>
      <c r="AA186">
        <v>-5.6600000000000001E-3</v>
      </c>
      <c r="AB186">
        <v>5.3110340000000003E-4</v>
      </c>
      <c r="AC186">
        <v>5.3110340000000003E-4</v>
      </c>
      <c r="AD186">
        <v>0</v>
      </c>
      <c r="AE186">
        <v>4.7590234565999996</v>
      </c>
      <c r="AF186">
        <v>2.5760358216000001</v>
      </c>
      <c r="AG186">
        <v>23082.915288</v>
      </c>
      <c r="AH186" t="s">
        <v>40</v>
      </c>
    </row>
    <row r="187" spans="1:34" x14ac:dyDescent="0.55000000000000004">
      <c r="A187">
        <v>17514.922663000001</v>
      </c>
      <c r="B187">
        <v>19197.416384</v>
      </c>
      <c r="C187" t="s">
        <v>21</v>
      </c>
      <c r="D187">
        <v>21214</v>
      </c>
      <c r="E187">
        <v>210003</v>
      </c>
      <c r="F187" t="s">
        <v>274</v>
      </c>
      <c r="G187" t="s">
        <v>35</v>
      </c>
      <c r="H187" t="s">
        <v>86</v>
      </c>
      <c r="I187" t="s">
        <v>37</v>
      </c>
      <c r="J187">
        <v>1</v>
      </c>
      <c r="K187">
        <v>0</v>
      </c>
      <c r="L187">
        <v>0</v>
      </c>
      <c r="M187">
        <v>0</v>
      </c>
      <c r="N187">
        <v>0.94474897199999996</v>
      </c>
      <c r="O187">
        <v>1</v>
      </c>
      <c r="P187">
        <v>21903.75</v>
      </c>
      <c r="Q187">
        <v>1</v>
      </c>
      <c r="R187">
        <v>0.94474897199999996</v>
      </c>
      <c r="S187">
        <v>21903.75</v>
      </c>
      <c r="T187" t="s">
        <v>36</v>
      </c>
      <c r="U187" t="s">
        <v>302</v>
      </c>
      <c r="V187">
        <v>0</v>
      </c>
      <c r="W187">
        <v>0</v>
      </c>
      <c r="X187">
        <v>122.01511635999999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0.94474897199999996</v>
      </c>
      <c r="AG187">
        <v>8465.5501705999995</v>
      </c>
      <c r="AH187" t="s">
        <v>40</v>
      </c>
    </row>
    <row r="188" spans="1:34" x14ac:dyDescent="0.55000000000000004">
      <c r="A188">
        <v>17514.922663000001</v>
      </c>
      <c r="B188">
        <v>19197.416384</v>
      </c>
      <c r="C188" t="s">
        <v>21</v>
      </c>
      <c r="D188">
        <v>20912</v>
      </c>
      <c r="E188">
        <v>210003</v>
      </c>
      <c r="F188" t="s">
        <v>274</v>
      </c>
      <c r="G188" t="s">
        <v>35</v>
      </c>
      <c r="H188" t="s">
        <v>46</v>
      </c>
      <c r="I188" t="s">
        <v>37</v>
      </c>
      <c r="J188">
        <v>1</v>
      </c>
      <c r="K188">
        <v>0</v>
      </c>
      <c r="L188">
        <v>0</v>
      </c>
      <c r="M188">
        <v>0</v>
      </c>
      <c r="N188">
        <v>0.434824987</v>
      </c>
      <c r="O188">
        <v>1</v>
      </c>
      <c r="P188">
        <v>11428.28</v>
      </c>
      <c r="Q188">
        <v>1</v>
      </c>
      <c r="R188">
        <v>0.434824987</v>
      </c>
      <c r="S188">
        <v>11428.28</v>
      </c>
      <c r="T188" t="s">
        <v>303</v>
      </c>
      <c r="U188" t="s">
        <v>304</v>
      </c>
      <c r="V188">
        <v>0</v>
      </c>
      <c r="W188">
        <v>0</v>
      </c>
      <c r="X188">
        <v>9.2743827250000006</v>
      </c>
      <c r="Y188">
        <v>-1.66194595</v>
      </c>
      <c r="Z188">
        <v>1.66194595</v>
      </c>
      <c r="AA188">
        <v>-1.66194595</v>
      </c>
      <c r="AB188">
        <v>7.7919538999999996E-2</v>
      </c>
      <c r="AC188">
        <v>7.7919538999999996E-2</v>
      </c>
      <c r="AD188">
        <v>0</v>
      </c>
      <c r="AE188">
        <v>698.20850397000004</v>
      </c>
      <c r="AF188">
        <v>0.35690544800000001</v>
      </c>
      <c r="AG188">
        <v>3198.0992476000001</v>
      </c>
      <c r="AH188" t="s">
        <v>40</v>
      </c>
    </row>
    <row r="189" spans="1:34" x14ac:dyDescent="0.55000000000000004">
      <c r="A189">
        <v>17514.922663000001</v>
      </c>
      <c r="B189">
        <v>19197.416384</v>
      </c>
      <c r="C189" t="s">
        <v>21</v>
      </c>
      <c r="D189" t="s">
        <v>46</v>
      </c>
      <c r="E189">
        <v>210003</v>
      </c>
      <c r="F189" t="s">
        <v>274</v>
      </c>
      <c r="G189" t="s">
        <v>35</v>
      </c>
      <c r="H189" t="s">
        <v>46</v>
      </c>
      <c r="I189" t="s">
        <v>37</v>
      </c>
      <c r="J189">
        <v>3</v>
      </c>
      <c r="K189">
        <v>0</v>
      </c>
      <c r="L189">
        <v>0</v>
      </c>
      <c r="M189">
        <v>0</v>
      </c>
      <c r="N189">
        <v>1.325253961</v>
      </c>
      <c r="O189">
        <v>3</v>
      </c>
      <c r="P189">
        <v>20439.509999999998</v>
      </c>
      <c r="Q189">
        <v>3</v>
      </c>
      <c r="R189">
        <v>1.325253961</v>
      </c>
      <c r="S189">
        <v>20439.509999999998</v>
      </c>
      <c r="U189" t="s">
        <v>305</v>
      </c>
      <c r="V189">
        <v>0</v>
      </c>
      <c r="W189">
        <v>0</v>
      </c>
      <c r="X189">
        <v>16.002010524999999</v>
      </c>
      <c r="Y189">
        <v>-1.601359953</v>
      </c>
      <c r="Z189">
        <v>1.601359953</v>
      </c>
      <c r="AA189">
        <v>-1.601359953</v>
      </c>
      <c r="AB189">
        <v>0.13262137390000001</v>
      </c>
      <c r="AC189">
        <v>0.13262137390000001</v>
      </c>
      <c r="AD189">
        <v>0</v>
      </c>
      <c r="AE189">
        <v>1188.3716496</v>
      </c>
      <c r="AF189">
        <v>1.1926325871000001</v>
      </c>
      <c r="AG189">
        <v>10686.744628</v>
      </c>
      <c r="AH189" t="s">
        <v>40</v>
      </c>
    </row>
    <row r="190" spans="1:34" x14ac:dyDescent="0.55000000000000004">
      <c r="A190">
        <v>17514.922663000001</v>
      </c>
      <c r="B190">
        <v>19197.416384</v>
      </c>
      <c r="C190" t="s">
        <v>21</v>
      </c>
      <c r="D190">
        <v>21207</v>
      </c>
      <c r="E190">
        <v>210003</v>
      </c>
      <c r="F190" t="s">
        <v>274</v>
      </c>
      <c r="G190" t="s">
        <v>35</v>
      </c>
      <c r="H190" t="s">
        <v>36</v>
      </c>
      <c r="I190" t="s">
        <v>37</v>
      </c>
      <c r="J190">
        <v>2</v>
      </c>
      <c r="K190">
        <v>0</v>
      </c>
      <c r="L190">
        <v>0</v>
      </c>
      <c r="M190">
        <v>0</v>
      </c>
      <c r="N190">
        <v>1.796516947</v>
      </c>
      <c r="O190">
        <v>2</v>
      </c>
      <c r="P190">
        <v>38072.54</v>
      </c>
      <c r="Q190">
        <v>2</v>
      </c>
      <c r="R190">
        <v>1.796516947</v>
      </c>
      <c r="S190">
        <v>38072.54</v>
      </c>
      <c r="T190" t="s">
        <v>306</v>
      </c>
      <c r="U190" t="s">
        <v>307</v>
      </c>
      <c r="V190">
        <v>0</v>
      </c>
      <c r="W190">
        <v>0</v>
      </c>
      <c r="X190">
        <v>25.919264238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1.796516947</v>
      </c>
      <c r="AG190">
        <v>16097.931618000001</v>
      </c>
      <c r="AH190" t="s">
        <v>40</v>
      </c>
    </row>
    <row r="191" spans="1:34" x14ac:dyDescent="0.55000000000000004">
      <c r="A191">
        <v>17514.922663000001</v>
      </c>
      <c r="B191">
        <v>19197.416384</v>
      </c>
      <c r="C191" t="s">
        <v>21</v>
      </c>
      <c r="D191">
        <v>21218</v>
      </c>
      <c r="E191">
        <v>210003</v>
      </c>
      <c r="F191" t="s">
        <v>274</v>
      </c>
      <c r="G191" t="s">
        <v>35</v>
      </c>
      <c r="H191" t="s">
        <v>86</v>
      </c>
      <c r="I191" t="s">
        <v>37</v>
      </c>
      <c r="J191">
        <v>1</v>
      </c>
      <c r="K191">
        <v>0</v>
      </c>
      <c r="L191">
        <v>0</v>
      </c>
      <c r="M191">
        <v>0</v>
      </c>
      <c r="N191">
        <v>0.52952198399999995</v>
      </c>
      <c r="O191">
        <v>1</v>
      </c>
      <c r="P191">
        <v>7668.48</v>
      </c>
      <c r="Q191">
        <v>1</v>
      </c>
      <c r="R191">
        <v>0.52952198399999995</v>
      </c>
      <c r="S191">
        <v>7668.48</v>
      </c>
      <c r="T191" t="s">
        <v>36</v>
      </c>
      <c r="U191" t="s">
        <v>258</v>
      </c>
      <c r="V191">
        <v>0</v>
      </c>
      <c r="W191">
        <v>0</v>
      </c>
      <c r="X191">
        <v>93.296299219000005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0.52952198399999995</v>
      </c>
      <c r="AG191">
        <v>4744.8529237000002</v>
      </c>
      <c r="AH191" t="s">
        <v>40</v>
      </c>
    </row>
    <row r="192" spans="1:34" x14ac:dyDescent="0.55000000000000004">
      <c r="A192">
        <v>17514.922663000001</v>
      </c>
      <c r="B192">
        <v>19197.416384</v>
      </c>
      <c r="C192" t="s">
        <v>21</v>
      </c>
      <c r="D192">
        <v>21244</v>
      </c>
      <c r="E192">
        <v>210003</v>
      </c>
      <c r="F192" t="s">
        <v>274</v>
      </c>
      <c r="G192" t="s">
        <v>35</v>
      </c>
      <c r="H192" t="s">
        <v>36</v>
      </c>
      <c r="I192" t="s">
        <v>37</v>
      </c>
      <c r="J192">
        <v>1</v>
      </c>
      <c r="K192">
        <v>0</v>
      </c>
      <c r="L192">
        <v>0</v>
      </c>
      <c r="M192">
        <v>0</v>
      </c>
      <c r="N192">
        <v>2.3559429299999999</v>
      </c>
      <c r="O192">
        <v>3</v>
      </c>
      <c r="P192">
        <v>33376.800000000003</v>
      </c>
      <c r="Q192">
        <v>3</v>
      </c>
      <c r="R192">
        <v>2.3559429299999999</v>
      </c>
      <c r="S192">
        <v>33376.800000000003</v>
      </c>
      <c r="T192" t="s">
        <v>153</v>
      </c>
      <c r="U192" t="s">
        <v>154</v>
      </c>
      <c r="V192">
        <v>0</v>
      </c>
      <c r="W192">
        <v>0</v>
      </c>
      <c r="X192">
        <v>128.80505017999999</v>
      </c>
      <c r="Y192">
        <v>-0.77333497699999998</v>
      </c>
      <c r="Z192">
        <v>0.77333497699999998</v>
      </c>
      <c r="AA192">
        <v>-0.77333497699999998</v>
      </c>
      <c r="AB192">
        <v>1.4144888499999999E-2</v>
      </c>
      <c r="AC192">
        <v>1.4144888499999999E-2</v>
      </c>
      <c r="AD192">
        <v>0</v>
      </c>
      <c r="AE192">
        <v>126.74717486999999</v>
      </c>
      <c r="AF192">
        <v>2.3417980415000001</v>
      </c>
      <c r="AG192">
        <v>20983.996169999999</v>
      </c>
      <c r="AH192" t="s">
        <v>40</v>
      </c>
    </row>
    <row r="193" spans="1:34" x14ac:dyDescent="0.55000000000000004">
      <c r="A193">
        <v>17514.922663000001</v>
      </c>
      <c r="B193">
        <v>19197.416384</v>
      </c>
      <c r="C193" t="s">
        <v>21</v>
      </c>
      <c r="D193">
        <v>21223</v>
      </c>
      <c r="E193">
        <v>210003</v>
      </c>
      <c r="F193" t="s">
        <v>274</v>
      </c>
      <c r="G193" t="s">
        <v>35</v>
      </c>
      <c r="H193" t="s">
        <v>86</v>
      </c>
      <c r="I193" t="s">
        <v>37</v>
      </c>
      <c r="J193">
        <v>1</v>
      </c>
      <c r="K193">
        <v>0.79348897600000001</v>
      </c>
      <c r="L193">
        <v>1</v>
      </c>
      <c r="M193">
        <v>13060.28</v>
      </c>
      <c r="N193">
        <v>5.472734838</v>
      </c>
      <c r="O193">
        <v>2</v>
      </c>
      <c r="P193">
        <v>59612.09</v>
      </c>
      <c r="Q193">
        <v>1</v>
      </c>
      <c r="R193">
        <v>4.6792458620000001</v>
      </c>
      <c r="S193">
        <v>46551.81</v>
      </c>
      <c r="T193" t="s">
        <v>36</v>
      </c>
      <c r="U193" t="s">
        <v>308</v>
      </c>
      <c r="V193">
        <v>0</v>
      </c>
      <c r="W193">
        <v>0</v>
      </c>
      <c r="X193">
        <v>32.501234044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4.6792458620000001</v>
      </c>
      <c r="AG193">
        <v>41929.011598999998</v>
      </c>
      <c r="AH193" t="s">
        <v>40</v>
      </c>
    </row>
    <row r="194" spans="1:34" x14ac:dyDescent="0.55000000000000004">
      <c r="A194">
        <v>14448.719338000001</v>
      </c>
      <c r="B194">
        <v>15041.503473999999</v>
      </c>
      <c r="C194" t="s">
        <v>21</v>
      </c>
      <c r="D194">
        <v>21755</v>
      </c>
      <c r="E194">
        <v>210004</v>
      </c>
      <c r="F194" t="s">
        <v>309</v>
      </c>
      <c r="G194" t="s">
        <v>35</v>
      </c>
      <c r="H194" t="s">
        <v>55</v>
      </c>
      <c r="I194" t="s">
        <v>37</v>
      </c>
      <c r="J194">
        <v>2</v>
      </c>
      <c r="K194">
        <v>0</v>
      </c>
      <c r="L194">
        <v>0</v>
      </c>
      <c r="M194">
        <v>0</v>
      </c>
      <c r="N194">
        <v>1.468668957</v>
      </c>
      <c r="O194">
        <v>2</v>
      </c>
      <c r="P194">
        <v>13920.1</v>
      </c>
      <c r="Q194">
        <v>2</v>
      </c>
      <c r="R194">
        <v>1.468668957</v>
      </c>
      <c r="S194">
        <v>13920.1</v>
      </c>
      <c r="T194" t="s">
        <v>90</v>
      </c>
      <c r="U194" t="s">
        <v>91</v>
      </c>
      <c r="V194">
        <v>0</v>
      </c>
      <c r="W194">
        <v>0</v>
      </c>
      <c r="X194">
        <v>17.577469484000002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1.468668957</v>
      </c>
      <c r="AG194">
        <v>10856.349252</v>
      </c>
      <c r="AH194" t="s">
        <v>40</v>
      </c>
    </row>
    <row r="195" spans="1:34" x14ac:dyDescent="0.55000000000000004">
      <c r="A195">
        <v>14448.719338000001</v>
      </c>
      <c r="B195">
        <v>15041.503473999999</v>
      </c>
      <c r="C195" t="s">
        <v>21</v>
      </c>
      <c r="D195">
        <v>21409</v>
      </c>
      <c r="E195">
        <v>210004</v>
      </c>
      <c r="F195" t="s">
        <v>309</v>
      </c>
      <c r="G195" t="s">
        <v>35</v>
      </c>
      <c r="H195" t="s">
        <v>64</v>
      </c>
      <c r="I195" t="s">
        <v>37</v>
      </c>
      <c r="J195">
        <v>1</v>
      </c>
      <c r="K195">
        <v>0</v>
      </c>
      <c r="L195">
        <v>0</v>
      </c>
      <c r="M195">
        <v>0</v>
      </c>
      <c r="N195">
        <v>1.2828999619999999</v>
      </c>
      <c r="O195">
        <v>1</v>
      </c>
      <c r="P195">
        <v>19024.29</v>
      </c>
      <c r="Q195">
        <v>1</v>
      </c>
      <c r="R195">
        <v>1.2828999619999999</v>
      </c>
      <c r="S195">
        <v>19024.29</v>
      </c>
      <c r="T195" t="s">
        <v>104</v>
      </c>
      <c r="U195" t="s">
        <v>105</v>
      </c>
      <c r="V195">
        <v>0</v>
      </c>
      <c r="W195">
        <v>0</v>
      </c>
      <c r="X195">
        <v>23.385939306000001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1.2828999619999999</v>
      </c>
      <c r="AG195">
        <v>9483.1513778000008</v>
      </c>
      <c r="AH195" t="s">
        <v>40</v>
      </c>
    </row>
    <row r="196" spans="1:34" x14ac:dyDescent="0.55000000000000004">
      <c r="A196">
        <v>14448.719338000001</v>
      </c>
      <c r="B196">
        <v>15041.503473999999</v>
      </c>
      <c r="C196" t="s">
        <v>21</v>
      </c>
      <c r="D196">
        <v>21286</v>
      </c>
      <c r="E196">
        <v>210004</v>
      </c>
      <c r="F196" t="s">
        <v>309</v>
      </c>
      <c r="G196" t="s">
        <v>35</v>
      </c>
      <c r="H196" t="s">
        <v>36</v>
      </c>
      <c r="I196" t="s">
        <v>37</v>
      </c>
      <c r="J196">
        <v>1</v>
      </c>
      <c r="K196">
        <v>0</v>
      </c>
      <c r="L196">
        <v>0</v>
      </c>
      <c r="M196">
        <v>0</v>
      </c>
      <c r="N196">
        <v>0.923724973</v>
      </c>
      <c r="O196">
        <v>1</v>
      </c>
      <c r="P196">
        <v>26911.99</v>
      </c>
      <c r="Q196">
        <v>1</v>
      </c>
      <c r="R196">
        <v>0.923724973</v>
      </c>
      <c r="S196">
        <v>26911.99</v>
      </c>
      <c r="T196" t="s">
        <v>155</v>
      </c>
      <c r="U196" t="s">
        <v>156</v>
      </c>
      <c r="V196">
        <v>0</v>
      </c>
      <c r="W196">
        <v>0</v>
      </c>
      <c r="X196">
        <v>42.606785745000003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0.923724973</v>
      </c>
      <c r="AG196">
        <v>6828.1424974000001</v>
      </c>
      <c r="AH196" t="s">
        <v>40</v>
      </c>
    </row>
    <row r="197" spans="1:34" x14ac:dyDescent="0.55000000000000004">
      <c r="A197">
        <v>14448.719338000001</v>
      </c>
      <c r="B197">
        <v>15041.503473999999</v>
      </c>
      <c r="C197" t="s">
        <v>21</v>
      </c>
      <c r="D197">
        <v>20906</v>
      </c>
      <c r="E197">
        <v>210004</v>
      </c>
      <c r="F197" t="s">
        <v>309</v>
      </c>
      <c r="G197" t="s">
        <v>35</v>
      </c>
      <c r="H197" t="s">
        <v>46</v>
      </c>
      <c r="I197" t="s">
        <v>37</v>
      </c>
      <c r="J197">
        <v>3</v>
      </c>
      <c r="K197">
        <v>267.40685907</v>
      </c>
      <c r="L197">
        <v>335</v>
      </c>
      <c r="M197">
        <v>3961343.93</v>
      </c>
      <c r="N197">
        <v>272.71316290999999</v>
      </c>
      <c r="O197">
        <v>303</v>
      </c>
      <c r="P197">
        <v>3833620.08</v>
      </c>
      <c r="Q197">
        <v>-32</v>
      </c>
      <c r="R197">
        <v>5.3063038410000001</v>
      </c>
      <c r="S197">
        <v>-127723.85</v>
      </c>
      <c r="T197" t="s">
        <v>98</v>
      </c>
      <c r="U197" t="s">
        <v>99</v>
      </c>
      <c r="V197">
        <v>0</v>
      </c>
      <c r="W197">
        <v>0</v>
      </c>
      <c r="X197">
        <v>117.35899250999999</v>
      </c>
      <c r="Y197">
        <v>-1.7898299470000001</v>
      </c>
      <c r="Z197">
        <v>1.7898299470000001</v>
      </c>
      <c r="AA197">
        <v>-1.7898299470000001</v>
      </c>
      <c r="AB197">
        <v>8.0925895100000006E-2</v>
      </c>
      <c r="AC197">
        <v>8.0925895100000006E-2</v>
      </c>
      <c r="AD197">
        <v>0</v>
      </c>
      <c r="AE197">
        <v>598.20136940999998</v>
      </c>
      <c r="AF197">
        <v>5.2253779459</v>
      </c>
      <c r="AG197">
        <v>38625.809910999997</v>
      </c>
      <c r="AH197" t="s">
        <v>40</v>
      </c>
    </row>
    <row r="198" spans="1:34" x14ac:dyDescent="0.55000000000000004">
      <c r="A198">
        <v>14448.719338000001</v>
      </c>
      <c r="B198">
        <v>15041.503473999999</v>
      </c>
      <c r="C198" t="s">
        <v>21</v>
      </c>
      <c r="D198">
        <v>20851</v>
      </c>
      <c r="E198">
        <v>210004</v>
      </c>
      <c r="F198" t="s">
        <v>309</v>
      </c>
      <c r="G198" t="s">
        <v>35</v>
      </c>
      <c r="H198" t="s">
        <v>46</v>
      </c>
      <c r="I198" t="s">
        <v>37</v>
      </c>
      <c r="J198">
        <v>2</v>
      </c>
      <c r="K198">
        <v>18.247923458999999</v>
      </c>
      <c r="L198">
        <v>18</v>
      </c>
      <c r="M198">
        <v>263512.38</v>
      </c>
      <c r="N198">
        <v>39.235968831999998</v>
      </c>
      <c r="O198">
        <v>25</v>
      </c>
      <c r="P198">
        <v>522831.85</v>
      </c>
      <c r="Q198">
        <v>7</v>
      </c>
      <c r="R198">
        <v>20.988045372999999</v>
      </c>
      <c r="S198">
        <v>259319.47</v>
      </c>
      <c r="T198" t="s">
        <v>310</v>
      </c>
      <c r="U198" t="s">
        <v>311</v>
      </c>
      <c r="V198">
        <v>0</v>
      </c>
      <c r="W198">
        <v>0</v>
      </c>
      <c r="X198">
        <v>59.30342924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20.988045372999999</v>
      </c>
      <c r="AG198">
        <v>155142.89288999999</v>
      </c>
      <c r="AH198" t="s">
        <v>40</v>
      </c>
    </row>
    <row r="199" spans="1:34" x14ac:dyDescent="0.55000000000000004">
      <c r="A199">
        <v>14448.719338000001</v>
      </c>
      <c r="B199">
        <v>15041.503473999999</v>
      </c>
      <c r="C199" t="s">
        <v>21</v>
      </c>
      <c r="D199">
        <v>21774</v>
      </c>
      <c r="E199">
        <v>210004</v>
      </c>
      <c r="F199" t="s">
        <v>309</v>
      </c>
      <c r="G199" t="s">
        <v>35</v>
      </c>
      <c r="H199" t="s">
        <v>55</v>
      </c>
      <c r="I199" t="s">
        <v>37</v>
      </c>
      <c r="J199">
        <v>1</v>
      </c>
      <c r="K199">
        <v>0</v>
      </c>
      <c r="L199">
        <v>0</v>
      </c>
      <c r="M199">
        <v>0</v>
      </c>
      <c r="N199">
        <v>0.58304598299999999</v>
      </c>
      <c r="O199">
        <v>1</v>
      </c>
      <c r="P199">
        <v>6841.08</v>
      </c>
      <c r="Q199">
        <v>1</v>
      </c>
      <c r="R199">
        <v>0.58304598299999999</v>
      </c>
      <c r="S199">
        <v>6841.08</v>
      </c>
      <c r="T199" t="s">
        <v>118</v>
      </c>
      <c r="U199" t="s">
        <v>119</v>
      </c>
      <c r="V199">
        <v>0</v>
      </c>
      <c r="W199">
        <v>0</v>
      </c>
      <c r="X199">
        <v>27.160838197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0.58304598299999999</v>
      </c>
      <c r="AG199">
        <v>4309.8553908000004</v>
      </c>
      <c r="AH199" t="s">
        <v>40</v>
      </c>
    </row>
    <row r="200" spans="1:34" x14ac:dyDescent="0.55000000000000004">
      <c r="A200">
        <v>14448.719338000001</v>
      </c>
      <c r="B200">
        <v>15041.503473999999</v>
      </c>
      <c r="C200" t="s">
        <v>21</v>
      </c>
      <c r="D200">
        <v>20724</v>
      </c>
      <c r="E200">
        <v>210004</v>
      </c>
      <c r="F200" t="s">
        <v>309</v>
      </c>
      <c r="G200" t="s">
        <v>35</v>
      </c>
      <c r="H200" t="s">
        <v>64</v>
      </c>
      <c r="I200" t="s">
        <v>37</v>
      </c>
      <c r="J200">
        <v>2</v>
      </c>
      <c r="K200">
        <v>11.745217650000001</v>
      </c>
      <c r="L200">
        <v>13</v>
      </c>
      <c r="M200">
        <v>161095.16</v>
      </c>
      <c r="N200">
        <v>19.224111429000001</v>
      </c>
      <c r="O200">
        <v>20</v>
      </c>
      <c r="P200">
        <v>403904.26</v>
      </c>
      <c r="Q200">
        <v>7</v>
      </c>
      <c r="R200">
        <v>7.4788937789999999</v>
      </c>
      <c r="S200">
        <v>242809.1</v>
      </c>
      <c r="T200" t="s">
        <v>129</v>
      </c>
      <c r="U200" t="s">
        <v>130</v>
      </c>
      <c r="V200">
        <v>0</v>
      </c>
      <c r="W200">
        <v>0</v>
      </c>
      <c r="X200">
        <v>65.307156057</v>
      </c>
      <c r="Y200">
        <v>-51.13715148</v>
      </c>
      <c r="Z200">
        <v>51.137151484</v>
      </c>
      <c r="AA200">
        <v>-51.13715148</v>
      </c>
      <c r="AB200">
        <v>5.8561625892000002</v>
      </c>
      <c r="AC200">
        <v>5.8561625892000002</v>
      </c>
      <c r="AD200">
        <v>0</v>
      </c>
      <c r="AE200">
        <v>43288.547799</v>
      </c>
      <c r="AF200">
        <v>1.6227311898000001</v>
      </c>
      <c r="AG200">
        <v>11995.171856000001</v>
      </c>
      <c r="AH200" t="s">
        <v>40</v>
      </c>
    </row>
    <row r="201" spans="1:34" x14ac:dyDescent="0.55000000000000004">
      <c r="A201">
        <v>14448.719338000001</v>
      </c>
      <c r="B201">
        <v>15041.503473999999</v>
      </c>
      <c r="C201" t="s">
        <v>21</v>
      </c>
      <c r="D201">
        <v>21093</v>
      </c>
      <c r="E201">
        <v>210004</v>
      </c>
      <c r="F201" t="s">
        <v>309</v>
      </c>
      <c r="G201" t="s">
        <v>35</v>
      </c>
      <c r="H201" t="s">
        <v>36</v>
      </c>
      <c r="I201" t="s">
        <v>37</v>
      </c>
      <c r="J201">
        <v>1</v>
      </c>
      <c r="K201">
        <v>0</v>
      </c>
      <c r="L201">
        <v>0</v>
      </c>
      <c r="M201">
        <v>0</v>
      </c>
      <c r="N201">
        <v>0.84565897499999998</v>
      </c>
      <c r="O201">
        <v>1</v>
      </c>
      <c r="P201">
        <v>4612.97</v>
      </c>
      <c r="Q201">
        <v>1</v>
      </c>
      <c r="R201">
        <v>0.84565897499999998</v>
      </c>
      <c r="S201">
        <v>4612.97</v>
      </c>
      <c r="T201" t="s">
        <v>146</v>
      </c>
      <c r="U201" t="s">
        <v>147</v>
      </c>
      <c r="V201">
        <v>0</v>
      </c>
      <c r="W201">
        <v>0</v>
      </c>
      <c r="X201">
        <v>54.131504380000003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0.84565897499999998</v>
      </c>
      <c r="AG201">
        <v>6251.0813871</v>
      </c>
      <c r="AH201" t="s">
        <v>40</v>
      </c>
    </row>
    <row r="202" spans="1:34" x14ac:dyDescent="0.55000000000000004">
      <c r="A202">
        <v>14448.719338000001</v>
      </c>
      <c r="B202">
        <v>15041.503473999999</v>
      </c>
      <c r="C202" t="s">
        <v>21</v>
      </c>
      <c r="D202">
        <v>20613</v>
      </c>
      <c r="E202">
        <v>210004</v>
      </c>
      <c r="F202" t="s">
        <v>309</v>
      </c>
      <c r="G202" t="s">
        <v>35</v>
      </c>
      <c r="H202" t="s">
        <v>41</v>
      </c>
      <c r="I202" t="s">
        <v>37</v>
      </c>
      <c r="J202">
        <v>2</v>
      </c>
      <c r="K202">
        <v>3.4792938960000002</v>
      </c>
      <c r="L202">
        <v>4</v>
      </c>
      <c r="M202">
        <v>61739.49</v>
      </c>
      <c r="N202">
        <v>6.2501808150000002</v>
      </c>
      <c r="O202">
        <v>9</v>
      </c>
      <c r="P202">
        <v>77669.649999999994</v>
      </c>
      <c r="Q202">
        <v>5</v>
      </c>
      <c r="R202">
        <v>2.7708869190000001</v>
      </c>
      <c r="S202">
        <v>15930.16</v>
      </c>
      <c r="T202" t="s">
        <v>186</v>
      </c>
      <c r="U202" t="s">
        <v>187</v>
      </c>
      <c r="V202">
        <v>0</v>
      </c>
      <c r="W202">
        <v>0</v>
      </c>
      <c r="X202">
        <v>58.378697269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2.7708869190000001</v>
      </c>
      <c r="AG202">
        <v>20482.298606</v>
      </c>
      <c r="AH202" t="s">
        <v>40</v>
      </c>
    </row>
    <row r="203" spans="1:34" x14ac:dyDescent="0.55000000000000004">
      <c r="A203">
        <v>14448.719338000001</v>
      </c>
      <c r="B203">
        <v>15041.503473999999</v>
      </c>
      <c r="C203" t="s">
        <v>21</v>
      </c>
      <c r="D203">
        <v>21770</v>
      </c>
      <c r="E203">
        <v>210004</v>
      </c>
      <c r="F203" t="s">
        <v>309</v>
      </c>
      <c r="G203" t="s">
        <v>35</v>
      </c>
      <c r="H203" t="s">
        <v>55</v>
      </c>
      <c r="I203" t="s">
        <v>37</v>
      </c>
      <c r="J203">
        <v>2</v>
      </c>
      <c r="K203">
        <v>0.52161998499999995</v>
      </c>
      <c r="L203">
        <v>1</v>
      </c>
      <c r="M203">
        <v>5904.58</v>
      </c>
      <c r="N203">
        <v>1.293302961</v>
      </c>
      <c r="O203">
        <v>2</v>
      </c>
      <c r="P203">
        <v>11742.48</v>
      </c>
      <c r="Q203">
        <v>1</v>
      </c>
      <c r="R203">
        <v>0.77168297600000002</v>
      </c>
      <c r="S203">
        <v>5837.9</v>
      </c>
      <c r="T203" t="s">
        <v>229</v>
      </c>
      <c r="U203" t="s">
        <v>230</v>
      </c>
      <c r="V203">
        <v>0</v>
      </c>
      <c r="W203">
        <v>0</v>
      </c>
      <c r="X203">
        <v>41.396002774000003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0.77168297600000002</v>
      </c>
      <c r="AG203">
        <v>5704.2534054999996</v>
      </c>
      <c r="AH203" t="s">
        <v>40</v>
      </c>
    </row>
    <row r="204" spans="1:34" x14ac:dyDescent="0.55000000000000004">
      <c r="A204">
        <v>14448.719338000001</v>
      </c>
      <c r="B204">
        <v>15041.503473999999</v>
      </c>
      <c r="C204" t="s">
        <v>21</v>
      </c>
      <c r="D204">
        <v>20876</v>
      </c>
      <c r="E204">
        <v>210004</v>
      </c>
      <c r="F204" t="s">
        <v>309</v>
      </c>
      <c r="G204" t="s">
        <v>35</v>
      </c>
      <c r="H204" t="s">
        <v>46</v>
      </c>
      <c r="I204" t="s">
        <v>37</v>
      </c>
      <c r="J204">
        <v>2</v>
      </c>
      <c r="K204">
        <v>8.3613497530000007</v>
      </c>
      <c r="L204">
        <v>7</v>
      </c>
      <c r="M204">
        <v>92360.58</v>
      </c>
      <c r="N204">
        <v>22.87308732</v>
      </c>
      <c r="O204">
        <v>26</v>
      </c>
      <c r="P204">
        <v>290635.32</v>
      </c>
      <c r="Q204">
        <v>19</v>
      </c>
      <c r="R204">
        <v>14.511737567000001</v>
      </c>
      <c r="S204">
        <v>198274.74</v>
      </c>
      <c r="T204" t="s">
        <v>74</v>
      </c>
      <c r="U204" t="s">
        <v>75</v>
      </c>
      <c r="V204">
        <v>0</v>
      </c>
      <c r="W204">
        <v>0</v>
      </c>
      <c r="X204">
        <v>56.860298307000001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14.511737567000001</v>
      </c>
      <c r="AG204">
        <v>107270.25347</v>
      </c>
      <c r="AH204" t="s">
        <v>40</v>
      </c>
    </row>
    <row r="205" spans="1:34" x14ac:dyDescent="0.55000000000000004">
      <c r="A205">
        <v>14448.719338000001</v>
      </c>
      <c r="B205">
        <v>15041.503473999999</v>
      </c>
      <c r="C205" t="s">
        <v>21</v>
      </c>
      <c r="D205">
        <v>21754</v>
      </c>
      <c r="E205">
        <v>210004</v>
      </c>
      <c r="F205" t="s">
        <v>309</v>
      </c>
      <c r="G205" t="s">
        <v>35</v>
      </c>
      <c r="H205" t="s">
        <v>55</v>
      </c>
      <c r="I205" t="s">
        <v>37</v>
      </c>
      <c r="J205">
        <v>1</v>
      </c>
      <c r="K205">
        <v>0</v>
      </c>
      <c r="L205">
        <v>0</v>
      </c>
      <c r="M205">
        <v>0</v>
      </c>
      <c r="N205">
        <v>2.4313809279999998</v>
      </c>
      <c r="O205">
        <v>2</v>
      </c>
      <c r="P205">
        <v>58541.75</v>
      </c>
      <c r="Q205">
        <v>2</v>
      </c>
      <c r="R205">
        <v>2.4313809279999998</v>
      </c>
      <c r="S205">
        <v>58541.75</v>
      </c>
      <c r="T205" t="s">
        <v>312</v>
      </c>
      <c r="U205" t="s">
        <v>313</v>
      </c>
      <c r="V205">
        <v>0</v>
      </c>
      <c r="W205">
        <v>0</v>
      </c>
      <c r="X205">
        <v>6.7717767999999996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2.4313809279999998</v>
      </c>
      <c r="AG205">
        <v>17972.682267</v>
      </c>
      <c r="AH205" t="s">
        <v>40</v>
      </c>
    </row>
    <row r="206" spans="1:34" x14ac:dyDescent="0.55000000000000004">
      <c r="A206">
        <v>14448.719338000001</v>
      </c>
      <c r="B206">
        <v>15041.503473999999</v>
      </c>
      <c r="C206" t="s">
        <v>21</v>
      </c>
      <c r="D206">
        <v>20852</v>
      </c>
      <c r="E206">
        <v>210004</v>
      </c>
      <c r="F206" t="s">
        <v>309</v>
      </c>
      <c r="G206" t="s">
        <v>35</v>
      </c>
      <c r="H206" t="s">
        <v>46</v>
      </c>
      <c r="I206" t="s">
        <v>37</v>
      </c>
      <c r="J206">
        <v>2</v>
      </c>
      <c r="K206">
        <v>19.492730423000001</v>
      </c>
      <c r="L206">
        <v>21</v>
      </c>
      <c r="M206">
        <v>235916.98</v>
      </c>
      <c r="N206">
        <v>31.473814064999999</v>
      </c>
      <c r="O206">
        <v>39</v>
      </c>
      <c r="P206">
        <v>569312.46</v>
      </c>
      <c r="Q206">
        <v>18</v>
      </c>
      <c r="R206">
        <v>11.981083642</v>
      </c>
      <c r="S206">
        <v>333395.48</v>
      </c>
      <c r="T206" t="s">
        <v>310</v>
      </c>
      <c r="U206" t="s">
        <v>314</v>
      </c>
      <c r="V206">
        <v>0</v>
      </c>
      <c r="W206">
        <v>0</v>
      </c>
      <c r="X206">
        <v>45.448545643000003</v>
      </c>
      <c r="Y206">
        <v>-0.73492597800000004</v>
      </c>
      <c r="Z206">
        <v>0.73492597800000004</v>
      </c>
      <c r="AA206">
        <v>-0.73492597800000004</v>
      </c>
      <c r="AB206">
        <v>0.19374018439999999</v>
      </c>
      <c r="AC206">
        <v>0.19374018439999999</v>
      </c>
      <c r="AD206">
        <v>0</v>
      </c>
      <c r="AE206">
        <v>1432.1206259000001</v>
      </c>
      <c r="AF206">
        <v>11.787343458</v>
      </c>
      <c r="AG206">
        <v>87131.628079000002</v>
      </c>
      <c r="AH206" t="s">
        <v>40</v>
      </c>
    </row>
    <row r="207" spans="1:34" x14ac:dyDescent="0.55000000000000004">
      <c r="A207">
        <v>14448.719338000001</v>
      </c>
      <c r="B207">
        <v>15041.503473999999</v>
      </c>
      <c r="C207" t="s">
        <v>21</v>
      </c>
      <c r="D207">
        <v>20842</v>
      </c>
      <c r="E207">
        <v>210004</v>
      </c>
      <c r="F207" t="s">
        <v>309</v>
      </c>
      <c r="G207" t="s">
        <v>35</v>
      </c>
      <c r="H207" t="s">
        <v>46</v>
      </c>
      <c r="I207" t="s">
        <v>37</v>
      </c>
      <c r="J207">
        <v>1</v>
      </c>
      <c r="K207">
        <v>0.797997976</v>
      </c>
      <c r="L207">
        <v>1</v>
      </c>
      <c r="M207">
        <v>9207.7900000000009</v>
      </c>
      <c r="N207">
        <v>1.8273539459999999</v>
      </c>
      <c r="O207">
        <v>1</v>
      </c>
      <c r="P207">
        <v>15686.65</v>
      </c>
      <c r="Q207">
        <v>0</v>
      </c>
      <c r="R207">
        <v>1.0293559699999999</v>
      </c>
      <c r="S207">
        <v>6478.86</v>
      </c>
      <c r="T207" t="s">
        <v>315</v>
      </c>
      <c r="U207" t="s">
        <v>316</v>
      </c>
      <c r="V207">
        <v>0</v>
      </c>
      <c r="W207">
        <v>0</v>
      </c>
      <c r="X207">
        <v>4.532199866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1.0293559699999999</v>
      </c>
      <c r="AG207">
        <v>7608.9631104</v>
      </c>
      <c r="AH207" t="s">
        <v>40</v>
      </c>
    </row>
    <row r="208" spans="1:34" x14ac:dyDescent="0.55000000000000004">
      <c r="A208">
        <v>14448.719338000001</v>
      </c>
      <c r="B208">
        <v>15041.503473999999</v>
      </c>
      <c r="C208" t="s">
        <v>21</v>
      </c>
      <c r="D208">
        <v>20781</v>
      </c>
      <c r="E208">
        <v>210004</v>
      </c>
      <c r="F208" t="s">
        <v>309</v>
      </c>
      <c r="G208" t="s">
        <v>35</v>
      </c>
      <c r="H208" t="s">
        <v>41</v>
      </c>
      <c r="I208" t="s">
        <v>37</v>
      </c>
      <c r="J208">
        <v>2</v>
      </c>
      <c r="K208">
        <v>7.9177147650000004</v>
      </c>
      <c r="L208">
        <v>10</v>
      </c>
      <c r="M208">
        <v>117135.47</v>
      </c>
      <c r="N208">
        <v>9.0074417320000002</v>
      </c>
      <c r="O208">
        <v>13</v>
      </c>
      <c r="P208">
        <v>111272.79</v>
      </c>
      <c r="Q208">
        <v>3</v>
      </c>
      <c r="R208">
        <v>1.089726967</v>
      </c>
      <c r="S208">
        <v>-5862.68</v>
      </c>
      <c r="T208" t="s">
        <v>49</v>
      </c>
      <c r="U208" t="s">
        <v>317</v>
      </c>
      <c r="V208">
        <v>0</v>
      </c>
      <c r="W208">
        <v>0</v>
      </c>
      <c r="X208">
        <v>17.319417484999999</v>
      </c>
      <c r="Y208">
        <v>-1.2624739620000001</v>
      </c>
      <c r="Z208">
        <v>1.2624739620000001</v>
      </c>
      <c r="AA208">
        <v>-1.2624739620000001</v>
      </c>
      <c r="AB208">
        <v>7.9434075800000004E-2</v>
      </c>
      <c r="AC208">
        <v>7.9434075800000004E-2</v>
      </c>
      <c r="AD208">
        <v>0</v>
      </c>
      <c r="AE208">
        <v>587.17389335999997</v>
      </c>
      <c r="AF208">
        <v>1.0102928912</v>
      </c>
      <c r="AG208">
        <v>7468.0495025999999</v>
      </c>
      <c r="AH208" t="s">
        <v>40</v>
      </c>
    </row>
    <row r="209" spans="1:34" x14ac:dyDescent="0.55000000000000004">
      <c r="A209">
        <v>14448.719338000001</v>
      </c>
      <c r="B209">
        <v>15041.503473999999</v>
      </c>
      <c r="C209" t="s">
        <v>21</v>
      </c>
      <c r="D209">
        <v>20774</v>
      </c>
      <c r="E209">
        <v>210004</v>
      </c>
      <c r="F209" t="s">
        <v>309</v>
      </c>
      <c r="G209" t="s">
        <v>35</v>
      </c>
      <c r="H209" t="s">
        <v>41</v>
      </c>
      <c r="I209" t="s">
        <v>37</v>
      </c>
      <c r="J209">
        <v>2</v>
      </c>
      <c r="K209">
        <v>41.216414776999997</v>
      </c>
      <c r="L209">
        <v>43</v>
      </c>
      <c r="M209">
        <v>778233.89</v>
      </c>
      <c r="N209">
        <v>73.731535809999997</v>
      </c>
      <c r="O209">
        <v>68</v>
      </c>
      <c r="P209">
        <v>1062974.1200000001</v>
      </c>
      <c r="Q209">
        <v>25</v>
      </c>
      <c r="R209">
        <v>32.515121033</v>
      </c>
      <c r="S209">
        <v>284740.23</v>
      </c>
      <c r="T209" t="s">
        <v>162</v>
      </c>
      <c r="U209" t="s">
        <v>201</v>
      </c>
      <c r="V209">
        <v>0</v>
      </c>
      <c r="W209">
        <v>0</v>
      </c>
      <c r="X209">
        <v>108.96683977000001</v>
      </c>
      <c r="Y209">
        <v>-10.96837268</v>
      </c>
      <c r="Z209">
        <v>10.968372676</v>
      </c>
      <c r="AA209">
        <v>-10.96837268</v>
      </c>
      <c r="AB209">
        <v>3.2729036267999998</v>
      </c>
      <c r="AC209">
        <v>3.2729036267999998</v>
      </c>
      <c r="AD209">
        <v>0</v>
      </c>
      <c r="AE209">
        <v>24193.188446</v>
      </c>
      <c r="AF209">
        <v>29.242217406000002</v>
      </c>
      <c r="AG209">
        <v>216157.44211999999</v>
      </c>
      <c r="AH209" t="s">
        <v>40</v>
      </c>
    </row>
    <row r="210" spans="1:34" x14ac:dyDescent="0.55000000000000004">
      <c r="A210">
        <v>14448.719338000001</v>
      </c>
      <c r="B210">
        <v>15041.503473999999</v>
      </c>
      <c r="C210" t="s">
        <v>21</v>
      </c>
      <c r="D210">
        <v>20748</v>
      </c>
      <c r="E210">
        <v>210004</v>
      </c>
      <c r="F210" t="s">
        <v>309</v>
      </c>
      <c r="G210" t="s">
        <v>35</v>
      </c>
      <c r="H210" t="s">
        <v>41</v>
      </c>
      <c r="I210" t="s">
        <v>37</v>
      </c>
      <c r="J210">
        <v>2</v>
      </c>
      <c r="K210">
        <v>27.371379187999999</v>
      </c>
      <c r="L210">
        <v>31</v>
      </c>
      <c r="M210">
        <v>303583.81</v>
      </c>
      <c r="N210">
        <v>55.710845353000003</v>
      </c>
      <c r="O210">
        <v>60</v>
      </c>
      <c r="P210">
        <v>759816.8</v>
      </c>
      <c r="Q210">
        <v>29</v>
      </c>
      <c r="R210">
        <v>28.339466165000001</v>
      </c>
      <c r="S210">
        <v>456232.99</v>
      </c>
      <c r="T210" t="s">
        <v>318</v>
      </c>
      <c r="U210" t="s">
        <v>319</v>
      </c>
      <c r="V210">
        <v>0</v>
      </c>
      <c r="W210">
        <v>0</v>
      </c>
      <c r="X210">
        <v>58.72886227</v>
      </c>
      <c r="Y210">
        <v>-3.3167708999999999</v>
      </c>
      <c r="Z210">
        <v>3.3167708999999999</v>
      </c>
      <c r="AA210">
        <v>-3.3167708999999999</v>
      </c>
      <c r="AB210">
        <v>1.6004995339999999</v>
      </c>
      <c r="AC210">
        <v>1.6004995339999999</v>
      </c>
      <c r="AD210">
        <v>0</v>
      </c>
      <c r="AE210">
        <v>11830.836239</v>
      </c>
      <c r="AF210">
        <v>26.738966631</v>
      </c>
      <c r="AG210">
        <v>197653.50047</v>
      </c>
      <c r="AH210" t="s">
        <v>40</v>
      </c>
    </row>
    <row r="211" spans="1:34" x14ac:dyDescent="0.55000000000000004">
      <c r="A211">
        <v>14448.719338000001</v>
      </c>
      <c r="B211">
        <v>15041.503473999999</v>
      </c>
      <c r="C211" t="s">
        <v>21</v>
      </c>
      <c r="D211">
        <v>20708</v>
      </c>
      <c r="E211">
        <v>210004</v>
      </c>
      <c r="F211" t="s">
        <v>309</v>
      </c>
      <c r="G211" t="s">
        <v>35</v>
      </c>
      <c r="H211" t="s">
        <v>41</v>
      </c>
      <c r="I211" t="s">
        <v>37</v>
      </c>
      <c r="J211">
        <v>2</v>
      </c>
      <c r="K211">
        <v>45.184228654999998</v>
      </c>
      <c r="L211">
        <v>39</v>
      </c>
      <c r="M211">
        <v>710999.89</v>
      </c>
      <c r="N211">
        <v>46.575682614000002</v>
      </c>
      <c r="O211">
        <v>57</v>
      </c>
      <c r="P211">
        <v>667348.32999999996</v>
      </c>
      <c r="Q211">
        <v>18</v>
      </c>
      <c r="R211">
        <v>1.3914539589999999</v>
      </c>
      <c r="S211">
        <v>-43651.56</v>
      </c>
      <c r="T211" t="s">
        <v>129</v>
      </c>
      <c r="U211" t="s">
        <v>280</v>
      </c>
      <c r="V211">
        <v>0</v>
      </c>
      <c r="W211">
        <v>0</v>
      </c>
      <c r="X211">
        <v>171.31853193000001</v>
      </c>
      <c r="Y211">
        <v>-106.8178618</v>
      </c>
      <c r="Z211">
        <v>106.81786183</v>
      </c>
      <c r="AA211">
        <v>-106.8178618</v>
      </c>
      <c r="AB211">
        <v>0.8675776932</v>
      </c>
      <c r="AC211">
        <v>0.8675776932</v>
      </c>
      <c r="AD211">
        <v>0</v>
      </c>
      <c r="AE211">
        <v>6413.1037808999999</v>
      </c>
      <c r="AF211">
        <v>0.52387626580000002</v>
      </c>
      <c r="AG211">
        <v>3872.4749231000001</v>
      </c>
      <c r="AH211" t="s">
        <v>40</v>
      </c>
    </row>
    <row r="212" spans="1:34" x14ac:dyDescent="0.55000000000000004">
      <c r="A212">
        <v>14448.719338000001</v>
      </c>
      <c r="B212">
        <v>15041.503473999999</v>
      </c>
      <c r="C212" t="s">
        <v>21</v>
      </c>
      <c r="D212">
        <v>20850</v>
      </c>
      <c r="E212">
        <v>210004</v>
      </c>
      <c r="F212" t="s">
        <v>309</v>
      </c>
      <c r="G212" t="s">
        <v>35</v>
      </c>
      <c r="H212" t="s">
        <v>46</v>
      </c>
      <c r="I212" t="s">
        <v>37</v>
      </c>
      <c r="J212">
        <v>2</v>
      </c>
      <c r="K212">
        <v>25.241199253000001</v>
      </c>
      <c r="L212">
        <v>30</v>
      </c>
      <c r="M212">
        <v>349576.44</v>
      </c>
      <c r="N212">
        <v>28.952118139</v>
      </c>
      <c r="O212">
        <v>26</v>
      </c>
      <c r="P212">
        <v>372627.29</v>
      </c>
      <c r="Q212">
        <v>-4</v>
      </c>
      <c r="R212">
        <v>3.710918886</v>
      </c>
      <c r="S212">
        <v>23050.85</v>
      </c>
      <c r="T212" t="s">
        <v>310</v>
      </c>
      <c r="U212" t="s">
        <v>320</v>
      </c>
      <c r="V212">
        <v>0</v>
      </c>
      <c r="W212">
        <v>0</v>
      </c>
      <c r="X212">
        <v>149.16299556999999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3.710918886</v>
      </c>
      <c r="AG212">
        <v>27430.981830000001</v>
      </c>
      <c r="AH212" t="s">
        <v>40</v>
      </c>
    </row>
    <row r="213" spans="1:34" x14ac:dyDescent="0.55000000000000004">
      <c r="A213">
        <v>14448.719338000001</v>
      </c>
      <c r="B213">
        <v>15041.503473999999</v>
      </c>
      <c r="C213" t="s">
        <v>21</v>
      </c>
      <c r="D213">
        <v>20769</v>
      </c>
      <c r="E213">
        <v>210004</v>
      </c>
      <c r="F213" t="s">
        <v>309</v>
      </c>
      <c r="G213" t="s">
        <v>35</v>
      </c>
      <c r="H213" t="s">
        <v>41</v>
      </c>
      <c r="I213" t="s">
        <v>37</v>
      </c>
      <c r="J213">
        <v>2</v>
      </c>
      <c r="K213">
        <v>2.6539029209999998</v>
      </c>
      <c r="L213">
        <v>4</v>
      </c>
      <c r="M213">
        <v>28266.9</v>
      </c>
      <c r="N213">
        <v>4.1515098760000004</v>
      </c>
      <c r="O213">
        <v>6</v>
      </c>
      <c r="P213">
        <v>57227.4</v>
      </c>
      <c r="Q213">
        <v>2</v>
      </c>
      <c r="R213">
        <v>1.497606955</v>
      </c>
      <c r="S213">
        <v>28960.5</v>
      </c>
      <c r="T213" t="s">
        <v>216</v>
      </c>
      <c r="U213" t="s">
        <v>217</v>
      </c>
      <c r="V213">
        <v>0</v>
      </c>
      <c r="W213">
        <v>0</v>
      </c>
      <c r="X213">
        <v>35.385238944000001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1.497606955</v>
      </c>
      <c r="AG213">
        <v>11070.257915</v>
      </c>
      <c r="AH213" t="s">
        <v>40</v>
      </c>
    </row>
    <row r="214" spans="1:34" x14ac:dyDescent="0.55000000000000004">
      <c r="A214">
        <v>14448.719338000001</v>
      </c>
      <c r="B214">
        <v>15041.503473999999</v>
      </c>
      <c r="C214" t="s">
        <v>21</v>
      </c>
      <c r="D214">
        <v>20902</v>
      </c>
      <c r="E214">
        <v>210004</v>
      </c>
      <c r="F214" t="s">
        <v>309</v>
      </c>
      <c r="G214" t="s">
        <v>35</v>
      </c>
      <c r="H214" t="s">
        <v>46</v>
      </c>
      <c r="I214" t="s">
        <v>37</v>
      </c>
      <c r="J214">
        <v>3</v>
      </c>
      <c r="K214">
        <v>237.98840095</v>
      </c>
      <c r="L214">
        <v>278</v>
      </c>
      <c r="M214">
        <v>3361074.66</v>
      </c>
      <c r="N214">
        <v>275.20168182999998</v>
      </c>
      <c r="O214">
        <v>329</v>
      </c>
      <c r="P214">
        <v>3640982.58</v>
      </c>
      <c r="Q214">
        <v>51</v>
      </c>
      <c r="R214">
        <v>37.213280881999999</v>
      </c>
      <c r="S214">
        <v>279907.92</v>
      </c>
      <c r="T214" t="s">
        <v>98</v>
      </c>
      <c r="U214" t="s">
        <v>321</v>
      </c>
      <c r="V214">
        <v>0</v>
      </c>
      <c r="W214">
        <v>0</v>
      </c>
      <c r="X214">
        <v>117.92911949000001</v>
      </c>
      <c r="Y214">
        <v>-0.92701997199999997</v>
      </c>
      <c r="Z214">
        <v>0.92701997199999997</v>
      </c>
      <c r="AA214">
        <v>-0.92701997199999997</v>
      </c>
      <c r="AB214">
        <v>0.29252702600000002</v>
      </c>
      <c r="AC214">
        <v>0.29252702600000002</v>
      </c>
      <c r="AD214">
        <v>0</v>
      </c>
      <c r="AE214">
        <v>2162.3494829000001</v>
      </c>
      <c r="AF214">
        <v>36.920753855999997</v>
      </c>
      <c r="AG214">
        <v>272916.91337999998</v>
      </c>
      <c r="AH214" t="s">
        <v>40</v>
      </c>
    </row>
    <row r="215" spans="1:34" x14ac:dyDescent="0.55000000000000004">
      <c r="A215">
        <v>14448.719338000001</v>
      </c>
      <c r="B215">
        <v>15041.503473999999</v>
      </c>
      <c r="C215" t="s">
        <v>21</v>
      </c>
      <c r="D215">
        <v>20895</v>
      </c>
      <c r="E215">
        <v>210004</v>
      </c>
      <c r="F215" t="s">
        <v>309</v>
      </c>
      <c r="G215" t="s">
        <v>35</v>
      </c>
      <c r="H215" t="s">
        <v>46</v>
      </c>
      <c r="I215" t="s">
        <v>37</v>
      </c>
      <c r="J215">
        <v>3</v>
      </c>
      <c r="K215">
        <v>54.756585375999997</v>
      </c>
      <c r="L215">
        <v>65</v>
      </c>
      <c r="M215">
        <v>798127.97</v>
      </c>
      <c r="N215">
        <v>76.718937726999997</v>
      </c>
      <c r="O215">
        <v>75</v>
      </c>
      <c r="P215">
        <v>1184059.69</v>
      </c>
      <c r="Q215">
        <v>10</v>
      </c>
      <c r="R215">
        <v>21.962352351</v>
      </c>
      <c r="S215">
        <v>385931.72</v>
      </c>
      <c r="T215" t="s">
        <v>322</v>
      </c>
      <c r="U215" t="s">
        <v>323</v>
      </c>
      <c r="V215">
        <v>0</v>
      </c>
      <c r="W215">
        <v>0</v>
      </c>
      <c r="X215">
        <v>67.772700990000004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21.962352351</v>
      </c>
      <c r="AG215">
        <v>162344.93578999999</v>
      </c>
      <c r="AH215" t="s">
        <v>40</v>
      </c>
    </row>
    <row r="216" spans="1:34" x14ac:dyDescent="0.55000000000000004">
      <c r="A216">
        <v>14448.719338000001</v>
      </c>
      <c r="B216">
        <v>15041.503473999999</v>
      </c>
      <c r="C216" t="s">
        <v>21</v>
      </c>
      <c r="D216">
        <v>21114</v>
      </c>
      <c r="E216">
        <v>210004</v>
      </c>
      <c r="F216" t="s">
        <v>309</v>
      </c>
      <c r="G216" t="s">
        <v>35</v>
      </c>
      <c r="H216" t="s">
        <v>64</v>
      </c>
      <c r="I216" t="s">
        <v>37</v>
      </c>
      <c r="J216">
        <v>1</v>
      </c>
      <c r="K216">
        <v>0.58304598299999999</v>
      </c>
      <c r="L216">
        <v>1</v>
      </c>
      <c r="M216">
        <v>7608.45</v>
      </c>
      <c r="N216">
        <v>2.6225239220000001</v>
      </c>
      <c r="O216">
        <v>3</v>
      </c>
      <c r="P216">
        <v>68442.81</v>
      </c>
      <c r="Q216">
        <v>2</v>
      </c>
      <c r="R216">
        <v>2.0394779390000002</v>
      </c>
      <c r="S216">
        <v>60834.36</v>
      </c>
      <c r="T216" t="s">
        <v>284</v>
      </c>
      <c r="U216" t="s">
        <v>285</v>
      </c>
      <c r="V216">
        <v>0</v>
      </c>
      <c r="W216">
        <v>0</v>
      </c>
      <c r="X216">
        <v>52.929094431999999</v>
      </c>
      <c r="Y216">
        <v>-0.92701997199999997</v>
      </c>
      <c r="Z216">
        <v>0.92701997199999997</v>
      </c>
      <c r="AA216">
        <v>-0.92701997199999997</v>
      </c>
      <c r="AB216">
        <v>3.5720179999999997E-2</v>
      </c>
      <c r="AC216">
        <v>3.5720179999999997E-2</v>
      </c>
      <c r="AD216">
        <v>0</v>
      </c>
      <c r="AE216">
        <v>264.04231390000001</v>
      </c>
      <c r="AF216">
        <v>2.003757759</v>
      </c>
      <c r="AG216">
        <v>14811.706848</v>
      </c>
      <c r="AH216" t="s">
        <v>40</v>
      </c>
    </row>
    <row r="217" spans="1:34" x14ac:dyDescent="0.55000000000000004">
      <c r="A217">
        <v>14448.719338000001</v>
      </c>
      <c r="B217">
        <v>15041.503473999999</v>
      </c>
      <c r="C217" t="s">
        <v>21</v>
      </c>
      <c r="D217">
        <v>21704</v>
      </c>
      <c r="E217">
        <v>210004</v>
      </c>
      <c r="F217" t="s">
        <v>309</v>
      </c>
      <c r="G217" t="s">
        <v>35</v>
      </c>
      <c r="H217" t="s">
        <v>55</v>
      </c>
      <c r="I217" t="s">
        <v>37</v>
      </c>
      <c r="J217">
        <v>2</v>
      </c>
      <c r="K217">
        <v>1.5835289530000001</v>
      </c>
      <c r="L217">
        <v>3</v>
      </c>
      <c r="M217">
        <v>27114.959999999999</v>
      </c>
      <c r="N217">
        <v>5.0547078499999998</v>
      </c>
      <c r="O217">
        <v>5</v>
      </c>
      <c r="P217">
        <v>69842.44</v>
      </c>
      <c r="Q217">
        <v>2</v>
      </c>
      <c r="R217">
        <v>3.4711788970000002</v>
      </c>
      <c r="S217">
        <v>42727.48</v>
      </c>
      <c r="T217" t="s">
        <v>55</v>
      </c>
      <c r="U217" t="s">
        <v>324</v>
      </c>
      <c r="V217">
        <v>0</v>
      </c>
      <c r="W217">
        <v>0</v>
      </c>
      <c r="X217">
        <v>21.652685352999999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3.4711788970000002</v>
      </c>
      <c r="AG217">
        <v>25658.832267000002</v>
      </c>
      <c r="AH217" t="s">
        <v>40</v>
      </c>
    </row>
    <row r="218" spans="1:34" x14ac:dyDescent="0.55000000000000004">
      <c r="A218">
        <v>14448.719338000001</v>
      </c>
      <c r="B218">
        <v>15041.503473999999</v>
      </c>
      <c r="C218" t="s">
        <v>21</v>
      </c>
      <c r="D218">
        <v>20782</v>
      </c>
      <c r="E218">
        <v>210004</v>
      </c>
      <c r="F218" t="s">
        <v>309</v>
      </c>
      <c r="G218" t="s">
        <v>35</v>
      </c>
      <c r="H218" t="s">
        <v>41</v>
      </c>
      <c r="I218" t="s">
        <v>37</v>
      </c>
      <c r="J218">
        <v>2</v>
      </c>
      <c r="K218">
        <v>48.308706567999998</v>
      </c>
      <c r="L218">
        <v>57</v>
      </c>
      <c r="M218">
        <v>671469.82</v>
      </c>
      <c r="N218">
        <v>57.985200282999998</v>
      </c>
      <c r="O218">
        <v>70</v>
      </c>
      <c r="P218">
        <v>1096195.74</v>
      </c>
      <c r="Q218">
        <v>13</v>
      </c>
      <c r="R218">
        <v>9.6764937149999994</v>
      </c>
      <c r="S218">
        <v>424725.92</v>
      </c>
      <c r="T218" t="s">
        <v>49</v>
      </c>
      <c r="U218" t="s">
        <v>139</v>
      </c>
      <c r="V218">
        <v>0</v>
      </c>
      <c r="W218">
        <v>0</v>
      </c>
      <c r="X218">
        <v>56.446641329000002</v>
      </c>
      <c r="Y218">
        <v>-1.706743949</v>
      </c>
      <c r="Z218">
        <v>1.706743949</v>
      </c>
      <c r="AA218">
        <v>-1.706743949</v>
      </c>
      <c r="AB218">
        <v>0.29258245849999998</v>
      </c>
      <c r="AC218">
        <v>0.29258245849999998</v>
      </c>
      <c r="AD218">
        <v>0</v>
      </c>
      <c r="AE218">
        <v>2162.7592384</v>
      </c>
      <c r="AF218">
        <v>9.3839112564999994</v>
      </c>
      <c r="AG218">
        <v>69365.541817000005</v>
      </c>
      <c r="AH218" t="s">
        <v>40</v>
      </c>
    </row>
    <row r="219" spans="1:34" x14ac:dyDescent="0.55000000000000004">
      <c r="A219">
        <v>14448.719338000001</v>
      </c>
      <c r="B219">
        <v>15041.503473999999</v>
      </c>
      <c r="C219" t="s">
        <v>21</v>
      </c>
      <c r="D219">
        <v>20874</v>
      </c>
      <c r="E219">
        <v>210004</v>
      </c>
      <c r="F219" t="s">
        <v>309</v>
      </c>
      <c r="G219" t="s">
        <v>35</v>
      </c>
      <c r="H219" t="s">
        <v>46</v>
      </c>
      <c r="I219" t="s">
        <v>37</v>
      </c>
      <c r="J219">
        <v>2</v>
      </c>
      <c r="K219">
        <v>29.129520134</v>
      </c>
      <c r="L219">
        <v>32</v>
      </c>
      <c r="M219">
        <v>285859.76</v>
      </c>
      <c r="N219">
        <v>32.860480023999997</v>
      </c>
      <c r="O219">
        <v>27</v>
      </c>
      <c r="P219">
        <v>595503.63</v>
      </c>
      <c r="Q219">
        <v>-5</v>
      </c>
      <c r="R219">
        <v>3.7309598899999998</v>
      </c>
      <c r="S219">
        <v>309643.87</v>
      </c>
      <c r="T219" t="s">
        <v>74</v>
      </c>
      <c r="U219" t="s">
        <v>176</v>
      </c>
      <c r="V219">
        <v>0</v>
      </c>
      <c r="W219">
        <v>0</v>
      </c>
      <c r="X219">
        <v>67.317166005000004</v>
      </c>
      <c r="Y219">
        <v>-2.7837239170000001</v>
      </c>
      <c r="Z219">
        <v>2.7837239170000001</v>
      </c>
      <c r="AA219">
        <v>-2.7837239170000001</v>
      </c>
      <c r="AB219">
        <v>0.15428400950000001</v>
      </c>
      <c r="AC219">
        <v>0.15428400950000001</v>
      </c>
      <c r="AD219">
        <v>0</v>
      </c>
      <c r="AE219">
        <v>1140.4619694</v>
      </c>
      <c r="AF219">
        <v>3.5766758804999998</v>
      </c>
      <c r="AG219">
        <v>26438.662257</v>
      </c>
      <c r="AH219" t="s">
        <v>40</v>
      </c>
    </row>
    <row r="220" spans="1:34" x14ac:dyDescent="0.55000000000000004">
      <c r="A220">
        <v>14448.719338000001</v>
      </c>
      <c r="B220">
        <v>15041.503473999999</v>
      </c>
      <c r="C220" t="s">
        <v>21</v>
      </c>
      <c r="D220">
        <v>20759</v>
      </c>
      <c r="E220">
        <v>210004</v>
      </c>
      <c r="F220" t="s">
        <v>309</v>
      </c>
      <c r="G220" t="s">
        <v>35</v>
      </c>
      <c r="H220" t="s">
        <v>79</v>
      </c>
      <c r="I220" t="s">
        <v>37</v>
      </c>
      <c r="J220">
        <v>1</v>
      </c>
      <c r="K220">
        <v>0.58304598299999999</v>
      </c>
      <c r="L220">
        <v>1</v>
      </c>
      <c r="M220">
        <v>6324.44</v>
      </c>
      <c r="N220">
        <v>2.4072679290000001</v>
      </c>
      <c r="O220">
        <v>2</v>
      </c>
      <c r="P220">
        <v>12710.76</v>
      </c>
      <c r="Q220">
        <v>1</v>
      </c>
      <c r="R220">
        <v>1.824221946</v>
      </c>
      <c r="S220">
        <v>6386.32</v>
      </c>
      <c r="T220" t="s">
        <v>218</v>
      </c>
      <c r="U220" t="s">
        <v>219</v>
      </c>
      <c r="V220">
        <v>0</v>
      </c>
      <c r="W220">
        <v>0</v>
      </c>
      <c r="X220">
        <v>9.8504237089999993</v>
      </c>
      <c r="Y220">
        <v>-0.90473397300000002</v>
      </c>
      <c r="Z220">
        <v>0.90473397300000002</v>
      </c>
      <c r="AA220">
        <v>-0.90473397300000002</v>
      </c>
      <c r="AB220">
        <v>0.16754970320000001</v>
      </c>
      <c r="AC220">
        <v>0.16754970320000001</v>
      </c>
      <c r="AD220">
        <v>0</v>
      </c>
      <c r="AE220">
        <v>1238.5215105</v>
      </c>
      <c r="AF220">
        <v>1.6566722428</v>
      </c>
      <c r="AG220">
        <v>12246.062926000001</v>
      </c>
      <c r="AH220" t="s">
        <v>40</v>
      </c>
    </row>
    <row r="221" spans="1:34" x14ac:dyDescent="0.55000000000000004">
      <c r="A221">
        <v>14448.719338000001</v>
      </c>
      <c r="B221">
        <v>15041.503473999999</v>
      </c>
      <c r="C221" t="s">
        <v>21</v>
      </c>
      <c r="D221">
        <v>20735</v>
      </c>
      <c r="E221">
        <v>210004</v>
      </c>
      <c r="F221" t="s">
        <v>309</v>
      </c>
      <c r="G221" t="s">
        <v>35</v>
      </c>
      <c r="H221" t="s">
        <v>41</v>
      </c>
      <c r="I221" t="s">
        <v>37</v>
      </c>
      <c r="J221">
        <v>2</v>
      </c>
      <c r="K221">
        <v>24.726216265000001</v>
      </c>
      <c r="L221">
        <v>27</v>
      </c>
      <c r="M221">
        <v>310624.14</v>
      </c>
      <c r="N221">
        <v>29.057171138000001</v>
      </c>
      <c r="O221">
        <v>30</v>
      </c>
      <c r="P221">
        <v>568206.22</v>
      </c>
      <c r="Q221">
        <v>3</v>
      </c>
      <c r="R221">
        <v>4.3309548729999996</v>
      </c>
      <c r="S221">
        <v>257582.07999999999</v>
      </c>
      <c r="T221" t="s">
        <v>272</v>
      </c>
      <c r="U221" t="s">
        <v>273</v>
      </c>
      <c r="V221">
        <v>0</v>
      </c>
      <c r="W221">
        <v>0</v>
      </c>
      <c r="X221">
        <v>53.338752419000002</v>
      </c>
      <c r="Y221">
        <v>-1.0590439679999999</v>
      </c>
      <c r="Z221">
        <v>1.0590439679999999</v>
      </c>
      <c r="AA221">
        <v>-1.0590439679999999</v>
      </c>
      <c r="AB221">
        <v>8.5991355699999994E-2</v>
      </c>
      <c r="AC221">
        <v>8.5991355699999994E-2</v>
      </c>
      <c r="AD221">
        <v>0</v>
      </c>
      <c r="AE221">
        <v>635.64507585000001</v>
      </c>
      <c r="AF221">
        <v>4.2449635173000004</v>
      </c>
      <c r="AG221">
        <v>31378.620952000001</v>
      </c>
      <c r="AH221" t="s">
        <v>40</v>
      </c>
    </row>
    <row r="222" spans="1:34" x14ac:dyDescent="0.55000000000000004">
      <c r="A222">
        <v>14448.719338000001</v>
      </c>
      <c r="B222">
        <v>15041.503473999999</v>
      </c>
      <c r="C222" t="s">
        <v>21</v>
      </c>
      <c r="D222">
        <v>21046</v>
      </c>
      <c r="E222">
        <v>210004</v>
      </c>
      <c r="F222" t="s">
        <v>309</v>
      </c>
      <c r="G222" t="s">
        <v>35</v>
      </c>
      <c r="H222" t="s">
        <v>79</v>
      </c>
      <c r="I222" t="s">
        <v>37</v>
      </c>
      <c r="J222">
        <v>1</v>
      </c>
      <c r="K222">
        <v>0</v>
      </c>
      <c r="L222">
        <v>0</v>
      </c>
      <c r="M222">
        <v>0</v>
      </c>
      <c r="N222">
        <v>0.39626098799999998</v>
      </c>
      <c r="O222">
        <v>1</v>
      </c>
      <c r="P222">
        <v>6685.42</v>
      </c>
      <c r="Q222">
        <v>1</v>
      </c>
      <c r="R222">
        <v>0.39626098799999998</v>
      </c>
      <c r="S222">
        <v>6685.42</v>
      </c>
      <c r="T222" t="s">
        <v>80</v>
      </c>
      <c r="U222" t="s">
        <v>289</v>
      </c>
      <c r="V222">
        <v>0</v>
      </c>
      <c r="W222">
        <v>0</v>
      </c>
      <c r="X222">
        <v>34.217549980999998</v>
      </c>
      <c r="Y222">
        <v>-3.7040278899999999</v>
      </c>
      <c r="Z222">
        <v>3.7040278899999999</v>
      </c>
      <c r="AA222">
        <v>-3.7040278899999999</v>
      </c>
      <c r="AB222">
        <v>4.2894998400000002E-2</v>
      </c>
      <c r="AC222">
        <v>4.2894998400000002E-2</v>
      </c>
      <c r="AD222">
        <v>0</v>
      </c>
      <c r="AE222">
        <v>317.07831873999999</v>
      </c>
      <c r="AF222">
        <v>0.35336598959999999</v>
      </c>
      <c r="AG222">
        <v>2612.0689613999998</v>
      </c>
      <c r="AH222" t="s">
        <v>40</v>
      </c>
    </row>
    <row r="223" spans="1:34" x14ac:dyDescent="0.55000000000000004">
      <c r="A223">
        <v>14448.719338000001</v>
      </c>
      <c r="B223">
        <v>15041.503473999999</v>
      </c>
      <c r="C223" t="s">
        <v>21</v>
      </c>
      <c r="D223">
        <v>20751</v>
      </c>
      <c r="E223">
        <v>210004</v>
      </c>
      <c r="F223" t="s">
        <v>309</v>
      </c>
      <c r="G223" t="s">
        <v>35</v>
      </c>
      <c r="H223" t="s">
        <v>64</v>
      </c>
      <c r="I223" t="s">
        <v>37</v>
      </c>
      <c r="J223">
        <v>1</v>
      </c>
      <c r="K223">
        <v>0</v>
      </c>
      <c r="L223">
        <v>0</v>
      </c>
      <c r="M223">
        <v>0</v>
      </c>
      <c r="N223">
        <v>0.39626098799999998</v>
      </c>
      <c r="O223">
        <v>1</v>
      </c>
      <c r="P223">
        <v>4245.54</v>
      </c>
      <c r="Q223">
        <v>1</v>
      </c>
      <c r="R223">
        <v>0.39626098799999998</v>
      </c>
      <c r="S223">
        <v>4245.54</v>
      </c>
      <c r="T223" t="s">
        <v>223</v>
      </c>
      <c r="U223" t="s">
        <v>224</v>
      </c>
      <c r="V223">
        <v>0</v>
      </c>
      <c r="W223">
        <v>0</v>
      </c>
      <c r="X223">
        <v>13.091230609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0.39626098799999998</v>
      </c>
      <c r="AG223">
        <v>2929.1472801</v>
      </c>
      <c r="AH223" t="s">
        <v>40</v>
      </c>
    </row>
    <row r="224" spans="1:34" x14ac:dyDescent="0.55000000000000004">
      <c r="A224">
        <v>14448.719338000001</v>
      </c>
      <c r="B224">
        <v>15041.503473999999</v>
      </c>
      <c r="C224" t="s">
        <v>21</v>
      </c>
      <c r="D224" t="s">
        <v>41</v>
      </c>
      <c r="E224">
        <v>210004</v>
      </c>
      <c r="F224" t="s">
        <v>309</v>
      </c>
      <c r="G224" t="s">
        <v>35</v>
      </c>
      <c r="H224" t="s">
        <v>41</v>
      </c>
      <c r="I224" t="s">
        <v>37</v>
      </c>
      <c r="J224">
        <v>6</v>
      </c>
      <c r="K224">
        <v>8.6031437450000006</v>
      </c>
      <c r="L224">
        <v>9</v>
      </c>
      <c r="M224">
        <v>109942.59</v>
      </c>
      <c r="N224">
        <v>9.0421157319999992</v>
      </c>
      <c r="O224">
        <v>8</v>
      </c>
      <c r="P224">
        <v>154189.5</v>
      </c>
      <c r="Q224">
        <v>-1</v>
      </c>
      <c r="R224">
        <v>0.43897198700000001</v>
      </c>
      <c r="S224">
        <v>44246.91</v>
      </c>
      <c r="U224" t="s">
        <v>111</v>
      </c>
      <c r="V224">
        <v>0</v>
      </c>
      <c r="W224">
        <v>0</v>
      </c>
      <c r="X224">
        <v>35.717816939999999</v>
      </c>
      <c r="Y224">
        <v>-2.0343319399999999</v>
      </c>
      <c r="Z224">
        <v>2.0343319399999999</v>
      </c>
      <c r="AA224">
        <v>-2.0343319399999999</v>
      </c>
      <c r="AB224">
        <v>2.50019405E-2</v>
      </c>
      <c r="AC224">
        <v>2.50019405E-2</v>
      </c>
      <c r="AD224">
        <v>0</v>
      </c>
      <c r="AE224">
        <v>184.81346443000001</v>
      </c>
      <c r="AF224">
        <v>0.41397004650000002</v>
      </c>
      <c r="AG224">
        <v>3060.0520173999998</v>
      </c>
      <c r="AH224" t="s">
        <v>40</v>
      </c>
    </row>
    <row r="225" spans="1:34" x14ac:dyDescent="0.55000000000000004">
      <c r="A225">
        <v>14448.719338000001</v>
      </c>
      <c r="B225">
        <v>15041.503473999999</v>
      </c>
      <c r="C225" t="s">
        <v>21</v>
      </c>
      <c r="D225">
        <v>21401</v>
      </c>
      <c r="E225">
        <v>210004</v>
      </c>
      <c r="F225" t="s">
        <v>309</v>
      </c>
      <c r="G225" t="s">
        <v>35</v>
      </c>
      <c r="H225" t="s">
        <v>64</v>
      </c>
      <c r="I225" t="s">
        <v>37</v>
      </c>
      <c r="J225">
        <v>2</v>
      </c>
      <c r="K225">
        <v>6.217505815</v>
      </c>
      <c r="L225">
        <v>4</v>
      </c>
      <c r="M225">
        <v>156724.63</v>
      </c>
      <c r="N225">
        <v>9.5166267179999995</v>
      </c>
      <c r="O225">
        <v>6</v>
      </c>
      <c r="P225">
        <v>233159.91</v>
      </c>
      <c r="Q225">
        <v>2</v>
      </c>
      <c r="R225">
        <v>3.2991209029999999</v>
      </c>
      <c r="S225">
        <v>76435.28</v>
      </c>
      <c r="T225" t="s">
        <v>104</v>
      </c>
      <c r="U225" t="s">
        <v>325</v>
      </c>
      <c r="V225">
        <v>0</v>
      </c>
      <c r="W225">
        <v>0</v>
      </c>
      <c r="X225">
        <v>81.173615592999994</v>
      </c>
      <c r="Y225">
        <v>-1.1152699669999999</v>
      </c>
      <c r="Z225">
        <v>1.1152699669999999</v>
      </c>
      <c r="AA225">
        <v>-1.1152699669999999</v>
      </c>
      <c r="AB225">
        <v>4.5327665099999997E-2</v>
      </c>
      <c r="AC225">
        <v>4.5327665099999997E-2</v>
      </c>
      <c r="AD225">
        <v>0</v>
      </c>
      <c r="AE225">
        <v>335.06050529999999</v>
      </c>
      <c r="AF225">
        <v>3.2537932379000001</v>
      </c>
      <c r="AG225">
        <v>24051.925124000001</v>
      </c>
      <c r="AH225" t="s">
        <v>40</v>
      </c>
    </row>
    <row r="226" spans="1:34" x14ac:dyDescent="0.55000000000000004">
      <c r="A226">
        <v>14448.719338000001</v>
      </c>
      <c r="B226">
        <v>15041.503473999999</v>
      </c>
      <c r="C226" t="s">
        <v>21</v>
      </c>
      <c r="D226">
        <v>21797</v>
      </c>
      <c r="E226">
        <v>210004</v>
      </c>
      <c r="F226" t="s">
        <v>309</v>
      </c>
      <c r="G226" t="s">
        <v>35</v>
      </c>
      <c r="H226" t="s">
        <v>79</v>
      </c>
      <c r="I226" t="s">
        <v>37</v>
      </c>
      <c r="J226">
        <v>1</v>
      </c>
      <c r="K226">
        <v>0.75067197799999996</v>
      </c>
      <c r="L226">
        <v>2</v>
      </c>
      <c r="M226">
        <v>5359.11</v>
      </c>
      <c r="N226">
        <v>1.0422079689999999</v>
      </c>
      <c r="O226">
        <v>1</v>
      </c>
      <c r="P226">
        <v>7369.34</v>
      </c>
      <c r="Q226">
        <v>-1</v>
      </c>
      <c r="R226">
        <v>0.29153599099999999</v>
      </c>
      <c r="S226">
        <v>2010.23</v>
      </c>
      <c r="T226" t="s">
        <v>326</v>
      </c>
      <c r="U226" t="s">
        <v>327</v>
      </c>
      <c r="V226">
        <v>0</v>
      </c>
      <c r="W226">
        <v>0</v>
      </c>
      <c r="X226">
        <v>15.290254544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0.29153599099999999</v>
      </c>
      <c r="AG226">
        <v>2155.0237871999998</v>
      </c>
      <c r="AH226" t="s">
        <v>40</v>
      </c>
    </row>
    <row r="227" spans="1:34" x14ac:dyDescent="0.55000000000000004">
      <c r="A227">
        <v>14448.719338000001</v>
      </c>
      <c r="B227">
        <v>15041.503473999999</v>
      </c>
      <c r="C227" t="s">
        <v>21</v>
      </c>
      <c r="D227">
        <v>20882</v>
      </c>
      <c r="E227">
        <v>210004</v>
      </c>
      <c r="F227" t="s">
        <v>309</v>
      </c>
      <c r="G227" t="s">
        <v>35</v>
      </c>
      <c r="H227" t="s">
        <v>46</v>
      </c>
      <c r="I227" t="s">
        <v>37</v>
      </c>
      <c r="J227">
        <v>2</v>
      </c>
      <c r="K227">
        <v>2.6571469209999998</v>
      </c>
      <c r="L227">
        <v>2</v>
      </c>
      <c r="M227">
        <v>43368.09</v>
      </c>
      <c r="N227">
        <v>2.7059339200000001</v>
      </c>
      <c r="O227">
        <v>4</v>
      </c>
      <c r="P227">
        <v>28462.16</v>
      </c>
      <c r="Q227">
        <v>2</v>
      </c>
      <c r="R227">
        <v>4.8786998999999998E-2</v>
      </c>
      <c r="S227">
        <v>-14905.93</v>
      </c>
      <c r="T227" t="s">
        <v>47</v>
      </c>
      <c r="U227" t="s">
        <v>120</v>
      </c>
      <c r="V227">
        <v>0</v>
      </c>
      <c r="W227">
        <v>0</v>
      </c>
      <c r="X227">
        <v>33.022101024999998</v>
      </c>
      <c r="Y227">
        <v>-0.57127498300000001</v>
      </c>
      <c r="Z227">
        <v>0.57127498300000001</v>
      </c>
      <c r="AA227">
        <v>-0.57127498300000001</v>
      </c>
      <c r="AB227">
        <v>8.4400420000000005E-4</v>
      </c>
      <c r="AC227">
        <v>8.4400420000000005E-4</v>
      </c>
      <c r="AD227">
        <v>0</v>
      </c>
      <c r="AE227">
        <v>6.2388493634</v>
      </c>
      <c r="AF227">
        <v>4.7942994799999999E-2</v>
      </c>
      <c r="AG227">
        <v>354.39293057999998</v>
      </c>
      <c r="AH227" t="s">
        <v>40</v>
      </c>
    </row>
    <row r="228" spans="1:34" x14ac:dyDescent="0.55000000000000004">
      <c r="A228">
        <v>14448.719338000001</v>
      </c>
      <c r="B228">
        <v>15041.503473999999</v>
      </c>
      <c r="C228" t="s">
        <v>21</v>
      </c>
      <c r="D228">
        <v>21230</v>
      </c>
      <c r="E228">
        <v>210004</v>
      </c>
      <c r="F228" t="s">
        <v>309</v>
      </c>
      <c r="G228" t="s">
        <v>35</v>
      </c>
      <c r="H228" t="s">
        <v>86</v>
      </c>
      <c r="I228" t="s">
        <v>37</v>
      </c>
      <c r="J228">
        <v>1</v>
      </c>
      <c r="K228">
        <v>0</v>
      </c>
      <c r="L228">
        <v>0</v>
      </c>
      <c r="M228">
        <v>0</v>
      </c>
      <c r="N228">
        <v>0.89827797399999998</v>
      </c>
      <c r="O228">
        <v>2</v>
      </c>
      <c r="P228">
        <v>12324.3</v>
      </c>
      <c r="Q228">
        <v>2</v>
      </c>
      <c r="R228">
        <v>0.89827797399999998</v>
      </c>
      <c r="S228">
        <v>12324.3</v>
      </c>
      <c r="T228" t="s">
        <v>36</v>
      </c>
      <c r="U228" t="s">
        <v>200</v>
      </c>
      <c r="V228">
        <v>0</v>
      </c>
      <c r="W228">
        <v>0</v>
      </c>
      <c r="X228">
        <v>91.026667282999995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0.89827797399999998</v>
      </c>
      <c r="AG228">
        <v>6640.0391761999999</v>
      </c>
      <c r="AH228" t="s">
        <v>40</v>
      </c>
    </row>
    <row r="229" spans="1:34" x14ac:dyDescent="0.55000000000000004">
      <c r="A229">
        <v>14448.719338000001</v>
      </c>
      <c r="B229">
        <v>15041.503473999999</v>
      </c>
      <c r="C229" t="s">
        <v>21</v>
      </c>
      <c r="D229">
        <v>21060</v>
      </c>
      <c r="E229">
        <v>210004</v>
      </c>
      <c r="F229" t="s">
        <v>309</v>
      </c>
      <c r="G229" t="s">
        <v>35</v>
      </c>
      <c r="H229" t="s">
        <v>64</v>
      </c>
      <c r="I229" t="s">
        <v>37</v>
      </c>
      <c r="J229">
        <v>2</v>
      </c>
      <c r="K229">
        <v>0.58853198299999998</v>
      </c>
      <c r="L229">
        <v>1</v>
      </c>
      <c r="M229">
        <v>6656.35</v>
      </c>
      <c r="N229">
        <v>1.33826296</v>
      </c>
      <c r="O229">
        <v>2</v>
      </c>
      <c r="P229">
        <v>8917.48</v>
      </c>
      <c r="Q229">
        <v>1</v>
      </c>
      <c r="R229">
        <v>0.74973097700000002</v>
      </c>
      <c r="S229">
        <v>2261.13</v>
      </c>
      <c r="T229" t="s">
        <v>164</v>
      </c>
      <c r="U229" t="s">
        <v>165</v>
      </c>
      <c r="V229">
        <v>0</v>
      </c>
      <c r="W229">
        <v>0</v>
      </c>
      <c r="X229">
        <v>34.865030947000001</v>
      </c>
      <c r="Y229">
        <v>-0.45127198699999999</v>
      </c>
      <c r="Z229">
        <v>0.45127198699999999</v>
      </c>
      <c r="AA229">
        <v>-0.45127198699999999</v>
      </c>
      <c r="AB229">
        <v>9.7040667999999993E-3</v>
      </c>
      <c r="AC229">
        <v>9.7040667999999993E-3</v>
      </c>
      <c r="AD229">
        <v>0</v>
      </c>
      <c r="AE229">
        <v>71.732119992999998</v>
      </c>
      <c r="AF229">
        <v>0.7400269102</v>
      </c>
      <c r="AG229">
        <v>5470.2528812999999</v>
      </c>
      <c r="AH229" t="s">
        <v>40</v>
      </c>
    </row>
    <row r="230" spans="1:34" x14ac:dyDescent="0.55000000000000004">
      <c r="A230">
        <v>14448.719338000001</v>
      </c>
      <c r="B230">
        <v>15041.503473999999</v>
      </c>
      <c r="C230" t="s">
        <v>21</v>
      </c>
      <c r="D230">
        <v>20878</v>
      </c>
      <c r="E230">
        <v>210004</v>
      </c>
      <c r="F230" t="s">
        <v>309</v>
      </c>
      <c r="G230" t="s">
        <v>35</v>
      </c>
      <c r="H230" t="s">
        <v>46</v>
      </c>
      <c r="I230" t="s">
        <v>37</v>
      </c>
      <c r="J230">
        <v>2</v>
      </c>
      <c r="K230">
        <v>23.389918306999999</v>
      </c>
      <c r="L230">
        <v>24</v>
      </c>
      <c r="M230">
        <v>360413.52</v>
      </c>
      <c r="N230">
        <v>33.952664992999999</v>
      </c>
      <c r="O230">
        <v>26</v>
      </c>
      <c r="P230">
        <v>334078.56</v>
      </c>
      <c r="Q230">
        <v>2</v>
      </c>
      <c r="R230">
        <v>10.562746686000001</v>
      </c>
      <c r="S230">
        <v>-26334.959999999999</v>
      </c>
      <c r="T230" t="s">
        <v>47</v>
      </c>
      <c r="U230" t="s">
        <v>48</v>
      </c>
      <c r="V230">
        <v>0</v>
      </c>
      <c r="W230">
        <v>0</v>
      </c>
      <c r="X230">
        <v>25.688626236000001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10.562746686000001</v>
      </c>
      <c r="AG230">
        <v>78079.451832999999</v>
      </c>
      <c r="AH230" t="s">
        <v>40</v>
      </c>
    </row>
    <row r="231" spans="1:34" x14ac:dyDescent="0.55000000000000004">
      <c r="A231">
        <v>14448.719338000001</v>
      </c>
      <c r="B231">
        <v>15041.503473999999</v>
      </c>
      <c r="C231" t="s">
        <v>21</v>
      </c>
      <c r="D231">
        <v>20872</v>
      </c>
      <c r="E231">
        <v>210004</v>
      </c>
      <c r="F231" t="s">
        <v>309</v>
      </c>
      <c r="G231" t="s">
        <v>35</v>
      </c>
      <c r="H231" t="s">
        <v>46</v>
      </c>
      <c r="I231" t="s">
        <v>37</v>
      </c>
      <c r="J231">
        <v>2</v>
      </c>
      <c r="K231">
        <v>2.5707069229999999</v>
      </c>
      <c r="L231">
        <v>4</v>
      </c>
      <c r="M231">
        <v>37707</v>
      </c>
      <c r="N231">
        <v>9.2053577279999992</v>
      </c>
      <c r="O231">
        <v>8</v>
      </c>
      <c r="P231">
        <v>159571.07999999999</v>
      </c>
      <c r="Q231">
        <v>4</v>
      </c>
      <c r="R231">
        <v>6.6346508049999997</v>
      </c>
      <c r="S231">
        <v>121864.08</v>
      </c>
      <c r="T231" t="s">
        <v>328</v>
      </c>
      <c r="U231" t="s">
        <v>329</v>
      </c>
      <c r="V231">
        <v>0</v>
      </c>
      <c r="W231">
        <v>0</v>
      </c>
      <c r="X231">
        <v>48.051773566000001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6.6346508049999997</v>
      </c>
      <c r="AG231">
        <v>49043.105298000002</v>
      </c>
      <c r="AH231" t="s">
        <v>40</v>
      </c>
    </row>
    <row r="232" spans="1:34" x14ac:dyDescent="0.55000000000000004">
      <c r="A232">
        <v>14448.719338000001</v>
      </c>
      <c r="B232">
        <v>15041.503473999999</v>
      </c>
      <c r="C232" t="s">
        <v>21</v>
      </c>
      <c r="D232">
        <v>20868</v>
      </c>
      <c r="E232">
        <v>210004</v>
      </c>
      <c r="F232" t="s">
        <v>309</v>
      </c>
      <c r="G232" t="s">
        <v>35</v>
      </c>
      <c r="H232" t="s">
        <v>46</v>
      </c>
      <c r="I232" t="s">
        <v>37</v>
      </c>
      <c r="J232">
        <v>2</v>
      </c>
      <c r="K232">
        <v>1.0153079700000001</v>
      </c>
      <c r="L232">
        <v>2</v>
      </c>
      <c r="M232">
        <v>10607.31</v>
      </c>
      <c r="N232">
        <v>5.3237918430000004</v>
      </c>
      <c r="O232">
        <v>6</v>
      </c>
      <c r="P232">
        <v>107130.95</v>
      </c>
      <c r="Q232">
        <v>4</v>
      </c>
      <c r="R232">
        <v>4.3084838730000001</v>
      </c>
      <c r="S232">
        <v>96523.64</v>
      </c>
      <c r="T232" t="s">
        <v>330</v>
      </c>
      <c r="U232" t="s">
        <v>331</v>
      </c>
      <c r="V232">
        <v>0</v>
      </c>
      <c r="W232">
        <v>0</v>
      </c>
      <c r="X232">
        <v>4.7815858569999996</v>
      </c>
      <c r="Y232">
        <v>-0.652269981</v>
      </c>
      <c r="Z232">
        <v>0.652269981</v>
      </c>
      <c r="AA232">
        <v>-0.652269981</v>
      </c>
      <c r="AB232">
        <v>0.58773276860000001</v>
      </c>
      <c r="AC232">
        <v>0.58773276860000001</v>
      </c>
      <c r="AD232">
        <v>0</v>
      </c>
      <c r="AE232">
        <v>4344.4999448999997</v>
      </c>
      <c r="AF232">
        <v>3.7207511044000001</v>
      </c>
      <c r="AG232">
        <v>27503.661241999998</v>
      </c>
      <c r="AH232" t="s">
        <v>40</v>
      </c>
    </row>
    <row r="233" spans="1:34" x14ac:dyDescent="0.55000000000000004">
      <c r="A233">
        <v>14448.719338000001</v>
      </c>
      <c r="B233">
        <v>15041.503473999999</v>
      </c>
      <c r="C233" t="s">
        <v>21</v>
      </c>
      <c r="D233">
        <v>20783</v>
      </c>
      <c r="E233">
        <v>210004</v>
      </c>
      <c r="F233" t="s">
        <v>309</v>
      </c>
      <c r="G233" t="s">
        <v>35</v>
      </c>
      <c r="H233" t="s">
        <v>41</v>
      </c>
      <c r="I233" t="s">
        <v>37</v>
      </c>
      <c r="J233">
        <v>3</v>
      </c>
      <c r="K233">
        <v>89.809113338000003</v>
      </c>
      <c r="L233">
        <v>94</v>
      </c>
      <c r="M233">
        <v>1379760.84</v>
      </c>
      <c r="N233">
        <v>127.41292722999999</v>
      </c>
      <c r="O233">
        <v>137</v>
      </c>
      <c r="P233">
        <v>1905721.07</v>
      </c>
      <c r="Q233">
        <v>43</v>
      </c>
      <c r="R233">
        <v>37.603813889999998</v>
      </c>
      <c r="S233">
        <v>525960.23</v>
      </c>
      <c r="T233" t="s">
        <v>49</v>
      </c>
      <c r="U233" t="s">
        <v>50</v>
      </c>
      <c r="V233">
        <v>0</v>
      </c>
      <c r="W233">
        <v>0</v>
      </c>
      <c r="X233">
        <v>68.266653980000001</v>
      </c>
      <c r="Y233">
        <v>-6.2719928149999999</v>
      </c>
      <c r="Z233">
        <v>6.2719928149999999</v>
      </c>
      <c r="AA233">
        <v>-6.2719928149999999</v>
      </c>
      <c r="AB233">
        <v>3.4548470854</v>
      </c>
      <c r="AC233">
        <v>3.4548470854</v>
      </c>
      <c r="AD233">
        <v>0</v>
      </c>
      <c r="AE233">
        <v>25538.108090000002</v>
      </c>
      <c r="AF233">
        <v>34.148966805000001</v>
      </c>
      <c r="AG233">
        <v>252427.96101999999</v>
      </c>
      <c r="AH233" t="s">
        <v>40</v>
      </c>
    </row>
    <row r="234" spans="1:34" x14ac:dyDescent="0.55000000000000004">
      <c r="A234">
        <v>14448.719338000001</v>
      </c>
      <c r="B234">
        <v>15041.503473999999</v>
      </c>
      <c r="C234" t="s">
        <v>21</v>
      </c>
      <c r="D234">
        <v>21084</v>
      </c>
      <c r="E234">
        <v>210004</v>
      </c>
      <c r="F234" t="s">
        <v>309</v>
      </c>
      <c r="G234" t="s">
        <v>35</v>
      </c>
      <c r="H234" t="s">
        <v>126</v>
      </c>
      <c r="I234" t="s">
        <v>37</v>
      </c>
      <c r="J234">
        <v>1</v>
      </c>
      <c r="K234">
        <v>0</v>
      </c>
      <c r="L234">
        <v>0</v>
      </c>
      <c r="M234">
        <v>0</v>
      </c>
      <c r="N234">
        <v>2.1983709349999998</v>
      </c>
      <c r="O234">
        <v>1</v>
      </c>
      <c r="P234">
        <v>25969.69</v>
      </c>
      <c r="Q234">
        <v>1</v>
      </c>
      <c r="R234">
        <v>2.1983709349999998</v>
      </c>
      <c r="S234">
        <v>25969.69</v>
      </c>
      <c r="T234" t="s">
        <v>253</v>
      </c>
      <c r="U234" t="s">
        <v>254</v>
      </c>
      <c r="V234">
        <v>0</v>
      </c>
      <c r="W234">
        <v>0</v>
      </c>
      <c r="X234">
        <v>10.79660168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2.1983709349999998</v>
      </c>
      <c r="AG234">
        <v>16250.280597999999</v>
      </c>
      <c r="AH234" t="s">
        <v>40</v>
      </c>
    </row>
    <row r="235" spans="1:34" x14ac:dyDescent="0.55000000000000004">
      <c r="A235">
        <v>14448.719338000001</v>
      </c>
      <c r="B235">
        <v>15041.503473999999</v>
      </c>
      <c r="C235" t="s">
        <v>21</v>
      </c>
      <c r="D235">
        <v>20901</v>
      </c>
      <c r="E235">
        <v>210004</v>
      </c>
      <c r="F235" t="s">
        <v>309</v>
      </c>
      <c r="G235" t="s">
        <v>35</v>
      </c>
      <c r="H235" t="s">
        <v>46</v>
      </c>
      <c r="I235" t="s">
        <v>37</v>
      </c>
      <c r="J235">
        <v>2</v>
      </c>
      <c r="K235">
        <v>165.00933011000001</v>
      </c>
      <c r="L235">
        <v>199</v>
      </c>
      <c r="M235">
        <v>2633761.2000000002</v>
      </c>
      <c r="N235">
        <v>206.09020289</v>
      </c>
      <c r="O235">
        <v>234</v>
      </c>
      <c r="P235">
        <v>3423158.32</v>
      </c>
      <c r="Q235">
        <v>35</v>
      </c>
      <c r="R235">
        <v>41.08087278</v>
      </c>
      <c r="S235">
        <v>789397.12</v>
      </c>
      <c r="T235" t="s">
        <v>98</v>
      </c>
      <c r="U235" t="s">
        <v>171</v>
      </c>
      <c r="V235">
        <v>0</v>
      </c>
      <c r="W235">
        <v>0</v>
      </c>
      <c r="X235">
        <v>70.619512907000001</v>
      </c>
      <c r="Y235">
        <v>-1.8741309450000001</v>
      </c>
      <c r="Z235">
        <v>1.8741309450000001</v>
      </c>
      <c r="AA235">
        <v>-1.8741309450000001</v>
      </c>
      <c r="AB235">
        <v>1.0902218346999999</v>
      </c>
      <c r="AC235">
        <v>1.0902218346999999</v>
      </c>
      <c r="AD235">
        <v>0</v>
      </c>
      <c r="AE235">
        <v>8058.8814402999997</v>
      </c>
      <c r="AF235">
        <v>39.990650944999999</v>
      </c>
      <c r="AG235">
        <v>295609.48463999998</v>
      </c>
      <c r="AH235" t="s">
        <v>40</v>
      </c>
    </row>
    <row r="236" spans="1:34" x14ac:dyDescent="0.55000000000000004">
      <c r="A236">
        <v>14448.719338000001</v>
      </c>
      <c r="B236">
        <v>15041.503473999999</v>
      </c>
      <c r="C236" t="s">
        <v>21</v>
      </c>
      <c r="D236">
        <v>21244</v>
      </c>
      <c r="E236">
        <v>210004</v>
      </c>
      <c r="F236" t="s">
        <v>309</v>
      </c>
      <c r="G236" t="s">
        <v>35</v>
      </c>
      <c r="H236" t="s">
        <v>36</v>
      </c>
      <c r="I236" t="s">
        <v>37</v>
      </c>
      <c r="J236">
        <v>1</v>
      </c>
      <c r="K236">
        <v>0</v>
      </c>
      <c r="L236">
        <v>0</v>
      </c>
      <c r="M236">
        <v>0</v>
      </c>
      <c r="N236">
        <v>0.75430897799999996</v>
      </c>
      <c r="O236">
        <v>1</v>
      </c>
      <c r="P236">
        <v>8635.42</v>
      </c>
      <c r="Q236">
        <v>1</v>
      </c>
      <c r="R236">
        <v>0.75430897799999996</v>
      </c>
      <c r="S236">
        <v>8635.42</v>
      </c>
      <c r="T236" t="s">
        <v>153</v>
      </c>
      <c r="U236" t="s">
        <v>154</v>
      </c>
      <c r="V236">
        <v>0</v>
      </c>
      <c r="W236">
        <v>0</v>
      </c>
      <c r="X236">
        <v>128.80505017999999</v>
      </c>
      <c r="Y236">
        <v>-0.77333497699999998</v>
      </c>
      <c r="Z236">
        <v>0.77333497699999998</v>
      </c>
      <c r="AA236">
        <v>-0.77333497699999998</v>
      </c>
      <c r="AB236">
        <v>4.5288094000000001E-3</v>
      </c>
      <c r="AC236">
        <v>4.5288094000000001E-3</v>
      </c>
      <c r="AD236">
        <v>0</v>
      </c>
      <c r="AE236">
        <v>33.476799393999997</v>
      </c>
      <c r="AF236">
        <v>0.74978016859999996</v>
      </c>
      <c r="AG236">
        <v>5542.3486241999999</v>
      </c>
      <c r="AH236" t="s">
        <v>40</v>
      </c>
    </row>
    <row r="237" spans="1:34" x14ac:dyDescent="0.55000000000000004">
      <c r="A237">
        <v>14448.719338000001</v>
      </c>
      <c r="B237">
        <v>15041.503473999999</v>
      </c>
      <c r="C237" t="s">
        <v>21</v>
      </c>
      <c r="D237">
        <v>20861</v>
      </c>
      <c r="E237">
        <v>210004</v>
      </c>
      <c r="F237" t="s">
        <v>309</v>
      </c>
      <c r="G237" t="s">
        <v>35</v>
      </c>
      <c r="H237" t="s">
        <v>46</v>
      </c>
      <c r="I237" t="s">
        <v>37</v>
      </c>
      <c r="J237">
        <v>2</v>
      </c>
      <c r="K237">
        <v>0.58304598299999999</v>
      </c>
      <c r="L237">
        <v>1</v>
      </c>
      <c r="M237">
        <v>17308.099999999999</v>
      </c>
      <c r="N237">
        <v>1.6383689509999999</v>
      </c>
      <c r="O237">
        <v>3</v>
      </c>
      <c r="P237">
        <v>29446.07</v>
      </c>
      <c r="Q237">
        <v>2</v>
      </c>
      <c r="R237">
        <v>1.055322968</v>
      </c>
      <c r="S237">
        <v>12137.97</v>
      </c>
      <c r="T237" t="s">
        <v>332</v>
      </c>
      <c r="U237" t="s">
        <v>333</v>
      </c>
      <c r="V237">
        <v>0</v>
      </c>
      <c r="W237">
        <v>0</v>
      </c>
      <c r="X237">
        <v>7.2995047829999997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1.055322968</v>
      </c>
      <c r="AG237">
        <v>7800.9102458999996</v>
      </c>
      <c r="AH237" t="s">
        <v>40</v>
      </c>
    </row>
    <row r="238" spans="1:34" x14ac:dyDescent="0.55000000000000004">
      <c r="A238">
        <v>14448.719338000001</v>
      </c>
      <c r="B238">
        <v>15041.503473999999</v>
      </c>
      <c r="C238" t="s">
        <v>21</v>
      </c>
      <c r="D238">
        <v>20712</v>
      </c>
      <c r="E238">
        <v>210004</v>
      </c>
      <c r="F238" t="s">
        <v>309</v>
      </c>
      <c r="G238" t="s">
        <v>35</v>
      </c>
      <c r="H238" t="s">
        <v>41</v>
      </c>
      <c r="I238" t="s">
        <v>37</v>
      </c>
      <c r="J238">
        <v>2</v>
      </c>
      <c r="K238">
        <v>13.408132603</v>
      </c>
      <c r="L238">
        <v>19</v>
      </c>
      <c r="M238">
        <v>154639.82999999999</v>
      </c>
      <c r="N238">
        <v>15.978836522</v>
      </c>
      <c r="O238">
        <v>24</v>
      </c>
      <c r="P238">
        <v>223091.1</v>
      </c>
      <c r="Q238">
        <v>5</v>
      </c>
      <c r="R238">
        <v>2.5707039190000001</v>
      </c>
      <c r="S238">
        <v>68451.27</v>
      </c>
      <c r="T238" t="s">
        <v>281</v>
      </c>
      <c r="U238" t="s">
        <v>282</v>
      </c>
      <c r="V238">
        <v>0</v>
      </c>
      <c r="W238">
        <v>0</v>
      </c>
      <c r="X238">
        <v>8.8197927319999998</v>
      </c>
      <c r="Y238">
        <v>-1.142549966</v>
      </c>
      <c r="Z238">
        <v>1.142549966</v>
      </c>
      <c r="AA238">
        <v>-1.142549966</v>
      </c>
      <c r="AB238">
        <v>0.33301890020000002</v>
      </c>
      <c r="AC238">
        <v>0.33301890020000002</v>
      </c>
      <c r="AD238">
        <v>0</v>
      </c>
      <c r="AE238">
        <v>2461.6639921000001</v>
      </c>
      <c r="AF238">
        <v>2.2376850188000001</v>
      </c>
      <c r="AG238">
        <v>16540.888921999998</v>
      </c>
      <c r="AH238" t="s">
        <v>40</v>
      </c>
    </row>
    <row r="239" spans="1:34" x14ac:dyDescent="0.55000000000000004">
      <c r="A239">
        <v>14448.719338000001</v>
      </c>
      <c r="B239">
        <v>15041.503473999999</v>
      </c>
      <c r="C239" t="s">
        <v>21</v>
      </c>
      <c r="D239">
        <v>21029</v>
      </c>
      <c r="E239">
        <v>210004</v>
      </c>
      <c r="F239" t="s">
        <v>309</v>
      </c>
      <c r="G239" t="s">
        <v>35</v>
      </c>
      <c r="H239" t="s">
        <v>79</v>
      </c>
      <c r="I239" t="s">
        <v>37</v>
      </c>
      <c r="J239">
        <v>1</v>
      </c>
      <c r="K239">
        <v>0.49757698500000003</v>
      </c>
      <c r="L239">
        <v>1</v>
      </c>
      <c r="M239">
        <v>7531.33</v>
      </c>
      <c r="N239">
        <v>5.7610548289999999</v>
      </c>
      <c r="O239">
        <v>2</v>
      </c>
      <c r="P239">
        <v>71358.41</v>
      </c>
      <c r="Q239">
        <v>1</v>
      </c>
      <c r="R239">
        <v>5.2634778439999996</v>
      </c>
      <c r="S239">
        <v>63827.08</v>
      </c>
      <c r="T239" t="s">
        <v>190</v>
      </c>
      <c r="U239" t="s">
        <v>191</v>
      </c>
      <c r="V239">
        <v>0</v>
      </c>
      <c r="W239">
        <v>0</v>
      </c>
      <c r="X239">
        <v>36.759042909000001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5.2634778439999996</v>
      </c>
      <c r="AG239">
        <v>38907.443016999998</v>
      </c>
      <c r="AH239" t="s">
        <v>40</v>
      </c>
    </row>
    <row r="240" spans="1:34" x14ac:dyDescent="0.55000000000000004">
      <c r="A240">
        <v>14448.719338000001</v>
      </c>
      <c r="B240">
        <v>15041.503473999999</v>
      </c>
      <c r="C240" t="s">
        <v>21</v>
      </c>
      <c r="D240">
        <v>21075</v>
      </c>
      <c r="E240">
        <v>210004</v>
      </c>
      <c r="F240" t="s">
        <v>309</v>
      </c>
      <c r="G240" t="s">
        <v>35</v>
      </c>
      <c r="H240" t="s">
        <v>79</v>
      </c>
      <c r="I240" t="s">
        <v>37</v>
      </c>
      <c r="J240">
        <v>2</v>
      </c>
      <c r="K240">
        <v>0</v>
      </c>
      <c r="L240">
        <v>0</v>
      </c>
      <c r="M240">
        <v>0</v>
      </c>
      <c r="N240">
        <v>7.037015791</v>
      </c>
      <c r="O240">
        <v>7</v>
      </c>
      <c r="P240">
        <v>92374.62</v>
      </c>
      <c r="Q240">
        <v>7</v>
      </c>
      <c r="R240">
        <v>7.037015791</v>
      </c>
      <c r="S240">
        <v>92374.62</v>
      </c>
      <c r="T240" t="s">
        <v>158</v>
      </c>
      <c r="U240" t="s">
        <v>159</v>
      </c>
      <c r="V240">
        <v>0</v>
      </c>
      <c r="W240">
        <v>0</v>
      </c>
      <c r="X240">
        <v>74.389385790999995</v>
      </c>
      <c r="Y240">
        <v>-3.5079528959999999</v>
      </c>
      <c r="Z240">
        <v>3.5079528959999999</v>
      </c>
      <c r="AA240">
        <v>-3.5079528959999999</v>
      </c>
      <c r="AB240">
        <v>0.33184196459999998</v>
      </c>
      <c r="AC240">
        <v>0.33184196459999998</v>
      </c>
      <c r="AD240">
        <v>0</v>
      </c>
      <c r="AE240">
        <v>2452.9641255000001</v>
      </c>
      <c r="AF240">
        <v>6.7051738264000003</v>
      </c>
      <c r="AG240">
        <v>49564.408990999997</v>
      </c>
      <c r="AH240" t="s">
        <v>40</v>
      </c>
    </row>
    <row r="241" spans="1:34" x14ac:dyDescent="0.55000000000000004">
      <c r="A241">
        <v>14448.719338000001</v>
      </c>
      <c r="B241">
        <v>15041.503473999999</v>
      </c>
      <c r="C241" t="s">
        <v>21</v>
      </c>
      <c r="D241">
        <v>21090</v>
      </c>
      <c r="E241">
        <v>210004</v>
      </c>
      <c r="F241" t="s">
        <v>309</v>
      </c>
      <c r="G241" t="s">
        <v>35</v>
      </c>
      <c r="H241" t="s">
        <v>64</v>
      </c>
      <c r="I241" t="s">
        <v>37</v>
      </c>
      <c r="J241">
        <v>1</v>
      </c>
      <c r="K241">
        <v>0</v>
      </c>
      <c r="L241">
        <v>0</v>
      </c>
      <c r="M241">
        <v>0</v>
      </c>
      <c r="N241">
        <v>1.394747959</v>
      </c>
      <c r="O241">
        <v>1</v>
      </c>
      <c r="P241">
        <v>8105.96</v>
      </c>
      <c r="Q241">
        <v>1</v>
      </c>
      <c r="R241">
        <v>1.394747959</v>
      </c>
      <c r="S241">
        <v>8105.96</v>
      </c>
      <c r="T241" t="s">
        <v>169</v>
      </c>
      <c r="U241" t="s">
        <v>170</v>
      </c>
      <c r="V241">
        <v>0</v>
      </c>
      <c r="W241">
        <v>0</v>
      </c>
      <c r="X241">
        <v>21.190433375000001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1.394747959</v>
      </c>
      <c r="AG241">
        <v>10309.927836000001</v>
      </c>
      <c r="AH241" t="s">
        <v>40</v>
      </c>
    </row>
    <row r="242" spans="1:34" x14ac:dyDescent="0.55000000000000004">
      <c r="A242">
        <v>14448.719338000001</v>
      </c>
      <c r="B242">
        <v>15041.503473999999</v>
      </c>
      <c r="C242" t="s">
        <v>21</v>
      </c>
      <c r="D242">
        <v>20838</v>
      </c>
      <c r="E242">
        <v>210004</v>
      </c>
      <c r="F242" t="s">
        <v>309</v>
      </c>
      <c r="G242" t="s">
        <v>35</v>
      </c>
      <c r="H242" t="s">
        <v>46</v>
      </c>
      <c r="I242" t="s">
        <v>37</v>
      </c>
      <c r="J242">
        <v>1</v>
      </c>
      <c r="K242">
        <v>0</v>
      </c>
      <c r="L242">
        <v>0</v>
      </c>
      <c r="M242">
        <v>0</v>
      </c>
      <c r="N242">
        <v>1.149632966</v>
      </c>
      <c r="O242">
        <v>1</v>
      </c>
      <c r="P242">
        <v>29648.33</v>
      </c>
      <c r="Q242">
        <v>1</v>
      </c>
      <c r="R242">
        <v>1.149632966</v>
      </c>
      <c r="S242">
        <v>29648.33</v>
      </c>
      <c r="T242" t="s">
        <v>334</v>
      </c>
      <c r="U242" t="s">
        <v>335</v>
      </c>
      <c r="V242">
        <v>0</v>
      </c>
      <c r="W242">
        <v>0</v>
      </c>
      <c r="X242">
        <v>2.6542819199999999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1.149632966</v>
      </c>
      <c r="AG242">
        <v>8498.0464326000001</v>
      </c>
      <c r="AH242" t="s">
        <v>40</v>
      </c>
    </row>
    <row r="243" spans="1:34" x14ac:dyDescent="0.55000000000000004">
      <c r="A243">
        <v>14448.719338000001</v>
      </c>
      <c r="B243">
        <v>15041.503473999999</v>
      </c>
      <c r="C243" t="s">
        <v>21</v>
      </c>
      <c r="D243">
        <v>21206</v>
      </c>
      <c r="E243">
        <v>210004</v>
      </c>
      <c r="F243" t="s">
        <v>309</v>
      </c>
      <c r="G243" t="s">
        <v>35</v>
      </c>
      <c r="H243" t="s">
        <v>86</v>
      </c>
      <c r="I243" t="s">
        <v>37</v>
      </c>
      <c r="J243">
        <v>1</v>
      </c>
      <c r="K243">
        <v>1.078985968</v>
      </c>
      <c r="L243">
        <v>2</v>
      </c>
      <c r="M243">
        <v>33487.050000000003</v>
      </c>
      <c r="N243">
        <v>2.087063938</v>
      </c>
      <c r="O243">
        <v>1</v>
      </c>
      <c r="P243">
        <v>12599.63</v>
      </c>
      <c r="Q243">
        <v>-1</v>
      </c>
      <c r="R243">
        <v>1.00807797</v>
      </c>
      <c r="S243">
        <v>-20887.419999999998</v>
      </c>
      <c r="T243" t="s">
        <v>36</v>
      </c>
      <c r="U243" t="s">
        <v>108</v>
      </c>
      <c r="V243">
        <v>0</v>
      </c>
      <c r="W243">
        <v>0</v>
      </c>
      <c r="X243">
        <v>198.44760808000001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1.00807797</v>
      </c>
      <c r="AG243">
        <v>7451.6768830999999</v>
      </c>
      <c r="AH243" t="s">
        <v>40</v>
      </c>
    </row>
    <row r="244" spans="1:34" x14ac:dyDescent="0.55000000000000004">
      <c r="A244">
        <v>14448.719338000001</v>
      </c>
      <c r="B244">
        <v>15041.503473999999</v>
      </c>
      <c r="C244" t="s">
        <v>21</v>
      </c>
      <c r="D244">
        <v>21015</v>
      </c>
      <c r="E244">
        <v>210004</v>
      </c>
      <c r="F244" t="s">
        <v>309</v>
      </c>
      <c r="G244" t="s">
        <v>35</v>
      </c>
      <c r="H244" t="s">
        <v>126</v>
      </c>
      <c r="I244" t="s">
        <v>37</v>
      </c>
      <c r="J244">
        <v>1</v>
      </c>
      <c r="K244">
        <v>0</v>
      </c>
      <c r="L244">
        <v>0</v>
      </c>
      <c r="M244">
        <v>0</v>
      </c>
      <c r="N244">
        <v>0.88642397399999995</v>
      </c>
      <c r="O244">
        <v>1</v>
      </c>
      <c r="P244">
        <v>4346.54</v>
      </c>
      <c r="Q244">
        <v>1</v>
      </c>
      <c r="R244">
        <v>0.88642397399999995</v>
      </c>
      <c r="S244">
        <v>4346.54</v>
      </c>
      <c r="T244" t="s">
        <v>247</v>
      </c>
      <c r="U244" t="s">
        <v>336</v>
      </c>
      <c r="V244">
        <v>0</v>
      </c>
      <c r="W244">
        <v>0</v>
      </c>
      <c r="X244">
        <v>16.030183524000002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0.88642397399999995</v>
      </c>
      <c r="AG244">
        <v>6552.4148253000003</v>
      </c>
      <c r="AH244" t="s">
        <v>40</v>
      </c>
    </row>
    <row r="245" spans="1:34" x14ac:dyDescent="0.55000000000000004">
      <c r="A245">
        <v>14448.719338000001</v>
      </c>
      <c r="B245">
        <v>15041.503473999999</v>
      </c>
      <c r="C245" t="s">
        <v>21</v>
      </c>
      <c r="D245">
        <v>21117</v>
      </c>
      <c r="E245">
        <v>210004</v>
      </c>
      <c r="F245" t="s">
        <v>309</v>
      </c>
      <c r="G245" t="s">
        <v>35</v>
      </c>
      <c r="H245" t="s">
        <v>36</v>
      </c>
      <c r="I245" t="s">
        <v>37</v>
      </c>
      <c r="J245">
        <v>2</v>
      </c>
      <c r="K245">
        <v>1.9090659430000001</v>
      </c>
      <c r="L245">
        <v>1</v>
      </c>
      <c r="M245">
        <v>19684.54</v>
      </c>
      <c r="N245">
        <v>2.7579449180000002</v>
      </c>
      <c r="O245">
        <v>3</v>
      </c>
      <c r="P245">
        <v>29750.91</v>
      </c>
      <c r="Q245">
        <v>2</v>
      </c>
      <c r="R245">
        <v>0.84887897499999998</v>
      </c>
      <c r="S245">
        <v>10066.370000000001</v>
      </c>
      <c r="T245" t="s">
        <v>88</v>
      </c>
      <c r="U245" t="s">
        <v>89</v>
      </c>
      <c r="V245">
        <v>0</v>
      </c>
      <c r="W245">
        <v>0</v>
      </c>
      <c r="X245">
        <v>60.638130193999999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0.84887897499999998</v>
      </c>
      <c r="AG245">
        <v>6274.8835138000004</v>
      </c>
      <c r="AH245" t="s">
        <v>40</v>
      </c>
    </row>
    <row r="246" spans="1:34" x14ac:dyDescent="0.55000000000000004">
      <c r="A246">
        <v>14448.719338000001</v>
      </c>
      <c r="B246">
        <v>15041.503473999999</v>
      </c>
      <c r="C246" t="s">
        <v>21</v>
      </c>
      <c r="D246">
        <v>20747</v>
      </c>
      <c r="E246">
        <v>210004</v>
      </c>
      <c r="F246" t="s">
        <v>309</v>
      </c>
      <c r="G246" t="s">
        <v>35</v>
      </c>
      <c r="H246" t="s">
        <v>41</v>
      </c>
      <c r="I246" t="s">
        <v>37</v>
      </c>
      <c r="J246">
        <v>2</v>
      </c>
      <c r="K246">
        <v>60.172323216999999</v>
      </c>
      <c r="L246">
        <v>54</v>
      </c>
      <c r="M246">
        <v>939658.31</v>
      </c>
      <c r="N246">
        <v>67.115055010000006</v>
      </c>
      <c r="O246">
        <v>66</v>
      </c>
      <c r="P246">
        <v>1094435.3400000001</v>
      </c>
      <c r="Q246">
        <v>12</v>
      </c>
      <c r="R246">
        <v>6.9427317930000001</v>
      </c>
      <c r="S246">
        <v>154777.03</v>
      </c>
      <c r="T246" t="s">
        <v>106</v>
      </c>
      <c r="U246" t="s">
        <v>107</v>
      </c>
      <c r="V246">
        <v>0</v>
      </c>
      <c r="W246">
        <v>0</v>
      </c>
      <c r="X246">
        <v>135.299723</v>
      </c>
      <c r="Y246">
        <v>-5.2008608450000002</v>
      </c>
      <c r="Z246">
        <v>5.2008608450000002</v>
      </c>
      <c r="AA246">
        <v>-5.2008608450000002</v>
      </c>
      <c r="AB246">
        <v>0.26687550529999998</v>
      </c>
      <c r="AC246">
        <v>0.26687550529999998</v>
      </c>
      <c r="AD246">
        <v>0</v>
      </c>
      <c r="AE246">
        <v>1972.7343446</v>
      </c>
      <c r="AF246">
        <v>6.6758562877000003</v>
      </c>
      <c r="AG246">
        <v>49347.694775999997</v>
      </c>
      <c r="AH246" t="s">
        <v>40</v>
      </c>
    </row>
    <row r="247" spans="1:34" x14ac:dyDescent="0.55000000000000004">
      <c r="A247">
        <v>14448.719338000001</v>
      </c>
      <c r="B247">
        <v>15041.503473999999</v>
      </c>
      <c r="C247" t="s">
        <v>21</v>
      </c>
      <c r="D247">
        <v>21201</v>
      </c>
      <c r="E247">
        <v>210004</v>
      </c>
      <c r="F247" t="s">
        <v>309</v>
      </c>
      <c r="G247" t="s">
        <v>35</v>
      </c>
      <c r="H247" t="s">
        <v>86</v>
      </c>
      <c r="I247" t="s">
        <v>37</v>
      </c>
      <c r="J247">
        <v>2</v>
      </c>
      <c r="K247">
        <v>0</v>
      </c>
      <c r="L247">
        <v>0</v>
      </c>
      <c r="M247">
        <v>0</v>
      </c>
      <c r="N247">
        <v>5.4288958379999999</v>
      </c>
      <c r="O247">
        <v>2</v>
      </c>
      <c r="P247">
        <v>84004.69</v>
      </c>
      <c r="Q247">
        <v>2</v>
      </c>
      <c r="R247">
        <v>5.4288958379999999</v>
      </c>
      <c r="S247">
        <v>84004.69</v>
      </c>
      <c r="T247" t="s">
        <v>36</v>
      </c>
      <c r="U247" t="s">
        <v>232</v>
      </c>
      <c r="V247">
        <v>0</v>
      </c>
      <c r="W247">
        <v>0</v>
      </c>
      <c r="X247">
        <v>58.911117240000003</v>
      </c>
      <c r="Y247">
        <v>-0.58304598299999999</v>
      </c>
      <c r="Z247">
        <v>0.58304598299999999</v>
      </c>
      <c r="AA247">
        <v>-0.58304598299999999</v>
      </c>
      <c r="AB247">
        <v>5.3730026799999997E-2</v>
      </c>
      <c r="AC247">
        <v>5.3730026799999997E-2</v>
      </c>
      <c r="AD247">
        <v>0</v>
      </c>
      <c r="AE247">
        <v>397.17046780999999</v>
      </c>
      <c r="AF247">
        <v>5.3751658111999996</v>
      </c>
      <c r="AG247">
        <v>39733.036541000001</v>
      </c>
      <c r="AH247" t="s">
        <v>40</v>
      </c>
    </row>
    <row r="248" spans="1:34" x14ac:dyDescent="0.55000000000000004">
      <c r="A248">
        <v>14448.719338000001</v>
      </c>
      <c r="B248">
        <v>15041.503473999999</v>
      </c>
      <c r="C248" t="s">
        <v>21</v>
      </c>
      <c r="D248" t="s">
        <v>148</v>
      </c>
      <c r="E248">
        <v>210004</v>
      </c>
      <c r="F248" t="s">
        <v>309</v>
      </c>
      <c r="G248" t="s">
        <v>35</v>
      </c>
      <c r="H248" t="s">
        <v>148</v>
      </c>
      <c r="I248" t="s">
        <v>37</v>
      </c>
      <c r="J248">
        <v>5</v>
      </c>
      <c r="K248">
        <v>4.1005078790000002</v>
      </c>
      <c r="L248">
        <v>6</v>
      </c>
      <c r="M248">
        <v>51076.31</v>
      </c>
      <c r="N248">
        <v>4.4097178709999998</v>
      </c>
      <c r="O248">
        <v>7</v>
      </c>
      <c r="P248">
        <v>51720.81</v>
      </c>
      <c r="Q248">
        <v>1</v>
      </c>
      <c r="R248">
        <v>0.30920999199999999</v>
      </c>
      <c r="S248">
        <v>644.5</v>
      </c>
      <c r="U248" t="s">
        <v>149</v>
      </c>
      <c r="V248">
        <v>0</v>
      </c>
      <c r="W248">
        <v>0</v>
      </c>
      <c r="X248">
        <v>44.885576671999999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0.30920999199999999</v>
      </c>
      <c r="AG248">
        <v>2285.6693807000001</v>
      </c>
      <c r="AH248" t="s">
        <v>40</v>
      </c>
    </row>
    <row r="249" spans="1:34" x14ac:dyDescent="0.55000000000000004">
      <c r="A249">
        <v>14448.719338000001</v>
      </c>
      <c r="B249">
        <v>15041.503473999999</v>
      </c>
      <c r="C249" t="s">
        <v>21</v>
      </c>
      <c r="D249">
        <v>21113</v>
      </c>
      <c r="E249">
        <v>210004</v>
      </c>
      <c r="F249" t="s">
        <v>309</v>
      </c>
      <c r="G249" t="s">
        <v>35</v>
      </c>
      <c r="H249" t="s">
        <v>64</v>
      </c>
      <c r="I249" t="s">
        <v>37</v>
      </c>
      <c r="J249">
        <v>1</v>
      </c>
      <c r="K249">
        <v>0</v>
      </c>
      <c r="L249">
        <v>0</v>
      </c>
      <c r="M249">
        <v>0</v>
      </c>
      <c r="N249">
        <v>2.6663689210000001</v>
      </c>
      <c r="O249">
        <v>2</v>
      </c>
      <c r="P249">
        <v>40094.019999999997</v>
      </c>
      <c r="Q249">
        <v>2</v>
      </c>
      <c r="R249">
        <v>2.6663689210000001</v>
      </c>
      <c r="S249">
        <v>40094.019999999997</v>
      </c>
      <c r="T249" t="s">
        <v>296</v>
      </c>
      <c r="U249" t="s">
        <v>297</v>
      </c>
      <c r="V249">
        <v>0</v>
      </c>
      <c r="W249">
        <v>0</v>
      </c>
      <c r="X249">
        <v>72.867943832999998</v>
      </c>
      <c r="Y249">
        <v>-3.5327478960000001</v>
      </c>
      <c r="Z249">
        <v>3.5327478960000001</v>
      </c>
      <c r="AA249">
        <v>-3.5327478960000001</v>
      </c>
      <c r="AB249">
        <v>0.12926958960000001</v>
      </c>
      <c r="AC249">
        <v>0.12926958960000001</v>
      </c>
      <c r="AD249">
        <v>0</v>
      </c>
      <c r="AE249">
        <v>955.55625785999996</v>
      </c>
      <c r="AF249">
        <v>2.5370993313999999</v>
      </c>
      <c r="AG249">
        <v>18754.148985</v>
      </c>
      <c r="AH249" t="s">
        <v>40</v>
      </c>
    </row>
    <row r="250" spans="1:34" x14ac:dyDescent="0.55000000000000004">
      <c r="A250">
        <v>14448.719338000001</v>
      </c>
      <c r="B250">
        <v>15041.503473999999</v>
      </c>
      <c r="C250" t="s">
        <v>21</v>
      </c>
      <c r="D250" t="s">
        <v>286</v>
      </c>
      <c r="E250">
        <v>210004</v>
      </c>
      <c r="F250" t="s">
        <v>309</v>
      </c>
      <c r="G250" t="s">
        <v>35</v>
      </c>
      <c r="H250" t="s">
        <v>286</v>
      </c>
      <c r="I250" t="s">
        <v>37</v>
      </c>
      <c r="J250">
        <v>6</v>
      </c>
      <c r="K250">
        <v>4.5772298630000003</v>
      </c>
      <c r="L250">
        <v>4</v>
      </c>
      <c r="M250">
        <v>39528.660000000003</v>
      </c>
      <c r="N250">
        <v>8.7730157420000001</v>
      </c>
      <c r="O250">
        <v>8</v>
      </c>
      <c r="P250">
        <v>63506.06</v>
      </c>
      <c r="Q250">
        <v>4</v>
      </c>
      <c r="R250">
        <v>4.1957858789999998</v>
      </c>
      <c r="S250">
        <v>23977.4</v>
      </c>
      <c r="U250" t="s">
        <v>287</v>
      </c>
      <c r="V250">
        <v>0</v>
      </c>
      <c r="W250">
        <v>0</v>
      </c>
      <c r="X250">
        <v>198.49333811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4.1957858789999998</v>
      </c>
      <c r="AG250">
        <v>31015.101580999999</v>
      </c>
      <c r="AH250" t="s">
        <v>40</v>
      </c>
    </row>
    <row r="251" spans="1:34" x14ac:dyDescent="0.55000000000000004">
      <c r="A251">
        <v>14448.719338000001</v>
      </c>
      <c r="B251">
        <v>15041.503473999999</v>
      </c>
      <c r="C251" t="s">
        <v>21</v>
      </c>
      <c r="D251">
        <v>20716</v>
      </c>
      <c r="E251">
        <v>210004</v>
      </c>
      <c r="F251" t="s">
        <v>309</v>
      </c>
      <c r="G251" t="s">
        <v>35</v>
      </c>
      <c r="H251" t="s">
        <v>41</v>
      </c>
      <c r="I251" t="s">
        <v>37</v>
      </c>
      <c r="J251">
        <v>2</v>
      </c>
      <c r="K251">
        <v>17.083833495</v>
      </c>
      <c r="L251">
        <v>18</v>
      </c>
      <c r="M251">
        <v>213219.05</v>
      </c>
      <c r="N251">
        <v>27.086769191999998</v>
      </c>
      <c r="O251">
        <v>23</v>
      </c>
      <c r="P251">
        <v>349304.5</v>
      </c>
      <c r="Q251">
        <v>5</v>
      </c>
      <c r="R251">
        <v>10.002935697</v>
      </c>
      <c r="S251">
        <v>136085.45000000001</v>
      </c>
      <c r="T251" t="s">
        <v>140</v>
      </c>
      <c r="U251" t="s">
        <v>276</v>
      </c>
      <c r="V251">
        <v>0</v>
      </c>
      <c r="W251">
        <v>0</v>
      </c>
      <c r="X251">
        <v>75.096107774000004</v>
      </c>
      <c r="Y251">
        <v>-6.8142197979999999</v>
      </c>
      <c r="Z251">
        <v>6.8142197979999999</v>
      </c>
      <c r="AA251">
        <v>-6.8142197979999999</v>
      </c>
      <c r="AB251">
        <v>0.90766624910000004</v>
      </c>
      <c r="AC251">
        <v>0.90766624910000004</v>
      </c>
      <c r="AD251">
        <v>0</v>
      </c>
      <c r="AE251">
        <v>6709.4369753000001</v>
      </c>
      <c r="AF251">
        <v>9.0952694478999998</v>
      </c>
      <c r="AG251">
        <v>67231.911724999998</v>
      </c>
      <c r="AH251" t="s">
        <v>40</v>
      </c>
    </row>
    <row r="252" spans="1:34" x14ac:dyDescent="0.55000000000000004">
      <c r="A252">
        <v>14448.719338000001</v>
      </c>
      <c r="B252">
        <v>15041.503473999999</v>
      </c>
      <c r="C252" t="s">
        <v>21</v>
      </c>
      <c r="D252">
        <v>21702</v>
      </c>
      <c r="E252">
        <v>210004</v>
      </c>
      <c r="F252" t="s">
        <v>309</v>
      </c>
      <c r="G252" t="s">
        <v>35</v>
      </c>
      <c r="H252" t="s">
        <v>55</v>
      </c>
      <c r="I252" t="s">
        <v>37</v>
      </c>
      <c r="J252">
        <v>2</v>
      </c>
      <c r="K252">
        <v>6.6601738040000003</v>
      </c>
      <c r="L252">
        <v>7</v>
      </c>
      <c r="M252">
        <v>137899.76</v>
      </c>
      <c r="N252">
        <v>14.012426584</v>
      </c>
      <c r="O252">
        <v>11</v>
      </c>
      <c r="P252">
        <v>196167.92</v>
      </c>
      <c r="Q252">
        <v>4</v>
      </c>
      <c r="R252">
        <v>7.3522527799999997</v>
      </c>
      <c r="S252">
        <v>58268.160000000003</v>
      </c>
      <c r="T252" t="s">
        <v>55</v>
      </c>
      <c r="U252" t="s">
        <v>92</v>
      </c>
      <c r="V252">
        <v>0</v>
      </c>
      <c r="W252">
        <v>0</v>
      </c>
      <c r="X252">
        <v>33.656547998000001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7.3522527799999997</v>
      </c>
      <c r="AG252">
        <v>54347.593846999996</v>
      </c>
      <c r="AH252" t="s">
        <v>40</v>
      </c>
    </row>
    <row r="253" spans="1:34" x14ac:dyDescent="0.55000000000000004">
      <c r="A253">
        <v>14448.719338000001</v>
      </c>
      <c r="B253">
        <v>15041.503473999999</v>
      </c>
      <c r="C253" t="s">
        <v>21</v>
      </c>
      <c r="D253">
        <v>21216</v>
      </c>
      <c r="E253">
        <v>210004</v>
      </c>
      <c r="F253" t="s">
        <v>309</v>
      </c>
      <c r="G253" t="s">
        <v>35</v>
      </c>
      <c r="H253" t="s">
        <v>86</v>
      </c>
      <c r="I253" t="s">
        <v>37</v>
      </c>
      <c r="J253">
        <v>1</v>
      </c>
      <c r="K253">
        <v>1.439472957</v>
      </c>
      <c r="L253">
        <v>2</v>
      </c>
      <c r="M253">
        <v>12698.66</v>
      </c>
      <c r="N253">
        <v>2.9335499129999998</v>
      </c>
      <c r="O253">
        <v>1</v>
      </c>
      <c r="P253">
        <v>40157.68</v>
      </c>
      <c r="Q253">
        <v>-1</v>
      </c>
      <c r="R253">
        <v>1.494076956</v>
      </c>
      <c r="S253">
        <v>27459.02</v>
      </c>
      <c r="T253" t="s">
        <v>36</v>
      </c>
      <c r="U253" t="s">
        <v>220</v>
      </c>
      <c r="V253">
        <v>0</v>
      </c>
      <c r="W253">
        <v>0</v>
      </c>
      <c r="X253">
        <v>81.369358595999998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1.494076956</v>
      </c>
      <c r="AG253">
        <v>11044.164287</v>
      </c>
      <c r="AH253" t="s">
        <v>40</v>
      </c>
    </row>
    <row r="254" spans="1:34" x14ac:dyDescent="0.55000000000000004">
      <c r="A254">
        <v>14448.719338000001</v>
      </c>
      <c r="B254">
        <v>15041.503473999999</v>
      </c>
      <c r="C254" t="s">
        <v>21</v>
      </c>
      <c r="D254">
        <v>20745</v>
      </c>
      <c r="E254">
        <v>210004</v>
      </c>
      <c r="F254" t="s">
        <v>309</v>
      </c>
      <c r="G254" t="s">
        <v>35</v>
      </c>
      <c r="H254" t="s">
        <v>41</v>
      </c>
      <c r="I254" t="s">
        <v>37</v>
      </c>
      <c r="J254">
        <v>2</v>
      </c>
      <c r="K254">
        <v>15.439487542</v>
      </c>
      <c r="L254">
        <v>16</v>
      </c>
      <c r="M254">
        <v>170962.4</v>
      </c>
      <c r="N254">
        <v>29.01865514</v>
      </c>
      <c r="O254">
        <v>29</v>
      </c>
      <c r="P254">
        <v>656381.31000000006</v>
      </c>
      <c r="Q254">
        <v>13</v>
      </c>
      <c r="R254">
        <v>13.579167598</v>
      </c>
      <c r="S254">
        <v>485418.91</v>
      </c>
      <c r="T254" t="s">
        <v>214</v>
      </c>
      <c r="U254" t="s">
        <v>215</v>
      </c>
      <c r="V254">
        <v>0</v>
      </c>
      <c r="W254">
        <v>0</v>
      </c>
      <c r="X254">
        <v>67.456354997999995</v>
      </c>
      <c r="Y254">
        <v>-2.797984918</v>
      </c>
      <c r="Z254">
        <v>2.797984918</v>
      </c>
      <c r="AA254">
        <v>-2.797984918</v>
      </c>
      <c r="AB254">
        <v>0.5632427981</v>
      </c>
      <c r="AC254">
        <v>0.5632427981</v>
      </c>
      <c r="AD254">
        <v>0</v>
      </c>
      <c r="AE254">
        <v>4163.4709446999996</v>
      </c>
      <c r="AF254">
        <v>13.015924800000001</v>
      </c>
      <c r="AG254">
        <v>96213.258130999995</v>
      </c>
      <c r="AH254" t="s">
        <v>40</v>
      </c>
    </row>
    <row r="255" spans="1:34" x14ac:dyDescent="0.55000000000000004">
      <c r="A255">
        <v>14448.719338000001</v>
      </c>
      <c r="B255">
        <v>15041.503473999999</v>
      </c>
      <c r="C255" t="s">
        <v>21</v>
      </c>
      <c r="D255">
        <v>20720</v>
      </c>
      <c r="E255">
        <v>210004</v>
      </c>
      <c r="F255" t="s">
        <v>309</v>
      </c>
      <c r="G255" t="s">
        <v>35</v>
      </c>
      <c r="H255" t="s">
        <v>41</v>
      </c>
      <c r="I255" t="s">
        <v>37</v>
      </c>
      <c r="J255">
        <v>2</v>
      </c>
      <c r="K255">
        <v>15.611416538</v>
      </c>
      <c r="L255">
        <v>17</v>
      </c>
      <c r="M255">
        <v>162504.04</v>
      </c>
      <c r="N255">
        <v>19.585963418999999</v>
      </c>
      <c r="O255">
        <v>14</v>
      </c>
      <c r="P255">
        <v>272525.5</v>
      </c>
      <c r="Q255">
        <v>-3</v>
      </c>
      <c r="R255">
        <v>3.9745468810000002</v>
      </c>
      <c r="S255">
        <v>110021.46</v>
      </c>
      <c r="T255" t="s">
        <v>140</v>
      </c>
      <c r="U255" t="s">
        <v>198</v>
      </c>
      <c r="V255">
        <v>0</v>
      </c>
      <c r="W255">
        <v>0</v>
      </c>
      <c r="X255">
        <v>67.503236000000001</v>
      </c>
      <c r="Y255">
        <v>-3.745538888</v>
      </c>
      <c r="Z255">
        <v>3.745538888</v>
      </c>
      <c r="AA255">
        <v>-3.745538888</v>
      </c>
      <c r="AB255">
        <v>0.22053490749999999</v>
      </c>
      <c r="AC255">
        <v>0.22053490749999999</v>
      </c>
      <c r="AD255">
        <v>0</v>
      </c>
      <c r="AE255">
        <v>1630.1862761</v>
      </c>
      <c r="AF255">
        <v>3.7540119734999999</v>
      </c>
      <c r="AG255">
        <v>27749.524416</v>
      </c>
      <c r="AH255" t="s">
        <v>40</v>
      </c>
    </row>
    <row r="256" spans="1:34" x14ac:dyDescent="0.55000000000000004">
      <c r="A256">
        <v>14448.719338000001</v>
      </c>
      <c r="B256">
        <v>15041.503473999999</v>
      </c>
      <c r="C256" t="s">
        <v>21</v>
      </c>
      <c r="D256">
        <v>20837</v>
      </c>
      <c r="E256">
        <v>210004</v>
      </c>
      <c r="F256" t="s">
        <v>309</v>
      </c>
      <c r="G256" t="s">
        <v>35</v>
      </c>
      <c r="H256" t="s">
        <v>46</v>
      </c>
      <c r="I256" t="s">
        <v>37</v>
      </c>
      <c r="J256">
        <v>2</v>
      </c>
      <c r="K256">
        <v>0</v>
      </c>
      <c r="L256">
        <v>0</v>
      </c>
      <c r="M256">
        <v>0</v>
      </c>
      <c r="N256">
        <v>2.9578379130000001</v>
      </c>
      <c r="O256">
        <v>3</v>
      </c>
      <c r="P256">
        <v>38190</v>
      </c>
      <c r="Q256">
        <v>3</v>
      </c>
      <c r="R256">
        <v>2.9578379130000001</v>
      </c>
      <c r="S256">
        <v>38190</v>
      </c>
      <c r="T256" t="s">
        <v>337</v>
      </c>
      <c r="U256" t="s">
        <v>338</v>
      </c>
      <c r="V256">
        <v>0</v>
      </c>
      <c r="W256">
        <v>0</v>
      </c>
      <c r="X256">
        <v>11.966600646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2.9578379130000001</v>
      </c>
      <c r="AG256">
        <v>21864.233776000001</v>
      </c>
      <c r="AH256" t="s">
        <v>40</v>
      </c>
    </row>
    <row r="257" spans="1:34" x14ac:dyDescent="0.55000000000000004">
      <c r="A257">
        <v>14448.719338000001</v>
      </c>
      <c r="B257">
        <v>15041.503473999999</v>
      </c>
      <c r="C257" t="s">
        <v>21</v>
      </c>
      <c r="D257">
        <v>20910</v>
      </c>
      <c r="E257">
        <v>210004</v>
      </c>
      <c r="F257" t="s">
        <v>309</v>
      </c>
      <c r="G257" t="s">
        <v>35</v>
      </c>
      <c r="H257" t="s">
        <v>46</v>
      </c>
      <c r="I257" t="s">
        <v>37</v>
      </c>
      <c r="J257">
        <v>3</v>
      </c>
      <c r="K257">
        <v>233.33021509</v>
      </c>
      <c r="L257">
        <v>236</v>
      </c>
      <c r="M257">
        <v>3251799.42</v>
      </c>
      <c r="N257">
        <v>235.19857902999999</v>
      </c>
      <c r="O257">
        <v>263</v>
      </c>
      <c r="P257">
        <v>3668475.8</v>
      </c>
      <c r="Q257">
        <v>27</v>
      </c>
      <c r="R257">
        <v>1.868363942</v>
      </c>
      <c r="S257">
        <v>416676.38</v>
      </c>
      <c r="T257" t="s">
        <v>98</v>
      </c>
      <c r="U257" t="s">
        <v>231</v>
      </c>
      <c r="V257">
        <v>0</v>
      </c>
      <c r="W257">
        <v>0</v>
      </c>
      <c r="X257">
        <v>79.478649641000004</v>
      </c>
      <c r="Y257">
        <v>-2.182473935</v>
      </c>
      <c r="Z257">
        <v>2.182473935</v>
      </c>
      <c r="AA257">
        <v>-2.182473935</v>
      </c>
      <c r="AB257">
        <v>5.1305043799999998E-2</v>
      </c>
      <c r="AC257">
        <v>5.1305043799999998E-2</v>
      </c>
      <c r="AD257">
        <v>0</v>
      </c>
      <c r="AE257">
        <v>379.24507883000001</v>
      </c>
      <c r="AF257">
        <v>1.8170588982</v>
      </c>
      <c r="AG257">
        <v>13431.635437999999</v>
      </c>
      <c r="AH257" t="s">
        <v>40</v>
      </c>
    </row>
    <row r="258" spans="1:34" x14ac:dyDescent="0.55000000000000004">
      <c r="A258">
        <v>14448.719338000001</v>
      </c>
      <c r="B258">
        <v>15041.503473999999</v>
      </c>
      <c r="C258" t="s">
        <v>21</v>
      </c>
      <c r="D258">
        <v>21213</v>
      </c>
      <c r="E258">
        <v>210004</v>
      </c>
      <c r="F258" t="s">
        <v>309</v>
      </c>
      <c r="G258" t="s">
        <v>35</v>
      </c>
      <c r="H258" t="s">
        <v>86</v>
      </c>
      <c r="I258" t="s">
        <v>37</v>
      </c>
      <c r="J258">
        <v>1</v>
      </c>
      <c r="K258">
        <v>0.65793997999999998</v>
      </c>
      <c r="L258">
        <v>1</v>
      </c>
      <c r="M258">
        <v>11545.23</v>
      </c>
      <c r="N258">
        <v>1.1502679650000001</v>
      </c>
      <c r="O258">
        <v>2</v>
      </c>
      <c r="P258">
        <v>56498.21</v>
      </c>
      <c r="Q258">
        <v>1</v>
      </c>
      <c r="R258">
        <v>0.49232798500000002</v>
      </c>
      <c r="S258">
        <v>44952.98</v>
      </c>
      <c r="T258" t="s">
        <v>36</v>
      </c>
      <c r="U258" t="s">
        <v>339</v>
      </c>
      <c r="V258">
        <v>0</v>
      </c>
      <c r="W258">
        <v>0</v>
      </c>
      <c r="X258">
        <v>44.363528690000003</v>
      </c>
      <c r="Y258">
        <v>-0.73492597800000004</v>
      </c>
      <c r="Z258">
        <v>0.73492597800000004</v>
      </c>
      <c r="AA258">
        <v>-0.73492597800000004</v>
      </c>
      <c r="AB258">
        <v>8.1559027999999999E-3</v>
      </c>
      <c r="AC258">
        <v>8.1559027999999999E-3</v>
      </c>
      <c r="AD258">
        <v>0</v>
      </c>
      <c r="AE258">
        <v>60.288146185000002</v>
      </c>
      <c r="AF258">
        <v>0.48417208220000002</v>
      </c>
      <c r="AG258">
        <v>3578.9829954000002</v>
      </c>
      <c r="AH258" t="s">
        <v>40</v>
      </c>
    </row>
    <row r="259" spans="1:34" x14ac:dyDescent="0.55000000000000004">
      <c r="A259">
        <v>14448.719338000001</v>
      </c>
      <c r="B259">
        <v>15041.503473999999</v>
      </c>
      <c r="C259" t="s">
        <v>21</v>
      </c>
      <c r="D259">
        <v>20853</v>
      </c>
      <c r="E259">
        <v>210004</v>
      </c>
      <c r="F259" t="s">
        <v>309</v>
      </c>
      <c r="G259" t="s">
        <v>35</v>
      </c>
      <c r="H259" t="s">
        <v>46</v>
      </c>
      <c r="I259" t="s">
        <v>37</v>
      </c>
      <c r="J259">
        <v>3</v>
      </c>
      <c r="K259">
        <v>62.210624158000002</v>
      </c>
      <c r="L259">
        <v>80</v>
      </c>
      <c r="M259">
        <v>796569.95</v>
      </c>
      <c r="N259">
        <v>63.647619112000001</v>
      </c>
      <c r="O259">
        <v>79</v>
      </c>
      <c r="P259">
        <v>910990.03</v>
      </c>
      <c r="Q259">
        <v>-1</v>
      </c>
      <c r="R259">
        <v>1.436994954</v>
      </c>
      <c r="S259">
        <v>114420.08</v>
      </c>
      <c r="T259" t="s">
        <v>310</v>
      </c>
      <c r="U259" t="s">
        <v>340</v>
      </c>
      <c r="V259">
        <v>0</v>
      </c>
      <c r="W259">
        <v>0</v>
      </c>
      <c r="X259">
        <v>24.47210226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1.436994954</v>
      </c>
      <c r="AG259">
        <v>10622.216136999999</v>
      </c>
      <c r="AH259" t="s">
        <v>40</v>
      </c>
    </row>
    <row r="260" spans="1:34" x14ac:dyDescent="0.55000000000000004">
      <c r="A260">
        <v>14448.719338000001</v>
      </c>
      <c r="B260">
        <v>15041.503473999999</v>
      </c>
      <c r="C260" t="s">
        <v>21</v>
      </c>
      <c r="D260">
        <v>21012</v>
      </c>
      <c r="E260">
        <v>210004</v>
      </c>
      <c r="F260" t="s">
        <v>309</v>
      </c>
      <c r="G260" t="s">
        <v>35</v>
      </c>
      <c r="H260" t="s">
        <v>64</v>
      </c>
      <c r="I260" t="s">
        <v>37</v>
      </c>
      <c r="J260">
        <v>1</v>
      </c>
      <c r="K260">
        <v>0</v>
      </c>
      <c r="L260">
        <v>0</v>
      </c>
      <c r="M260">
        <v>0</v>
      </c>
      <c r="N260">
        <v>0.62514398100000002</v>
      </c>
      <c r="O260">
        <v>1</v>
      </c>
      <c r="P260">
        <v>3953.91</v>
      </c>
      <c r="Q260">
        <v>1</v>
      </c>
      <c r="R260">
        <v>0.62514398100000002</v>
      </c>
      <c r="S260">
        <v>3953.91</v>
      </c>
      <c r="T260" t="s">
        <v>341</v>
      </c>
      <c r="U260" t="s">
        <v>342</v>
      </c>
      <c r="V260">
        <v>0</v>
      </c>
      <c r="W260">
        <v>0</v>
      </c>
      <c r="X260">
        <v>80.251827634999998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0.62514398100000002</v>
      </c>
      <c r="AG260">
        <v>4621.0423106999997</v>
      </c>
      <c r="AH260" t="s">
        <v>40</v>
      </c>
    </row>
    <row r="261" spans="1:34" x14ac:dyDescent="0.55000000000000004">
      <c r="A261">
        <v>14448.719338000001</v>
      </c>
      <c r="B261">
        <v>15041.503473999999</v>
      </c>
      <c r="C261" t="s">
        <v>21</v>
      </c>
      <c r="D261">
        <v>21229</v>
      </c>
      <c r="E261">
        <v>210004</v>
      </c>
      <c r="F261" t="s">
        <v>309</v>
      </c>
      <c r="G261" t="s">
        <v>35</v>
      </c>
      <c r="H261" t="s">
        <v>86</v>
      </c>
      <c r="I261" t="s">
        <v>37</v>
      </c>
      <c r="J261">
        <v>1</v>
      </c>
      <c r="K261">
        <v>1.9090659430000001</v>
      </c>
      <c r="L261">
        <v>1</v>
      </c>
      <c r="M261">
        <v>20736.669999999998</v>
      </c>
      <c r="N261">
        <v>3.3721958999999999</v>
      </c>
      <c r="O261">
        <v>2</v>
      </c>
      <c r="P261">
        <v>59674.84</v>
      </c>
      <c r="Q261">
        <v>1</v>
      </c>
      <c r="R261">
        <v>1.463129957</v>
      </c>
      <c r="S261">
        <v>38938.17</v>
      </c>
      <c r="T261" t="s">
        <v>36</v>
      </c>
      <c r="U261" t="s">
        <v>87</v>
      </c>
      <c r="V261">
        <v>0</v>
      </c>
      <c r="W261">
        <v>0</v>
      </c>
      <c r="X261">
        <v>142.46583278</v>
      </c>
      <c r="Y261">
        <v>-0.598206982</v>
      </c>
      <c r="Z261">
        <v>0.598206982</v>
      </c>
      <c r="AA261">
        <v>-0.598206982</v>
      </c>
      <c r="AB261">
        <v>6.1436103000000004E-3</v>
      </c>
      <c r="AC261">
        <v>6.1436103000000004E-3</v>
      </c>
      <c r="AD261">
        <v>0</v>
      </c>
      <c r="AE261">
        <v>45.413351069000001</v>
      </c>
      <c r="AF261">
        <v>1.4569863466999999</v>
      </c>
      <c r="AG261">
        <v>10769.991808000001</v>
      </c>
      <c r="AH261" t="s">
        <v>40</v>
      </c>
    </row>
    <row r="262" spans="1:34" x14ac:dyDescent="0.55000000000000004">
      <c r="A262">
        <v>14448.719338000001</v>
      </c>
      <c r="B262">
        <v>15041.503473999999</v>
      </c>
      <c r="C262" t="s">
        <v>21</v>
      </c>
      <c r="D262">
        <v>20706</v>
      </c>
      <c r="E262">
        <v>210004</v>
      </c>
      <c r="F262" t="s">
        <v>309</v>
      </c>
      <c r="G262" t="s">
        <v>35</v>
      </c>
      <c r="H262" t="s">
        <v>41</v>
      </c>
      <c r="I262" t="s">
        <v>37</v>
      </c>
      <c r="J262">
        <v>2</v>
      </c>
      <c r="K262">
        <v>30.049128110000002</v>
      </c>
      <c r="L262">
        <v>36</v>
      </c>
      <c r="M262">
        <v>307037.3</v>
      </c>
      <c r="N262">
        <v>49.93271352</v>
      </c>
      <c r="O262">
        <v>50</v>
      </c>
      <c r="P262">
        <v>688871.22</v>
      </c>
      <c r="Q262">
        <v>14</v>
      </c>
      <c r="R262">
        <v>19.883585409999998</v>
      </c>
      <c r="S262">
        <v>381833.92</v>
      </c>
      <c r="T262" t="s">
        <v>343</v>
      </c>
      <c r="U262" t="s">
        <v>344</v>
      </c>
      <c r="V262">
        <v>0</v>
      </c>
      <c r="W262">
        <v>0</v>
      </c>
      <c r="X262">
        <v>47.235311596999999</v>
      </c>
      <c r="Y262">
        <v>-13.427207599999999</v>
      </c>
      <c r="Z262">
        <v>13.427207599999999</v>
      </c>
      <c r="AA262">
        <v>-13.427207599999999</v>
      </c>
      <c r="AB262">
        <v>5.6521492101000002</v>
      </c>
      <c r="AC262">
        <v>5.6521492101000002</v>
      </c>
      <c r="AD262">
        <v>0</v>
      </c>
      <c r="AE262">
        <v>41780.488080000003</v>
      </c>
      <c r="AF262">
        <v>14.231436199999999</v>
      </c>
      <c r="AG262">
        <v>105198.27563</v>
      </c>
      <c r="AH262" t="s">
        <v>40</v>
      </c>
    </row>
    <row r="263" spans="1:34" x14ac:dyDescent="0.55000000000000004">
      <c r="A263">
        <v>14448.719338000001</v>
      </c>
      <c r="B263">
        <v>15041.503473999999</v>
      </c>
      <c r="C263" t="s">
        <v>21</v>
      </c>
      <c r="D263">
        <v>20744</v>
      </c>
      <c r="E263">
        <v>210004</v>
      </c>
      <c r="F263" t="s">
        <v>309</v>
      </c>
      <c r="G263" t="s">
        <v>35</v>
      </c>
      <c r="H263" t="s">
        <v>41</v>
      </c>
      <c r="I263" t="s">
        <v>37</v>
      </c>
      <c r="J263">
        <v>2</v>
      </c>
      <c r="K263">
        <v>45.421798653000003</v>
      </c>
      <c r="L263">
        <v>39</v>
      </c>
      <c r="M263">
        <v>852117.92</v>
      </c>
      <c r="N263">
        <v>54.082653391999997</v>
      </c>
      <c r="O263">
        <v>57</v>
      </c>
      <c r="P263">
        <v>909041.4</v>
      </c>
      <c r="Q263">
        <v>18</v>
      </c>
      <c r="R263">
        <v>8.6608547389999995</v>
      </c>
      <c r="S263">
        <v>56923.48</v>
      </c>
      <c r="T263" t="s">
        <v>42</v>
      </c>
      <c r="U263" t="s">
        <v>43</v>
      </c>
      <c r="V263">
        <v>0</v>
      </c>
      <c r="W263">
        <v>0</v>
      </c>
      <c r="X263">
        <v>69.501414928000003</v>
      </c>
      <c r="Y263">
        <v>-9.1640427280000001</v>
      </c>
      <c r="Z263">
        <v>9.1640427280000001</v>
      </c>
      <c r="AA263">
        <v>-9.1640427280000001</v>
      </c>
      <c r="AB263">
        <v>1.1419687350000001</v>
      </c>
      <c r="AC263">
        <v>1.1419687350000001</v>
      </c>
      <c r="AD263">
        <v>0</v>
      </c>
      <c r="AE263">
        <v>8441.3927070999998</v>
      </c>
      <c r="AF263">
        <v>7.5188860039999996</v>
      </c>
      <c r="AG263">
        <v>55579.340774999997</v>
      </c>
      <c r="AH263" t="s">
        <v>40</v>
      </c>
    </row>
    <row r="264" spans="1:34" x14ac:dyDescent="0.55000000000000004">
      <c r="A264">
        <v>14448.719338000001</v>
      </c>
      <c r="B264">
        <v>15041.503473999999</v>
      </c>
      <c r="C264" t="s">
        <v>21</v>
      </c>
      <c r="D264">
        <v>21791</v>
      </c>
      <c r="E264">
        <v>210004</v>
      </c>
      <c r="F264" t="s">
        <v>309</v>
      </c>
      <c r="G264" t="s">
        <v>35</v>
      </c>
      <c r="H264" t="s">
        <v>123</v>
      </c>
      <c r="I264" t="s">
        <v>37</v>
      </c>
      <c r="J264">
        <v>1</v>
      </c>
      <c r="K264">
        <v>0</v>
      </c>
      <c r="L264">
        <v>0</v>
      </c>
      <c r="M264">
        <v>0</v>
      </c>
      <c r="N264">
        <v>0.602789982</v>
      </c>
      <c r="O264">
        <v>1</v>
      </c>
      <c r="P264">
        <v>35771.83</v>
      </c>
      <c r="Q264">
        <v>1</v>
      </c>
      <c r="R264">
        <v>0.602789982</v>
      </c>
      <c r="S264">
        <v>35771.83</v>
      </c>
      <c r="T264" t="s">
        <v>345</v>
      </c>
      <c r="U264" t="s">
        <v>346</v>
      </c>
      <c r="V264">
        <v>0</v>
      </c>
      <c r="W264">
        <v>0</v>
      </c>
      <c r="X264">
        <v>10.496671685000001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0.602789982</v>
      </c>
      <c r="AG264">
        <v>4455.8023365999998</v>
      </c>
      <c r="AH264" t="s">
        <v>40</v>
      </c>
    </row>
    <row r="265" spans="1:34" x14ac:dyDescent="0.55000000000000004">
      <c r="A265">
        <v>14448.719338000001</v>
      </c>
      <c r="B265">
        <v>15041.503473999999</v>
      </c>
      <c r="C265" t="s">
        <v>21</v>
      </c>
      <c r="D265">
        <v>20817</v>
      </c>
      <c r="E265">
        <v>210004</v>
      </c>
      <c r="F265" t="s">
        <v>309</v>
      </c>
      <c r="G265" t="s">
        <v>35</v>
      </c>
      <c r="H265" t="s">
        <v>46</v>
      </c>
      <c r="I265" t="s">
        <v>37</v>
      </c>
      <c r="J265">
        <v>2</v>
      </c>
      <c r="K265">
        <v>8.6214147440000009</v>
      </c>
      <c r="L265">
        <v>6</v>
      </c>
      <c r="M265">
        <v>130227.29</v>
      </c>
      <c r="N265">
        <v>11.932217647</v>
      </c>
      <c r="O265">
        <v>14</v>
      </c>
      <c r="P265">
        <v>164919.53</v>
      </c>
      <c r="Q265">
        <v>8</v>
      </c>
      <c r="R265">
        <v>3.3108029029999999</v>
      </c>
      <c r="S265">
        <v>34692.239999999998</v>
      </c>
      <c r="T265" t="s">
        <v>160</v>
      </c>
      <c r="U265" t="s">
        <v>161</v>
      </c>
      <c r="V265">
        <v>0</v>
      </c>
      <c r="W265">
        <v>0</v>
      </c>
      <c r="X265">
        <v>20.978973379999999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3.3108029029999999</v>
      </c>
      <c r="AG265">
        <v>24473.338562000001</v>
      </c>
      <c r="AH265" t="s">
        <v>40</v>
      </c>
    </row>
    <row r="266" spans="1:34" x14ac:dyDescent="0.55000000000000004">
      <c r="A266">
        <v>14448.719338000001</v>
      </c>
      <c r="B266">
        <v>15041.503473999999</v>
      </c>
      <c r="C266" t="s">
        <v>21</v>
      </c>
      <c r="D266" t="s">
        <v>347</v>
      </c>
      <c r="E266">
        <v>210004</v>
      </c>
      <c r="F266" t="s">
        <v>309</v>
      </c>
      <c r="G266" t="s">
        <v>35</v>
      </c>
      <c r="H266" t="s">
        <v>347</v>
      </c>
      <c r="I266" t="s">
        <v>37</v>
      </c>
      <c r="J266">
        <v>1</v>
      </c>
      <c r="K266">
        <v>0</v>
      </c>
      <c r="L266">
        <v>0</v>
      </c>
      <c r="M266">
        <v>0</v>
      </c>
      <c r="N266">
        <v>0.49757698500000003</v>
      </c>
      <c r="O266">
        <v>1</v>
      </c>
      <c r="P266">
        <v>3537.56</v>
      </c>
      <c r="Q266">
        <v>1</v>
      </c>
      <c r="R266">
        <v>0.49757698500000003</v>
      </c>
      <c r="S266">
        <v>3537.56</v>
      </c>
      <c r="U266" t="s">
        <v>348</v>
      </c>
      <c r="V266">
        <v>0</v>
      </c>
      <c r="W266">
        <v>0</v>
      </c>
      <c r="X266">
        <v>68.731464979999998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0.49757698500000003</v>
      </c>
      <c r="AG266">
        <v>3678.0715648999999</v>
      </c>
      <c r="AH266" t="s">
        <v>40</v>
      </c>
    </row>
    <row r="267" spans="1:34" x14ac:dyDescent="0.55000000000000004">
      <c r="A267">
        <v>14448.719338000001</v>
      </c>
      <c r="B267">
        <v>15041.503473999999</v>
      </c>
      <c r="C267" t="s">
        <v>21</v>
      </c>
      <c r="D267">
        <v>20886</v>
      </c>
      <c r="E267">
        <v>210004</v>
      </c>
      <c r="F267" t="s">
        <v>309</v>
      </c>
      <c r="G267" t="s">
        <v>35</v>
      </c>
      <c r="H267" t="s">
        <v>46</v>
      </c>
      <c r="I267" t="s">
        <v>37</v>
      </c>
      <c r="J267">
        <v>2</v>
      </c>
      <c r="K267">
        <v>30.953840081999999</v>
      </c>
      <c r="L267">
        <v>28</v>
      </c>
      <c r="M267">
        <v>433264.71</v>
      </c>
      <c r="N267">
        <v>37.323224893999999</v>
      </c>
      <c r="O267">
        <v>34</v>
      </c>
      <c r="P267">
        <v>566028.19999999995</v>
      </c>
      <c r="Q267">
        <v>6</v>
      </c>
      <c r="R267">
        <v>6.3693848119999998</v>
      </c>
      <c r="S267">
        <v>132763.49</v>
      </c>
      <c r="T267" t="s">
        <v>93</v>
      </c>
      <c r="U267" t="s">
        <v>94</v>
      </c>
      <c r="V267">
        <v>0</v>
      </c>
      <c r="W267">
        <v>0</v>
      </c>
      <c r="X267">
        <v>32.268526053000002</v>
      </c>
      <c r="Y267">
        <v>-0.61168998200000002</v>
      </c>
      <c r="Z267">
        <v>0.61168998200000002</v>
      </c>
      <c r="AA267">
        <v>-0.61168998200000002</v>
      </c>
      <c r="AB267">
        <v>0.1207395985</v>
      </c>
      <c r="AC267">
        <v>0.1207395985</v>
      </c>
      <c r="AD267">
        <v>0</v>
      </c>
      <c r="AE267">
        <v>892.50286392999999</v>
      </c>
      <c r="AF267">
        <v>6.2486452134999997</v>
      </c>
      <c r="AG267">
        <v>46189.765547000003</v>
      </c>
      <c r="AH267" t="s">
        <v>40</v>
      </c>
    </row>
    <row r="268" spans="1:34" x14ac:dyDescent="0.55000000000000004">
      <c r="A268">
        <v>14448.719338000001</v>
      </c>
      <c r="B268">
        <v>15041.503473999999</v>
      </c>
      <c r="C268" t="s">
        <v>21</v>
      </c>
      <c r="D268">
        <v>20841</v>
      </c>
      <c r="E268">
        <v>210004</v>
      </c>
      <c r="F268" t="s">
        <v>309</v>
      </c>
      <c r="G268" t="s">
        <v>35</v>
      </c>
      <c r="H268" t="s">
        <v>46</v>
      </c>
      <c r="I268" t="s">
        <v>37</v>
      </c>
      <c r="J268">
        <v>1</v>
      </c>
      <c r="K268">
        <v>0.38231798900000002</v>
      </c>
      <c r="L268">
        <v>1</v>
      </c>
      <c r="M268">
        <v>5398.63</v>
      </c>
      <c r="N268">
        <v>2.0094399410000001</v>
      </c>
      <c r="O268">
        <v>2</v>
      </c>
      <c r="P268">
        <v>54061.51</v>
      </c>
      <c r="Q268">
        <v>1</v>
      </c>
      <c r="R268">
        <v>1.627121952</v>
      </c>
      <c r="S268">
        <v>48662.879999999997</v>
      </c>
      <c r="T268" t="s">
        <v>349</v>
      </c>
      <c r="U268" t="s">
        <v>350</v>
      </c>
      <c r="V268">
        <v>0</v>
      </c>
      <c r="W268">
        <v>0</v>
      </c>
      <c r="X268">
        <v>3.7948148860000002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1.627121952</v>
      </c>
      <c r="AG268">
        <v>12027.628215999999</v>
      </c>
      <c r="AH268" t="s">
        <v>40</v>
      </c>
    </row>
    <row r="269" spans="1:34" x14ac:dyDescent="0.55000000000000004">
      <c r="A269">
        <v>14448.719338000001</v>
      </c>
      <c r="B269">
        <v>15041.503473999999</v>
      </c>
      <c r="C269" t="s">
        <v>21</v>
      </c>
      <c r="D269">
        <v>20763</v>
      </c>
      <c r="E269">
        <v>210004</v>
      </c>
      <c r="F269" t="s">
        <v>309</v>
      </c>
      <c r="G269" t="s">
        <v>35</v>
      </c>
      <c r="H269" t="s">
        <v>79</v>
      </c>
      <c r="I269" t="s">
        <v>37</v>
      </c>
      <c r="J269">
        <v>2</v>
      </c>
      <c r="K269">
        <v>0.37132398900000002</v>
      </c>
      <c r="L269">
        <v>1</v>
      </c>
      <c r="M269">
        <v>5475.91</v>
      </c>
      <c r="N269">
        <v>8.8023397390000007</v>
      </c>
      <c r="O269">
        <v>3</v>
      </c>
      <c r="P269">
        <v>65298.89</v>
      </c>
      <c r="Q269">
        <v>2</v>
      </c>
      <c r="R269">
        <v>8.4310157500000003</v>
      </c>
      <c r="S269">
        <v>59822.98</v>
      </c>
      <c r="T269" t="s">
        <v>268</v>
      </c>
      <c r="U269" t="s">
        <v>269</v>
      </c>
      <c r="V269">
        <v>0</v>
      </c>
      <c r="W269">
        <v>0</v>
      </c>
      <c r="X269">
        <v>27.201777194999998</v>
      </c>
      <c r="Y269">
        <v>-6.6720988009999997</v>
      </c>
      <c r="Z269">
        <v>6.6720988009999997</v>
      </c>
      <c r="AA269">
        <v>-6.6720988009999997</v>
      </c>
      <c r="AB269">
        <v>2.0679740766000001</v>
      </c>
      <c r="AC269">
        <v>2.0679740766000001</v>
      </c>
      <c r="AD269">
        <v>0</v>
      </c>
      <c r="AE269">
        <v>15286.391609</v>
      </c>
      <c r="AF269">
        <v>6.3630416733999997</v>
      </c>
      <c r="AG269">
        <v>47035.380153999999</v>
      </c>
      <c r="AH269" t="s">
        <v>40</v>
      </c>
    </row>
    <row r="270" spans="1:34" x14ac:dyDescent="0.55000000000000004">
      <c r="A270">
        <v>14448.719338000001</v>
      </c>
      <c r="B270">
        <v>15041.503473999999</v>
      </c>
      <c r="C270" t="s">
        <v>21</v>
      </c>
      <c r="D270">
        <v>20607</v>
      </c>
      <c r="E270">
        <v>210004</v>
      </c>
      <c r="F270" t="s">
        <v>309</v>
      </c>
      <c r="G270" t="s">
        <v>35</v>
      </c>
      <c r="H270" t="s">
        <v>41</v>
      </c>
      <c r="I270" t="s">
        <v>37</v>
      </c>
      <c r="J270">
        <v>2</v>
      </c>
      <c r="K270">
        <v>6.6307878029999996</v>
      </c>
      <c r="L270">
        <v>6</v>
      </c>
      <c r="M270">
        <v>119862.23</v>
      </c>
      <c r="N270">
        <v>7.6917627729999998</v>
      </c>
      <c r="O270">
        <v>8</v>
      </c>
      <c r="P270">
        <v>117711.77</v>
      </c>
      <c r="Q270">
        <v>2</v>
      </c>
      <c r="R270">
        <v>1.06097497</v>
      </c>
      <c r="S270">
        <v>-2150.46</v>
      </c>
      <c r="T270" t="s">
        <v>351</v>
      </c>
      <c r="U270" t="s">
        <v>352</v>
      </c>
      <c r="V270">
        <v>0</v>
      </c>
      <c r="W270">
        <v>0</v>
      </c>
      <c r="X270">
        <v>32.126005048000003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1.06097497</v>
      </c>
      <c r="AG270">
        <v>7842.6896458000001</v>
      </c>
      <c r="AH270" t="s">
        <v>40</v>
      </c>
    </row>
    <row r="271" spans="1:34" x14ac:dyDescent="0.55000000000000004">
      <c r="A271">
        <v>14448.719338000001</v>
      </c>
      <c r="B271">
        <v>15041.503473999999</v>
      </c>
      <c r="C271" t="s">
        <v>21</v>
      </c>
      <c r="D271">
        <v>20785</v>
      </c>
      <c r="E271">
        <v>210004</v>
      </c>
      <c r="F271" t="s">
        <v>309</v>
      </c>
      <c r="G271" t="s">
        <v>35</v>
      </c>
      <c r="H271" t="s">
        <v>41</v>
      </c>
      <c r="I271" t="s">
        <v>37</v>
      </c>
      <c r="J271">
        <v>2</v>
      </c>
      <c r="K271">
        <v>43.593063708000003</v>
      </c>
      <c r="L271">
        <v>39</v>
      </c>
      <c r="M271">
        <v>677734.01</v>
      </c>
      <c r="N271">
        <v>53.497788417000002</v>
      </c>
      <c r="O271">
        <v>44</v>
      </c>
      <c r="P271">
        <v>814848.22</v>
      </c>
      <c r="Q271">
        <v>5</v>
      </c>
      <c r="R271">
        <v>9.9047247089999999</v>
      </c>
      <c r="S271">
        <v>137114.21</v>
      </c>
      <c r="T271" t="s">
        <v>49</v>
      </c>
      <c r="U271" t="s">
        <v>150</v>
      </c>
      <c r="V271">
        <v>0</v>
      </c>
      <c r="W271">
        <v>0</v>
      </c>
      <c r="X271">
        <v>200.05824806000001</v>
      </c>
      <c r="Y271">
        <v>-3.5376048949999999</v>
      </c>
      <c r="Z271">
        <v>3.5376048949999999</v>
      </c>
      <c r="AA271">
        <v>-3.5376048949999999</v>
      </c>
      <c r="AB271">
        <v>0.1751440041</v>
      </c>
      <c r="AC271">
        <v>0.1751440041</v>
      </c>
      <c r="AD271">
        <v>0</v>
      </c>
      <c r="AE271">
        <v>1294.6583154</v>
      </c>
      <c r="AF271">
        <v>9.7295807049</v>
      </c>
      <c r="AG271">
        <v>71920.718217000001</v>
      </c>
      <c r="AH271" t="s">
        <v>40</v>
      </c>
    </row>
    <row r="272" spans="1:34" x14ac:dyDescent="0.55000000000000004">
      <c r="A272">
        <v>14448.719338000001</v>
      </c>
      <c r="B272">
        <v>15041.503473999999</v>
      </c>
      <c r="C272" t="s">
        <v>21</v>
      </c>
      <c r="D272">
        <v>20705</v>
      </c>
      <c r="E272">
        <v>210004</v>
      </c>
      <c r="F272" t="s">
        <v>309</v>
      </c>
      <c r="G272" t="s">
        <v>35</v>
      </c>
      <c r="H272" t="s">
        <v>41</v>
      </c>
      <c r="I272" t="s">
        <v>37</v>
      </c>
      <c r="J272">
        <v>3</v>
      </c>
      <c r="K272">
        <v>70.047225927</v>
      </c>
      <c r="L272">
        <v>80</v>
      </c>
      <c r="M272">
        <v>933942.71</v>
      </c>
      <c r="N272">
        <v>72.824651845999995</v>
      </c>
      <c r="O272">
        <v>89</v>
      </c>
      <c r="P272">
        <v>1127193.97</v>
      </c>
      <c r="Q272">
        <v>9</v>
      </c>
      <c r="R272">
        <v>2.7774259190000001</v>
      </c>
      <c r="S272">
        <v>193251.26</v>
      </c>
      <c r="T272" t="s">
        <v>298</v>
      </c>
      <c r="U272" t="s">
        <v>299</v>
      </c>
      <c r="V272">
        <v>0</v>
      </c>
      <c r="W272">
        <v>0</v>
      </c>
      <c r="X272">
        <v>75.462409758000007</v>
      </c>
      <c r="Y272">
        <v>-55.213048360000002</v>
      </c>
      <c r="Z272">
        <v>55.213048364000002</v>
      </c>
      <c r="AA272">
        <v>-55.213048360000002</v>
      </c>
      <c r="AB272">
        <v>2.0321396054999998</v>
      </c>
      <c r="AC272">
        <v>2.0321396054999998</v>
      </c>
      <c r="AD272">
        <v>0</v>
      </c>
      <c r="AE272">
        <v>15021.504459</v>
      </c>
      <c r="AF272">
        <v>0.74528631349999996</v>
      </c>
      <c r="AG272">
        <v>5509.1302052999999</v>
      </c>
      <c r="AH272" t="s">
        <v>40</v>
      </c>
    </row>
    <row r="273" spans="1:34" x14ac:dyDescent="0.55000000000000004">
      <c r="A273">
        <v>15275.487907000001</v>
      </c>
      <c r="B273">
        <v>15950.676595000001</v>
      </c>
      <c r="C273" t="s">
        <v>21</v>
      </c>
      <c r="D273">
        <v>20774</v>
      </c>
      <c r="E273">
        <v>210005</v>
      </c>
      <c r="F273" t="s">
        <v>55</v>
      </c>
      <c r="G273" t="s">
        <v>35</v>
      </c>
      <c r="H273" t="s">
        <v>41</v>
      </c>
      <c r="I273" t="s">
        <v>37</v>
      </c>
      <c r="J273">
        <v>1</v>
      </c>
      <c r="K273">
        <v>0</v>
      </c>
      <c r="L273">
        <v>0</v>
      </c>
      <c r="M273">
        <v>0</v>
      </c>
      <c r="N273">
        <v>0.94474897199999996</v>
      </c>
      <c r="O273">
        <v>1</v>
      </c>
      <c r="P273">
        <v>16988.52</v>
      </c>
      <c r="Q273">
        <v>1</v>
      </c>
      <c r="R273">
        <v>0.94474897199999996</v>
      </c>
      <c r="S273">
        <v>16988.52</v>
      </c>
      <c r="T273" t="s">
        <v>162</v>
      </c>
      <c r="U273" t="s">
        <v>201</v>
      </c>
      <c r="V273">
        <v>0</v>
      </c>
      <c r="W273">
        <v>0</v>
      </c>
      <c r="X273">
        <v>108.96683977000001</v>
      </c>
      <c r="Y273">
        <v>-10.96837268</v>
      </c>
      <c r="Z273">
        <v>10.968372676</v>
      </c>
      <c r="AA273">
        <v>-10.96837268</v>
      </c>
      <c r="AB273">
        <v>9.5096442500000003E-2</v>
      </c>
      <c r="AC273">
        <v>9.5096442500000003E-2</v>
      </c>
      <c r="AD273">
        <v>0</v>
      </c>
      <c r="AE273">
        <v>743.17295535000005</v>
      </c>
      <c r="AF273">
        <v>0.84965252950000003</v>
      </c>
      <c r="AG273">
        <v>6639.9832102999999</v>
      </c>
      <c r="AH273" t="s">
        <v>40</v>
      </c>
    </row>
    <row r="274" spans="1:34" x14ac:dyDescent="0.55000000000000004">
      <c r="A274">
        <v>15275.487907000001</v>
      </c>
      <c r="B274">
        <v>15950.676595000001</v>
      </c>
      <c r="C274" t="s">
        <v>21</v>
      </c>
      <c r="D274" t="s">
        <v>79</v>
      </c>
      <c r="E274">
        <v>210005</v>
      </c>
      <c r="F274" t="s">
        <v>55</v>
      </c>
      <c r="G274" t="s">
        <v>35</v>
      </c>
      <c r="H274" t="s">
        <v>79</v>
      </c>
      <c r="I274" t="s">
        <v>37</v>
      </c>
      <c r="J274">
        <v>1</v>
      </c>
      <c r="K274">
        <v>0</v>
      </c>
      <c r="L274">
        <v>0</v>
      </c>
      <c r="M274">
        <v>0</v>
      </c>
      <c r="N274">
        <v>0.43226198700000001</v>
      </c>
      <c r="O274">
        <v>1</v>
      </c>
      <c r="P274">
        <v>4239.67</v>
      </c>
      <c r="Q274">
        <v>1</v>
      </c>
      <c r="R274">
        <v>0.43226198700000001</v>
      </c>
      <c r="S274">
        <v>4239.67</v>
      </c>
      <c r="U274" t="s">
        <v>353</v>
      </c>
      <c r="V274">
        <v>0</v>
      </c>
      <c r="W274">
        <v>0</v>
      </c>
      <c r="X274">
        <v>2.286293932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0.43226198700000001</v>
      </c>
      <c r="AG274">
        <v>3378.1013254</v>
      </c>
      <c r="AH274" t="s">
        <v>40</v>
      </c>
    </row>
    <row r="275" spans="1:34" x14ac:dyDescent="0.55000000000000004">
      <c r="A275">
        <v>15275.487907000001</v>
      </c>
      <c r="B275">
        <v>15950.676595000001</v>
      </c>
      <c r="C275" t="s">
        <v>21</v>
      </c>
      <c r="D275">
        <v>21075</v>
      </c>
      <c r="E275">
        <v>210005</v>
      </c>
      <c r="F275" t="s">
        <v>55</v>
      </c>
      <c r="G275" t="s">
        <v>35</v>
      </c>
      <c r="H275" t="s">
        <v>79</v>
      </c>
      <c r="I275" t="s">
        <v>37</v>
      </c>
      <c r="J275">
        <v>1</v>
      </c>
      <c r="K275">
        <v>0</v>
      </c>
      <c r="L275">
        <v>0</v>
      </c>
      <c r="M275">
        <v>0</v>
      </c>
      <c r="N275">
        <v>1.772410947</v>
      </c>
      <c r="O275">
        <v>1</v>
      </c>
      <c r="P275">
        <v>28591.72</v>
      </c>
      <c r="Q275">
        <v>1</v>
      </c>
      <c r="R275">
        <v>1.772410947</v>
      </c>
      <c r="S275">
        <v>28591.72</v>
      </c>
      <c r="T275" t="s">
        <v>158</v>
      </c>
      <c r="U275" t="s">
        <v>159</v>
      </c>
      <c r="V275">
        <v>0</v>
      </c>
      <c r="W275">
        <v>0</v>
      </c>
      <c r="X275">
        <v>74.389385790999995</v>
      </c>
      <c r="Y275">
        <v>-3.5079528959999999</v>
      </c>
      <c r="Z275">
        <v>3.5079528959999999</v>
      </c>
      <c r="AA275">
        <v>-3.5079528959999999</v>
      </c>
      <c r="AB275">
        <v>8.3580930900000003E-2</v>
      </c>
      <c r="AC275">
        <v>8.3580930900000003E-2</v>
      </c>
      <c r="AD275">
        <v>0</v>
      </c>
      <c r="AE275">
        <v>653.17992788000004</v>
      </c>
      <c r="AF275">
        <v>1.6888300161000001</v>
      </c>
      <c r="AG275">
        <v>13198.104592</v>
      </c>
      <c r="AH275" t="s">
        <v>40</v>
      </c>
    </row>
    <row r="276" spans="1:34" x14ac:dyDescent="0.55000000000000004">
      <c r="A276">
        <v>15275.487907000001</v>
      </c>
      <c r="B276">
        <v>15950.676595000001</v>
      </c>
      <c r="C276" t="s">
        <v>21</v>
      </c>
      <c r="D276">
        <v>21223</v>
      </c>
      <c r="E276">
        <v>210005</v>
      </c>
      <c r="F276" t="s">
        <v>55</v>
      </c>
      <c r="G276" t="s">
        <v>35</v>
      </c>
      <c r="H276" t="s">
        <v>86</v>
      </c>
      <c r="I276" t="s">
        <v>37</v>
      </c>
      <c r="J276">
        <v>1</v>
      </c>
      <c r="K276">
        <v>0</v>
      </c>
      <c r="L276">
        <v>0</v>
      </c>
      <c r="M276">
        <v>0</v>
      </c>
      <c r="N276">
        <v>0.73492597800000004</v>
      </c>
      <c r="O276">
        <v>1</v>
      </c>
      <c r="P276">
        <v>12163.58</v>
      </c>
      <c r="Q276">
        <v>1</v>
      </c>
      <c r="R276">
        <v>0.73492597800000004</v>
      </c>
      <c r="S276">
        <v>12163.58</v>
      </c>
      <c r="T276" t="s">
        <v>36</v>
      </c>
      <c r="U276" t="s">
        <v>308</v>
      </c>
      <c r="V276">
        <v>0</v>
      </c>
      <c r="W276">
        <v>0</v>
      </c>
      <c r="X276">
        <v>32.501234044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0.73492597800000004</v>
      </c>
      <c r="AG276">
        <v>5743.4021381000002</v>
      </c>
      <c r="AH276" t="s">
        <v>40</v>
      </c>
    </row>
    <row r="277" spans="1:34" x14ac:dyDescent="0.55000000000000004">
      <c r="A277">
        <v>15275.487907000001</v>
      </c>
      <c r="B277">
        <v>15950.676595000001</v>
      </c>
      <c r="C277" t="s">
        <v>21</v>
      </c>
      <c r="D277">
        <v>21797</v>
      </c>
      <c r="E277">
        <v>210005</v>
      </c>
      <c r="F277" t="s">
        <v>55</v>
      </c>
      <c r="G277" t="s">
        <v>35</v>
      </c>
      <c r="H277" t="s">
        <v>79</v>
      </c>
      <c r="I277" t="s">
        <v>37</v>
      </c>
      <c r="J277">
        <v>2</v>
      </c>
      <c r="K277">
        <v>11.112292673000001</v>
      </c>
      <c r="L277">
        <v>11</v>
      </c>
      <c r="M277">
        <v>306326.63</v>
      </c>
      <c r="N277">
        <v>13.941949586</v>
      </c>
      <c r="O277">
        <v>21</v>
      </c>
      <c r="P277">
        <v>213717.05</v>
      </c>
      <c r="Q277">
        <v>10</v>
      </c>
      <c r="R277">
        <v>2.829656913</v>
      </c>
      <c r="S277">
        <v>-92609.58</v>
      </c>
      <c r="T277" t="s">
        <v>326</v>
      </c>
      <c r="U277" t="s">
        <v>327</v>
      </c>
      <c r="V277">
        <v>0</v>
      </c>
      <c r="W277">
        <v>0</v>
      </c>
      <c r="X277">
        <v>15.290254544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2.829656913</v>
      </c>
      <c r="AG277">
        <v>22113.597901000001</v>
      </c>
      <c r="AH277" t="s">
        <v>40</v>
      </c>
    </row>
    <row r="278" spans="1:34" x14ac:dyDescent="0.55000000000000004">
      <c r="A278">
        <v>15275.487907000001</v>
      </c>
      <c r="B278">
        <v>15950.676595000001</v>
      </c>
      <c r="C278" t="s">
        <v>21</v>
      </c>
      <c r="D278">
        <v>20874</v>
      </c>
      <c r="E278">
        <v>210005</v>
      </c>
      <c r="F278" t="s">
        <v>55</v>
      </c>
      <c r="G278" t="s">
        <v>35</v>
      </c>
      <c r="H278" t="s">
        <v>46</v>
      </c>
      <c r="I278" t="s">
        <v>37</v>
      </c>
      <c r="J278">
        <v>2</v>
      </c>
      <c r="K278">
        <v>3.1454779070000001</v>
      </c>
      <c r="L278">
        <v>7</v>
      </c>
      <c r="M278">
        <v>38722.6</v>
      </c>
      <c r="N278">
        <v>4.2695218730000004</v>
      </c>
      <c r="O278">
        <v>5</v>
      </c>
      <c r="P278">
        <v>42308.53</v>
      </c>
      <c r="Q278">
        <v>-2</v>
      </c>
      <c r="R278">
        <v>1.1240439659999999</v>
      </c>
      <c r="S278">
        <v>3585.93</v>
      </c>
      <c r="T278" t="s">
        <v>74</v>
      </c>
      <c r="U278" t="s">
        <v>176</v>
      </c>
      <c r="V278">
        <v>0</v>
      </c>
      <c r="W278">
        <v>0</v>
      </c>
      <c r="X278">
        <v>67.317166005000004</v>
      </c>
      <c r="Y278">
        <v>-2.7837239170000001</v>
      </c>
      <c r="Z278">
        <v>2.7837239170000001</v>
      </c>
      <c r="AA278">
        <v>-2.7837239170000001</v>
      </c>
      <c r="AB278">
        <v>4.64818746E-2</v>
      </c>
      <c r="AC278">
        <v>4.64818746E-2</v>
      </c>
      <c r="AD278">
        <v>0</v>
      </c>
      <c r="AE278">
        <v>363.25304347000002</v>
      </c>
      <c r="AF278">
        <v>1.0775620913999999</v>
      </c>
      <c r="AG278">
        <v>8421.0826732000005</v>
      </c>
      <c r="AH278" t="s">
        <v>40</v>
      </c>
    </row>
    <row r="279" spans="1:34" x14ac:dyDescent="0.55000000000000004">
      <c r="A279">
        <v>15275.487907000001</v>
      </c>
      <c r="B279">
        <v>15950.676595000001</v>
      </c>
      <c r="C279" t="s">
        <v>21</v>
      </c>
      <c r="D279" t="s">
        <v>62</v>
      </c>
      <c r="E279">
        <v>210005</v>
      </c>
      <c r="F279" t="s">
        <v>55</v>
      </c>
      <c r="G279" t="s">
        <v>35</v>
      </c>
      <c r="H279" t="s">
        <v>62</v>
      </c>
      <c r="I279" t="s">
        <v>37</v>
      </c>
      <c r="J279">
        <v>1</v>
      </c>
      <c r="K279">
        <v>0.46813298599999997</v>
      </c>
      <c r="L279">
        <v>1</v>
      </c>
      <c r="M279">
        <v>10029.629999999999</v>
      </c>
      <c r="N279">
        <v>0.49757698500000003</v>
      </c>
      <c r="O279">
        <v>1</v>
      </c>
      <c r="P279">
        <v>8324.98</v>
      </c>
      <c r="Q279">
        <v>0</v>
      </c>
      <c r="R279">
        <v>2.9443998999999998E-2</v>
      </c>
      <c r="S279">
        <v>-1704.65</v>
      </c>
      <c r="U279" t="s">
        <v>63</v>
      </c>
      <c r="V279">
        <v>0</v>
      </c>
      <c r="W279">
        <v>0</v>
      </c>
      <c r="X279">
        <v>145.88484364999999</v>
      </c>
      <c r="Y279">
        <v>-9.3912267220000007</v>
      </c>
      <c r="Z279">
        <v>9.3912267220000007</v>
      </c>
      <c r="AA279">
        <v>-9.3912267220000007</v>
      </c>
      <c r="AB279">
        <v>1.8954352000000001E-3</v>
      </c>
      <c r="AC279">
        <v>1.8954352000000001E-3</v>
      </c>
      <c r="AD279">
        <v>0</v>
      </c>
      <c r="AE279">
        <v>14.812711757000001</v>
      </c>
      <c r="AF279">
        <v>2.7548563799999998E-2</v>
      </c>
      <c r="AG279">
        <v>215.29036239000001</v>
      </c>
      <c r="AH279" t="s">
        <v>40</v>
      </c>
    </row>
    <row r="280" spans="1:34" x14ac:dyDescent="0.55000000000000004">
      <c r="A280">
        <v>15275.487907000001</v>
      </c>
      <c r="B280">
        <v>15950.676595000001</v>
      </c>
      <c r="C280" t="s">
        <v>21</v>
      </c>
      <c r="D280">
        <v>21158</v>
      </c>
      <c r="E280">
        <v>210005</v>
      </c>
      <c r="F280" t="s">
        <v>55</v>
      </c>
      <c r="G280" t="s">
        <v>35</v>
      </c>
      <c r="H280" t="s">
        <v>123</v>
      </c>
      <c r="I280" t="s">
        <v>37</v>
      </c>
      <c r="J280">
        <v>1</v>
      </c>
      <c r="K280">
        <v>0.39626098799999998</v>
      </c>
      <c r="L280">
        <v>1</v>
      </c>
      <c r="M280">
        <v>6336.1</v>
      </c>
      <c r="N280">
        <v>2.0759959380000002</v>
      </c>
      <c r="O280">
        <v>3</v>
      </c>
      <c r="P280">
        <v>30909.91</v>
      </c>
      <c r="Q280">
        <v>2</v>
      </c>
      <c r="R280">
        <v>1.6797349500000001</v>
      </c>
      <c r="S280">
        <v>24573.81</v>
      </c>
      <c r="T280" t="s">
        <v>144</v>
      </c>
      <c r="U280" t="s">
        <v>354</v>
      </c>
      <c r="V280">
        <v>0</v>
      </c>
      <c r="W280">
        <v>0</v>
      </c>
      <c r="X280">
        <v>13.168115612999999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1.6797349500000001</v>
      </c>
      <c r="AG280">
        <v>13127.0272</v>
      </c>
      <c r="AH280" t="s">
        <v>40</v>
      </c>
    </row>
    <row r="281" spans="1:34" x14ac:dyDescent="0.55000000000000004">
      <c r="A281">
        <v>15275.487907000001</v>
      </c>
      <c r="B281">
        <v>15950.676595000001</v>
      </c>
      <c r="C281" t="s">
        <v>21</v>
      </c>
      <c r="D281">
        <v>21048</v>
      </c>
      <c r="E281">
        <v>210005</v>
      </c>
      <c r="F281" t="s">
        <v>55</v>
      </c>
      <c r="G281" t="s">
        <v>35</v>
      </c>
      <c r="H281" t="s">
        <v>123</v>
      </c>
      <c r="I281" t="s">
        <v>37</v>
      </c>
      <c r="J281">
        <v>1</v>
      </c>
      <c r="K281">
        <v>0</v>
      </c>
      <c r="L281">
        <v>0</v>
      </c>
      <c r="M281">
        <v>0</v>
      </c>
      <c r="N281">
        <v>0.52952198399999995</v>
      </c>
      <c r="O281">
        <v>1</v>
      </c>
      <c r="P281">
        <v>7578.13</v>
      </c>
      <c r="Q281">
        <v>1</v>
      </c>
      <c r="R281">
        <v>0.52952198399999995</v>
      </c>
      <c r="S281">
        <v>7578.13</v>
      </c>
      <c r="T281" t="s">
        <v>355</v>
      </c>
      <c r="U281" t="s">
        <v>356</v>
      </c>
      <c r="V281">
        <v>0</v>
      </c>
      <c r="W281">
        <v>0</v>
      </c>
      <c r="X281">
        <v>9.4879587169999997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0.52952198399999995</v>
      </c>
      <c r="AG281">
        <v>4138.1823286999997</v>
      </c>
      <c r="AH281" t="s">
        <v>40</v>
      </c>
    </row>
    <row r="282" spans="1:34" x14ac:dyDescent="0.55000000000000004">
      <c r="A282">
        <v>15275.487907000001</v>
      </c>
      <c r="B282">
        <v>15950.676595000001</v>
      </c>
      <c r="C282" t="s">
        <v>21</v>
      </c>
      <c r="D282" t="s">
        <v>259</v>
      </c>
      <c r="E282">
        <v>210005</v>
      </c>
      <c r="F282" t="s">
        <v>55</v>
      </c>
      <c r="G282" t="s">
        <v>35</v>
      </c>
      <c r="H282" t="s">
        <v>259</v>
      </c>
      <c r="I282" t="s">
        <v>37</v>
      </c>
      <c r="J282">
        <v>1</v>
      </c>
      <c r="K282">
        <v>0</v>
      </c>
      <c r="L282">
        <v>0</v>
      </c>
      <c r="M282">
        <v>0</v>
      </c>
      <c r="N282">
        <v>0.79348897600000001</v>
      </c>
      <c r="O282">
        <v>1</v>
      </c>
      <c r="P282">
        <v>6438.8</v>
      </c>
      <c r="Q282">
        <v>1</v>
      </c>
      <c r="R282">
        <v>0.79348897600000001</v>
      </c>
      <c r="S282">
        <v>6438.8</v>
      </c>
      <c r="U282" t="s">
        <v>260</v>
      </c>
      <c r="V282">
        <v>0</v>
      </c>
      <c r="W282">
        <v>0</v>
      </c>
      <c r="X282">
        <v>7.0635457910000001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0.79348897600000001</v>
      </c>
      <c r="AG282">
        <v>6201.0684309999997</v>
      </c>
      <c r="AH282" t="s">
        <v>40</v>
      </c>
    </row>
    <row r="283" spans="1:34" x14ac:dyDescent="0.55000000000000004">
      <c r="A283">
        <v>15275.487907000001</v>
      </c>
      <c r="B283">
        <v>15950.676595000001</v>
      </c>
      <c r="C283" t="s">
        <v>21</v>
      </c>
      <c r="D283">
        <v>21222</v>
      </c>
      <c r="E283">
        <v>210005</v>
      </c>
      <c r="F283" t="s">
        <v>55</v>
      </c>
      <c r="G283" t="s">
        <v>35</v>
      </c>
      <c r="H283" t="s">
        <v>36</v>
      </c>
      <c r="I283" t="s">
        <v>37</v>
      </c>
      <c r="J283">
        <v>2</v>
      </c>
      <c r="K283">
        <v>0</v>
      </c>
      <c r="L283">
        <v>0</v>
      </c>
      <c r="M283">
        <v>0</v>
      </c>
      <c r="N283">
        <v>2.2818409320000002</v>
      </c>
      <c r="O283">
        <v>3</v>
      </c>
      <c r="P283">
        <v>26565.38</v>
      </c>
      <c r="Q283">
        <v>3</v>
      </c>
      <c r="R283">
        <v>2.2818409320000002</v>
      </c>
      <c r="S283">
        <v>26565.38</v>
      </c>
      <c r="T283" t="s">
        <v>357</v>
      </c>
      <c r="U283" t="s">
        <v>358</v>
      </c>
      <c r="V283">
        <v>0</v>
      </c>
      <c r="W283">
        <v>0</v>
      </c>
      <c r="X283">
        <v>83.096533515999994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2.2818409320000002</v>
      </c>
      <c r="AG283">
        <v>17832.449089999998</v>
      </c>
      <c r="AH283" t="s">
        <v>40</v>
      </c>
    </row>
    <row r="284" spans="1:34" x14ac:dyDescent="0.55000000000000004">
      <c r="A284">
        <v>15275.487907000001</v>
      </c>
      <c r="B284">
        <v>15950.676595000001</v>
      </c>
      <c r="C284" t="s">
        <v>21</v>
      </c>
      <c r="D284">
        <v>20877</v>
      </c>
      <c r="E284">
        <v>210005</v>
      </c>
      <c r="F284" t="s">
        <v>55</v>
      </c>
      <c r="G284" t="s">
        <v>35</v>
      </c>
      <c r="H284" t="s">
        <v>46</v>
      </c>
      <c r="I284" t="s">
        <v>37</v>
      </c>
      <c r="J284">
        <v>2</v>
      </c>
      <c r="K284">
        <v>0.35233899000000002</v>
      </c>
      <c r="L284">
        <v>1</v>
      </c>
      <c r="M284">
        <v>9543.82</v>
      </c>
      <c r="N284">
        <v>4.7965088580000002</v>
      </c>
      <c r="O284">
        <v>4</v>
      </c>
      <c r="P284">
        <v>127015.74</v>
      </c>
      <c r="Q284">
        <v>3</v>
      </c>
      <c r="R284">
        <v>4.4441698680000004</v>
      </c>
      <c r="S284">
        <v>117471.92</v>
      </c>
      <c r="T284" t="s">
        <v>47</v>
      </c>
      <c r="U284" t="s">
        <v>359</v>
      </c>
      <c r="V284">
        <v>0</v>
      </c>
      <c r="W284">
        <v>0</v>
      </c>
      <c r="X284">
        <v>76.876184717000001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4.4441698680000004</v>
      </c>
      <c r="AG284">
        <v>34730.919148000001</v>
      </c>
      <c r="AH284" t="s">
        <v>40</v>
      </c>
    </row>
    <row r="285" spans="1:34" x14ac:dyDescent="0.55000000000000004">
      <c r="A285">
        <v>15275.487907000001</v>
      </c>
      <c r="B285">
        <v>15950.676595000001</v>
      </c>
      <c r="C285" t="s">
        <v>21</v>
      </c>
      <c r="D285">
        <v>21704</v>
      </c>
      <c r="E285">
        <v>210005</v>
      </c>
      <c r="F285" t="s">
        <v>55</v>
      </c>
      <c r="G285" t="s">
        <v>35</v>
      </c>
      <c r="H285" t="s">
        <v>55</v>
      </c>
      <c r="I285" t="s">
        <v>37</v>
      </c>
      <c r="J285">
        <v>3</v>
      </c>
      <c r="K285">
        <v>93.632084221</v>
      </c>
      <c r="L285">
        <v>113</v>
      </c>
      <c r="M285">
        <v>1459212.73</v>
      </c>
      <c r="N285">
        <v>100.07040103</v>
      </c>
      <c r="O285">
        <v>102</v>
      </c>
      <c r="P285">
        <v>1471885.89</v>
      </c>
      <c r="Q285">
        <v>-11</v>
      </c>
      <c r="R285">
        <v>6.4383168069999996</v>
      </c>
      <c r="S285">
        <v>12673.16</v>
      </c>
      <c r="T285" t="s">
        <v>55</v>
      </c>
      <c r="U285" t="s">
        <v>324</v>
      </c>
      <c r="V285">
        <v>0</v>
      </c>
      <c r="W285">
        <v>0</v>
      </c>
      <c r="X285">
        <v>21.652685352999999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6.4383168069999996</v>
      </c>
      <c r="AG285">
        <v>50315.057055999998</v>
      </c>
      <c r="AH285" t="s">
        <v>40</v>
      </c>
    </row>
    <row r="286" spans="1:34" x14ac:dyDescent="0.55000000000000004">
      <c r="A286">
        <v>15275.487907000001</v>
      </c>
      <c r="B286">
        <v>15950.676595000001</v>
      </c>
      <c r="C286" t="s">
        <v>21</v>
      </c>
      <c r="D286">
        <v>21046</v>
      </c>
      <c r="E286">
        <v>210005</v>
      </c>
      <c r="F286" t="s">
        <v>55</v>
      </c>
      <c r="G286" t="s">
        <v>35</v>
      </c>
      <c r="H286" t="s">
        <v>79</v>
      </c>
      <c r="I286" t="s">
        <v>37</v>
      </c>
      <c r="J286">
        <v>1</v>
      </c>
      <c r="K286">
        <v>0</v>
      </c>
      <c r="L286">
        <v>0</v>
      </c>
      <c r="M286">
        <v>0</v>
      </c>
      <c r="N286">
        <v>0.77830497700000001</v>
      </c>
      <c r="O286">
        <v>1</v>
      </c>
      <c r="P286">
        <v>9193.26</v>
      </c>
      <c r="Q286">
        <v>1</v>
      </c>
      <c r="R286">
        <v>0.77830497700000001</v>
      </c>
      <c r="S286">
        <v>9193.26</v>
      </c>
      <c r="T286" t="s">
        <v>80</v>
      </c>
      <c r="U286" t="s">
        <v>289</v>
      </c>
      <c r="V286">
        <v>0</v>
      </c>
      <c r="W286">
        <v>0</v>
      </c>
      <c r="X286">
        <v>34.217549980999998</v>
      </c>
      <c r="Y286">
        <v>-3.7040278899999999</v>
      </c>
      <c r="Z286">
        <v>3.7040278899999999</v>
      </c>
      <c r="AA286">
        <v>-3.7040278899999999</v>
      </c>
      <c r="AB286">
        <v>8.4251015700000001E-2</v>
      </c>
      <c r="AC286">
        <v>8.4251015700000001E-2</v>
      </c>
      <c r="AD286">
        <v>0</v>
      </c>
      <c r="AE286">
        <v>658.41660027</v>
      </c>
      <c r="AF286">
        <v>0.69405396129999997</v>
      </c>
      <c r="AG286">
        <v>5423.9897954999997</v>
      </c>
      <c r="AH286" t="s">
        <v>40</v>
      </c>
    </row>
    <row r="287" spans="1:34" x14ac:dyDescent="0.55000000000000004">
      <c r="A287">
        <v>15275.487907000001</v>
      </c>
      <c r="B287">
        <v>15950.676595000001</v>
      </c>
      <c r="C287" t="s">
        <v>21</v>
      </c>
      <c r="D287">
        <v>21793</v>
      </c>
      <c r="E287">
        <v>210005</v>
      </c>
      <c r="F287" t="s">
        <v>55</v>
      </c>
      <c r="G287" t="s">
        <v>35</v>
      </c>
      <c r="H287" t="s">
        <v>55</v>
      </c>
      <c r="I287" t="s">
        <v>37</v>
      </c>
      <c r="J287">
        <v>3</v>
      </c>
      <c r="K287">
        <v>104.41709991</v>
      </c>
      <c r="L287">
        <v>125</v>
      </c>
      <c r="M287">
        <v>1655892.14</v>
      </c>
      <c r="N287">
        <v>124.67490531</v>
      </c>
      <c r="O287">
        <v>135</v>
      </c>
      <c r="P287">
        <v>2075571.44</v>
      </c>
      <c r="Q287">
        <v>10</v>
      </c>
      <c r="R287">
        <v>20.257805400999999</v>
      </c>
      <c r="S287">
        <v>419679.3</v>
      </c>
      <c r="T287" t="s">
        <v>102</v>
      </c>
      <c r="U287" t="s">
        <v>103</v>
      </c>
      <c r="V287">
        <v>0</v>
      </c>
      <c r="W287">
        <v>0</v>
      </c>
      <c r="X287">
        <v>50.084308516999997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20.257805400999999</v>
      </c>
      <c r="AG287">
        <v>158313.52590000001</v>
      </c>
      <c r="AH287" t="s">
        <v>40</v>
      </c>
    </row>
    <row r="288" spans="1:34" x14ac:dyDescent="0.55000000000000004">
      <c r="A288">
        <v>15275.487907000001</v>
      </c>
      <c r="B288">
        <v>15950.676595000001</v>
      </c>
      <c r="C288" t="s">
        <v>21</v>
      </c>
      <c r="D288">
        <v>21226</v>
      </c>
      <c r="E288">
        <v>210005</v>
      </c>
      <c r="F288" t="s">
        <v>55</v>
      </c>
      <c r="G288" t="s">
        <v>35</v>
      </c>
      <c r="H288" t="s">
        <v>64</v>
      </c>
      <c r="I288" t="s">
        <v>37</v>
      </c>
      <c r="J288">
        <v>1</v>
      </c>
      <c r="K288">
        <v>0</v>
      </c>
      <c r="L288">
        <v>0</v>
      </c>
      <c r="M288">
        <v>0</v>
      </c>
      <c r="N288">
        <v>0.75515097799999997</v>
      </c>
      <c r="O288">
        <v>1</v>
      </c>
      <c r="P288">
        <v>3433.12</v>
      </c>
      <c r="Q288">
        <v>1</v>
      </c>
      <c r="R288">
        <v>0.75515097799999997</v>
      </c>
      <c r="S288">
        <v>3433.12</v>
      </c>
      <c r="T288" t="s">
        <v>360</v>
      </c>
      <c r="U288" t="s">
        <v>361</v>
      </c>
      <c r="V288">
        <v>0</v>
      </c>
      <c r="W288">
        <v>0</v>
      </c>
      <c r="X288">
        <v>41.493077776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0.75515097799999997</v>
      </c>
      <c r="AG288">
        <v>5901.4592917999998</v>
      </c>
      <c r="AH288" t="s">
        <v>40</v>
      </c>
    </row>
    <row r="289" spans="1:34" x14ac:dyDescent="0.55000000000000004">
      <c r="A289">
        <v>15275.487907000001</v>
      </c>
      <c r="B289">
        <v>15950.676595000001</v>
      </c>
      <c r="C289" t="s">
        <v>21</v>
      </c>
      <c r="D289">
        <v>21738</v>
      </c>
      <c r="E289">
        <v>210005</v>
      </c>
      <c r="F289" t="s">
        <v>55</v>
      </c>
      <c r="G289" t="s">
        <v>35</v>
      </c>
      <c r="H289" t="s">
        <v>79</v>
      </c>
      <c r="I289" t="s">
        <v>37</v>
      </c>
      <c r="J289">
        <v>1</v>
      </c>
      <c r="K289">
        <v>0</v>
      </c>
      <c r="L289">
        <v>0</v>
      </c>
      <c r="M289">
        <v>0</v>
      </c>
      <c r="N289">
        <v>2.2932969320000001</v>
      </c>
      <c r="O289">
        <v>1</v>
      </c>
      <c r="P289">
        <v>23762.91</v>
      </c>
      <c r="Q289">
        <v>1</v>
      </c>
      <c r="R289">
        <v>2.2932969320000001</v>
      </c>
      <c r="S289">
        <v>23762.91</v>
      </c>
      <c r="T289" t="s">
        <v>362</v>
      </c>
      <c r="U289" t="s">
        <v>363</v>
      </c>
      <c r="V289">
        <v>0</v>
      </c>
      <c r="W289">
        <v>0</v>
      </c>
      <c r="X289">
        <v>5.7016128310000003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2.2932969320000001</v>
      </c>
      <c r="AG289">
        <v>17921.977038000001</v>
      </c>
      <c r="AH289" t="s">
        <v>40</v>
      </c>
    </row>
    <row r="290" spans="1:34" x14ac:dyDescent="0.55000000000000004">
      <c r="A290">
        <v>15275.487907000001</v>
      </c>
      <c r="B290">
        <v>15950.676595000001</v>
      </c>
      <c r="C290" t="s">
        <v>21</v>
      </c>
      <c r="D290">
        <v>21217</v>
      </c>
      <c r="E290">
        <v>210005</v>
      </c>
      <c r="F290" t="s">
        <v>55</v>
      </c>
      <c r="G290" t="s">
        <v>35</v>
      </c>
      <c r="H290" t="s">
        <v>86</v>
      </c>
      <c r="I290" t="s">
        <v>37</v>
      </c>
      <c r="J290">
        <v>1</v>
      </c>
      <c r="K290">
        <v>0</v>
      </c>
      <c r="L290">
        <v>0</v>
      </c>
      <c r="M290">
        <v>0</v>
      </c>
      <c r="N290">
        <v>0.35255998999999999</v>
      </c>
      <c r="O290">
        <v>1</v>
      </c>
      <c r="P290">
        <v>7448.39</v>
      </c>
      <c r="Q290">
        <v>1</v>
      </c>
      <c r="R290">
        <v>0.35255998999999999</v>
      </c>
      <c r="S290">
        <v>7448.39</v>
      </c>
      <c r="T290" t="s">
        <v>36</v>
      </c>
      <c r="U290" t="s">
        <v>364</v>
      </c>
      <c r="V290">
        <v>0</v>
      </c>
      <c r="W290">
        <v>0</v>
      </c>
      <c r="X290">
        <v>63.406089125999998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0.35255998999999999</v>
      </c>
      <c r="AG290">
        <v>2755.2350317999999</v>
      </c>
      <c r="AH290" t="s">
        <v>40</v>
      </c>
    </row>
    <row r="291" spans="1:34" x14ac:dyDescent="0.55000000000000004">
      <c r="A291">
        <v>15275.487907000001</v>
      </c>
      <c r="B291">
        <v>15950.676595000001</v>
      </c>
      <c r="C291" t="s">
        <v>21</v>
      </c>
      <c r="D291">
        <v>21755</v>
      </c>
      <c r="E291">
        <v>210005</v>
      </c>
      <c r="F291" t="s">
        <v>55</v>
      </c>
      <c r="G291" t="s">
        <v>35</v>
      </c>
      <c r="H291" t="s">
        <v>55</v>
      </c>
      <c r="I291" t="s">
        <v>37</v>
      </c>
      <c r="J291">
        <v>2</v>
      </c>
      <c r="K291">
        <v>55.859277343000002</v>
      </c>
      <c r="L291">
        <v>71</v>
      </c>
      <c r="M291">
        <v>898911.61</v>
      </c>
      <c r="N291">
        <v>66.622720029999996</v>
      </c>
      <c r="O291">
        <v>79</v>
      </c>
      <c r="P291">
        <v>1104136.01</v>
      </c>
      <c r="Q291">
        <v>8</v>
      </c>
      <c r="R291">
        <v>10.763442687</v>
      </c>
      <c r="S291">
        <v>205224.4</v>
      </c>
      <c r="T291" t="s">
        <v>90</v>
      </c>
      <c r="U291" t="s">
        <v>91</v>
      </c>
      <c r="V291">
        <v>0</v>
      </c>
      <c r="W291">
        <v>0</v>
      </c>
      <c r="X291">
        <v>17.577469484000002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10.763442687</v>
      </c>
      <c r="AG291">
        <v>84115.654626999996</v>
      </c>
      <c r="AH291" t="s">
        <v>40</v>
      </c>
    </row>
    <row r="292" spans="1:34" x14ac:dyDescent="0.55000000000000004">
      <c r="A292">
        <v>15275.487907000001</v>
      </c>
      <c r="B292">
        <v>15950.676595000001</v>
      </c>
      <c r="C292" t="s">
        <v>21</v>
      </c>
      <c r="D292">
        <v>20912</v>
      </c>
      <c r="E292">
        <v>210005</v>
      </c>
      <c r="F292" t="s">
        <v>55</v>
      </c>
      <c r="G292" t="s">
        <v>35</v>
      </c>
      <c r="H292" t="s">
        <v>46</v>
      </c>
      <c r="I292" t="s">
        <v>37</v>
      </c>
      <c r="J292">
        <v>1</v>
      </c>
      <c r="K292">
        <v>0</v>
      </c>
      <c r="L292">
        <v>0</v>
      </c>
      <c r="M292">
        <v>0</v>
      </c>
      <c r="N292">
        <v>0.49757698500000003</v>
      </c>
      <c r="O292">
        <v>1</v>
      </c>
      <c r="P292">
        <v>8204.8799999999992</v>
      </c>
      <c r="Q292">
        <v>1</v>
      </c>
      <c r="R292">
        <v>0.49757698500000003</v>
      </c>
      <c r="S292">
        <v>8204.8799999999992</v>
      </c>
      <c r="T292" t="s">
        <v>303</v>
      </c>
      <c r="U292" t="s">
        <v>304</v>
      </c>
      <c r="V292">
        <v>0</v>
      </c>
      <c r="W292">
        <v>0</v>
      </c>
      <c r="X292">
        <v>9.2743827250000006</v>
      </c>
      <c r="Y292">
        <v>-1.66194595</v>
      </c>
      <c r="Z292">
        <v>1.66194595</v>
      </c>
      <c r="AA292">
        <v>-1.66194595</v>
      </c>
      <c r="AB292">
        <v>8.9164538400000007E-2</v>
      </c>
      <c r="AC292">
        <v>8.9164538400000007E-2</v>
      </c>
      <c r="AD292">
        <v>0</v>
      </c>
      <c r="AE292">
        <v>696.81548355999996</v>
      </c>
      <c r="AF292">
        <v>0.40841244659999998</v>
      </c>
      <c r="AG292">
        <v>3191.7186069999998</v>
      </c>
      <c r="AH292" t="s">
        <v>40</v>
      </c>
    </row>
    <row r="293" spans="1:34" x14ac:dyDescent="0.55000000000000004">
      <c r="A293">
        <v>15275.487907000001</v>
      </c>
      <c r="B293">
        <v>15950.676595000001</v>
      </c>
      <c r="C293" t="s">
        <v>21</v>
      </c>
      <c r="D293">
        <v>21133</v>
      </c>
      <c r="E293">
        <v>210005</v>
      </c>
      <c r="F293" t="s">
        <v>55</v>
      </c>
      <c r="G293" t="s">
        <v>35</v>
      </c>
      <c r="H293" t="s">
        <v>36</v>
      </c>
      <c r="I293" t="s">
        <v>37</v>
      </c>
      <c r="J293">
        <v>1</v>
      </c>
      <c r="K293">
        <v>0.37893398900000003</v>
      </c>
      <c r="L293">
        <v>1</v>
      </c>
      <c r="M293">
        <v>5410.2</v>
      </c>
      <c r="N293">
        <v>0.39357798799999999</v>
      </c>
      <c r="O293">
        <v>1</v>
      </c>
      <c r="P293">
        <v>5384.01</v>
      </c>
      <c r="Q293">
        <v>0</v>
      </c>
      <c r="R293">
        <v>1.4643999E-2</v>
      </c>
      <c r="S293">
        <v>-26.19</v>
      </c>
      <c r="T293" t="s">
        <v>67</v>
      </c>
      <c r="U293" t="s">
        <v>68</v>
      </c>
      <c r="V293">
        <v>0</v>
      </c>
      <c r="W293">
        <v>0</v>
      </c>
      <c r="X293">
        <v>65.825927037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1.4643999E-2</v>
      </c>
      <c r="AG293">
        <v>114.44196788000001</v>
      </c>
      <c r="AH293" t="s">
        <v>40</v>
      </c>
    </row>
    <row r="294" spans="1:34" x14ac:dyDescent="0.55000000000000004">
      <c r="A294">
        <v>15275.487907000001</v>
      </c>
      <c r="B294">
        <v>15950.676595000001</v>
      </c>
      <c r="C294" t="s">
        <v>21</v>
      </c>
      <c r="D294">
        <v>20707</v>
      </c>
      <c r="E294">
        <v>210005</v>
      </c>
      <c r="F294" t="s">
        <v>55</v>
      </c>
      <c r="G294" t="s">
        <v>35</v>
      </c>
      <c r="H294" t="s">
        <v>41</v>
      </c>
      <c r="I294" t="s">
        <v>37</v>
      </c>
      <c r="J294">
        <v>1</v>
      </c>
      <c r="K294">
        <v>0</v>
      </c>
      <c r="L294">
        <v>0</v>
      </c>
      <c r="M294">
        <v>0</v>
      </c>
      <c r="N294">
        <v>1.6796749500000001</v>
      </c>
      <c r="O294">
        <v>2</v>
      </c>
      <c r="P294">
        <v>22045.18</v>
      </c>
      <c r="Q294">
        <v>2</v>
      </c>
      <c r="R294">
        <v>1.6796749500000001</v>
      </c>
      <c r="S294">
        <v>22045.18</v>
      </c>
      <c r="T294" t="s">
        <v>129</v>
      </c>
      <c r="U294" t="s">
        <v>267</v>
      </c>
      <c r="V294">
        <v>0</v>
      </c>
      <c r="W294">
        <v>0</v>
      </c>
      <c r="X294">
        <v>135.32980598</v>
      </c>
      <c r="Y294">
        <v>-184.9022105</v>
      </c>
      <c r="Z294">
        <v>135.32980598</v>
      </c>
      <c r="AA294">
        <v>135.32980598</v>
      </c>
      <c r="AB294">
        <v>1.6796749500000001</v>
      </c>
      <c r="AC294">
        <v>1.6796749500000001</v>
      </c>
      <c r="AD294">
        <v>0</v>
      </c>
      <c r="AE294">
        <v>13126.558304</v>
      </c>
      <c r="AF294">
        <v>0</v>
      </c>
      <c r="AG294">
        <v>0</v>
      </c>
      <c r="AH294" t="s">
        <v>40</v>
      </c>
    </row>
    <row r="295" spans="1:34" x14ac:dyDescent="0.55000000000000004">
      <c r="A295">
        <v>15275.487907000001</v>
      </c>
      <c r="B295">
        <v>15950.676595000001</v>
      </c>
      <c r="C295" t="s">
        <v>21</v>
      </c>
      <c r="D295">
        <v>21093</v>
      </c>
      <c r="E295">
        <v>210005</v>
      </c>
      <c r="F295" t="s">
        <v>55</v>
      </c>
      <c r="G295" t="s">
        <v>35</v>
      </c>
      <c r="H295" t="s">
        <v>36</v>
      </c>
      <c r="I295" t="s">
        <v>37</v>
      </c>
      <c r="J295">
        <v>1</v>
      </c>
      <c r="K295">
        <v>0</v>
      </c>
      <c r="L295">
        <v>0</v>
      </c>
      <c r="M295">
        <v>0</v>
      </c>
      <c r="N295">
        <v>1.644704951</v>
      </c>
      <c r="O295">
        <v>1</v>
      </c>
      <c r="P295">
        <v>15902.24</v>
      </c>
      <c r="Q295">
        <v>1</v>
      </c>
      <c r="R295">
        <v>1.644704951</v>
      </c>
      <c r="S295">
        <v>15902.24</v>
      </c>
      <c r="T295" t="s">
        <v>146</v>
      </c>
      <c r="U295" t="s">
        <v>147</v>
      </c>
      <c r="V295">
        <v>0</v>
      </c>
      <c r="W295">
        <v>0</v>
      </c>
      <c r="X295">
        <v>54.131504380000003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1.644704951</v>
      </c>
      <c r="AG295">
        <v>12853.269872999999</v>
      </c>
      <c r="AH295" t="s">
        <v>40</v>
      </c>
    </row>
    <row r="296" spans="1:34" x14ac:dyDescent="0.55000000000000004">
      <c r="A296">
        <v>15275.487907000001</v>
      </c>
      <c r="B296">
        <v>15950.676595000001</v>
      </c>
      <c r="C296" t="s">
        <v>21</v>
      </c>
      <c r="D296">
        <v>21042</v>
      </c>
      <c r="E296">
        <v>210005</v>
      </c>
      <c r="F296" t="s">
        <v>55</v>
      </c>
      <c r="G296" t="s">
        <v>35</v>
      </c>
      <c r="H296" t="s">
        <v>79</v>
      </c>
      <c r="I296" t="s">
        <v>37</v>
      </c>
      <c r="J296">
        <v>1</v>
      </c>
      <c r="K296">
        <v>0</v>
      </c>
      <c r="L296">
        <v>0</v>
      </c>
      <c r="M296">
        <v>0</v>
      </c>
      <c r="N296">
        <v>1.6667789500000001</v>
      </c>
      <c r="O296">
        <v>2</v>
      </c>
      <c r="P296">
        <v>27883.32</v>
      </c>
      <c r="Q296">
        <v>2</v>
      </c>
      <c r="R296">
        <v>1.6667789500000001</v>
      </c>
      <c r="S296">
        <v>27883.32</v>
      </c>
      <c r="T296" t="s">
        <v>365</v>
      </c>
      <c r="U296" t="s">
        <v>366</v>
      </c>
      <c r="V296">
        <v>0</v>
      </c>
      <c r="W296">
        <v>0</v>
      </c>
      <c r="X296">
        <v>41.943236755999997</v>
      </c>
      <c r="Y296">
        <v>-2.192951935</v>
      </c>
      <c r="Z296">
        <v>2.192951935</v>
      </c>
      <c r="AA296">
        <v>-2.192951935</v>
      </c>
      <c r="AB296">
        <v>8.7145542600000001E-2</v>
      </c>
      <c r="AC296">
        <v>8.7145542600000001E-2</v>
      </c>
      <c r="AD296">
        <v>0</v>
      </c>
      <c r="AE296">
        <v>681.03715261000002</v>
      </c>
      <c r="AF296">
        <v>1.5796334074</v>
      </c>
      <c r="AG296">
        <v>12344.73969</v>
      </c>
      <c r="AH296" t="s">
        <v>40</v>
      </c>
    </row>
    <row r="297" spans="1:34" x14ac:dyDescent="0.55000000000000004">
      <c r="A297">
        <v>15275.487907000001</v>
      </c>
      <c r="B297">
        <v>15950.676595000001</v>
      </c>
      <c r="C297" t="s">
        <v>21</v>
      </c>
      <c r="D297">
        <v>20895</v>
      </c>
      <c r="E297">
        <v>210005</v>
      </c>
      <c r="F297" t="s">
        <v>55</v>
      </c>
      <c r="G297" t="s">
        <v>35</v>
      </c>
      <c r="H297" t="s">
        <v>46</v>
      </c>
      <c r="I297" t="s">
        <v>37</v>
      </c>
      <c r="J297">
        <v>1</v>
      </c>
      <c r="K297">
        <v>0</v>
      </c>
      <c r="L297">
        <v>0</v>
      </c>
      <c r="M297">
        <v>0</v>
      </c>
      <c r="N297">
        <v>1.509368955</v>
      </c>
      <c r="O297">
        <v>1</v>
      </c>
      <c r="P297">
        <v>155261.74</v>
      </c>
      <c r="Q297">
        <v>1</v>
      </c>
      <c r="R297">
        <v>1.509368955</v>
      </c>
      <c r="S297">
        <v>155261.74</v>
      </c>
      <c r="T297" t="s">
        <v>322</v>
      </c>
      <c r="U297" t="s">
        <v>323</v>
      </c>
      <c r="V297">
        <v>0</v>
      </c>
      <c r="W297">
        <v>0</v>
      </c>
      <c r="X297">
        <v>67.772700990000004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1.509368955</v>
      </c>
      <c r="AG297">
        <v>11795.627237000001</v>
      </c>
      <c r="AH297" t="s">
        <v>40</v>
      </c>
    </row>
    <row r="298" spans="1:34" x14ac:dyDescent="0.55000000000000004">
      <c r="A298">
        <v>15275.487907000001</v>
      </c>
      <c r="B298">
        <v>15950.676595000001</v>
      </c>
      <c r="C298" t="s">
        <v>21</v>
      </c>
      <c r="D298">
        <v>21236</v>
      </c>
      <c r="E298">
        <v>210005</v>
      </c>
      <c r="F298" t="s">
        <v>55</v>
      </c>
      <c r="G298" t="s">
        <v>35</v>
      </c>
      <c r="H298" t="s">
        <v>36</v>
      </c>
      <c r="I298" t="s">
        <v>37</v>
      </c>
      <c r="J298">
        <v>1</v>
      </c>
      <c r="K298">
        <v>0.49260398500000002</v>
      </c>
      <c r="L298">
        <v>1</v>
      </c>
      <c r="M298">
        <v>4468.32</v>
      </c>
      <c r="N298">
        <v>0.52814298400000004</v>
      </c>
      <c r="O298">
        <v>1</v>
      </c>
      <c r="P298">
        <v>5478.65</v>
      </c>
      <c r="Q298">
        <v>0</v>
      </c>
      <c r="R298">
        <v>3.5538999000000002E-2</v>
      </c>
      <c r="S298">
        <v>1010.33</v>
      </c>
      <c r="T298" t="s">
        <v>367</v>
      </c>
      <c r="U298" t="s">
        <v>368</v>
      </c>
      <c r="V298">
        <v>0</v>
      </c>
      <c r="W298">
        <v>0</v>
      </c>
      <c r="X298">
        <v>54.704096397999997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3.5538999000000002E-2</v>
      </c>
      <c r="AG298">
        <v>277.73513108999998</v>
      </c>
      <c r="AH298" t="s">
        <v>40</v>
      </c>
    </row>
    <row r="299" spans="1:34" x14ac:dyDescent="0.55000000000000004">
      <c r="A299">
        <v>15275.487907000001</v>
      </c>
      <c r="B299">
        <v>15950.676595000001</v>
      </c>
      <c r="C299" t="s">
        <v>21</v>
      </c>
      <c r="D299" t="s">
        <v>55</v>
      </c>
      <c r="E299">
        <v>210005</v>
      </c>
      <c r="F299" t="s">
        <v>55</v>
      </c>
      <c r="G299" t="s">
        <v>35</v>
      </c>
      <c r="H299" t="s">
        <v>55</v>
      </c>
      <c r="I299" t="s">
        <v>37</v>
      </c>
      <c r="J299">
        <v>8</v>
      </c>
      <c r="K299">
        <v>7.3284707820000001</v>
      </c>
      <c r="L299">
        <v>12</v>
      </c>
      <c r="M299">
        <v>84275.07</v>
      </c>
      <c r="N299">
        <v>14.251293576</v>
      </c>
      <c r="O299">
        <v>20</v>
      </c>
      <c r="P299">
        <v>198902.87</v>
      </c>
      <c r="Q299">
        <v>8</v>
      </c>
      <c r="R299">
        <v>6.922822794</v>
      </c>
      <c r="S299">
        <v>114627.8</v>
      </c>
      <c r="U299" t="s">
        <v>263</v>
      </c>
      <c r="V299">
        <v>0</v>
      </c>
      <c r="W299">
        <v>0</v>
      </c>
      <c r="X299">
        <v>14.405875571999999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6.922822794</v>
      </c>
      <c r="AG299">
        <v>54101.442087000003</v>
      </c>
      <c r="AH299" t="s">
        <v>40</v>
      </c>
    </row>
    <row r="300" spans="1:34" x14ac:dyDescent="0.55000000000000004">
      <c r="A300">
        <v>15275.487907000001</v>
      </c>
      <c r="B300">
        <v>15950.676595000001</v>
      </c>
      <c r="C300" t="s">
        <v>21</v>
      </c>
      <c r="D300">
        <v>21122</v>
      </c>
      <c r="E300">
        <v>210005</v>
      </c>
      <c r="F300" t="s">
        <v>55</v>
      </c>
      <c r="G300" t="s">
        <v>35</v>
      </c>
      <c r="H300" t="s">
        <v>64</v>
      </c>
      <c r="I300" t="s">
        <v>37</v>
      </c>
      <c r="J300">
        <v>2</v>
      </c>
      <c r="K300">
        <v>0.92701997199999997</v>
      </c>
      <c r="L300">
        <v>1</v>
      </c>
      <c r="M300">
        <v>55696.01</v>
      </c>
      <c r="N300">
        <v>9.7875637090000005</v>
      </c>
      <c r="O300">
        <v>2</v>
      </c>
      <c r="P300">
        <v>119466.91</v>
      </c>
      <c r="Q300">
        <v>1</v>
      </c>
      <c r="R300">
        <v>8.8605437370000004</v>
      </c>
      <c r="S300">
        <v>63770.9</v>
      </c>
      <c r="T300" t="s">
        <v>65</v>
      </c>
      <c r="U300" t="s">
        <v>66</v>
      </c>
      <c r="V300">
        <v>0</v>
      </c>
      <c r="W300">
        <v>0</v>
      </c>
      <c r="X300">
        <v>126.90784524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8.8605437370000004</v>
      </c>
      <c r="AG300">
        <v>69244.614243000004</v>
      </c>
      <c r="AH300" t="s">
        <v>40</v>
      </c>
    </row>
    <row r="301" spans="1:34" x14ac:dyDescent="0.55000000000000004">
      <c r="A301">
        <v>15275.487907000001</v>
      </c>
      <c r="B301">
        <v>15950.676595000001</v>
      </c>
      <c r="C301" t="s">
        <v>21</v>
      </c>
      <c r="D301">
        <v>21117</v>
      </c>
      <c r="E301">
        <v>210005</v>
      </c>
      <c r="F301" t="s">
        <v>55</v>
      </c>
      <c r="G301" t="s">
        <v>35</v>
      </c>
      <c r="H301" t="s">
        <v>36</v>
      </c>
      <c r="I301" t="s">
        <v>37</v>
      </c>
      <c r="J301">
        <v>1</v>
      </c>
      <c r="K301">
        <v>0</v>
      </c>
      <c r="L301">
        <v>0</v>
      </c>
      <c r="M301">
        <v>0</v>
      </c>
      <c r="N301">
        <v>2.0286439399999998</v>
      </c>
      <c r="O301">
        <v>2</v>
      </c>
      <c r="P301">
        <v>37379.760000000002</v>
      </c>
      <c r="Q301">
        <v>2</v>
      </c>
      <c r="R301">
        <v>2.0286439399999998</v>
      </c>
      <c r="S301">
        <v>37379.760000000002</v>
      </c>
      <c r="T301" t="s">
        <v>88</v>
      </c>
      <c r="U301" t="s">
        <v>89</v>
      </c>
      <c r="V301">
        <v>0</v>
      </c>
      <c r="W301">
        <v>0</v>
      </c>
      <c r="X301">
        <v>60.638130193999999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2.0286439399999998</v>
      </c>
      <c r="AG301">
        <v>15853.729887</v>
      </c>
      <c r="AH301" t="s">
        <v>40</v>
      </c>
    </row>
    <row r="302" spans="1:34" x14ac:dyDescent="0.55000000000000004">
      <c r="A302">
        <v>15275.487907000001</v>
      </c>
      <c r="B302">
        <v>15950.676595000001</v>
      </c>
      <c r="C302" t="s">
        <v>21</v>
      </c>
      <c r="D302">
        <v>20882</v>
      </c>
      <c r="E302">
        <v>210005</v>
      </c>
      <c r="F302" t="s">
        <v>55</v>
      </c>
      <c r="G302" t="s">
        <v>35</v>
      </c>
      <c r="H302" t="s">
        <v>46</v>
      </c>
      <c r="I302" t="s">
        <v>37</v>
      </c>
      <c r="J302">
        <v>2</v>
      </c>
      <c r="K302">
        <v>2.1052609370000002</v>
      </c>
      <c r="L302">
        <v>2</v>
      </c>
      <c r="M302">
        <v>24086.560000000001</v>
      </c>
      <c r="N302">
        <v>2.439740928</v>
      </c>
      <c r="O302">
        <v>3</v>
      </c>
      <c r="P302">
        <v>54756.53</v>
      </c>
      <c r="Q302">
        <v>1</v>
      </c>
      <c r="R302">
        <v>0.33447999099999998</v>
      </c>
      <c r="S302">
        <v>30669.97</v>
      </c>
      <c r="T302" t="s">
        <v>47</v>
      </c>
      <c r="U302" t="s">
        <v>120</v>
      </c>
      <c r="V302">
        <v>0</v>
      </c>
      <c r="W302">
        <v>0</v>
      </c>
      <c r="X302">
        <v>33.022101024999998</v>
      </c>
      <c r="Y302">
        <v>-0.57127498300000001</v>
      </c>
      <c r="Z302">
        <v>0.57127498300000001</v>
      </c>
      <c r="AA302">
        <v>-0.57127498300000001</v>
      </c>
      <c r="AB302">
        <v>5.7864292000000001E-3</v>
      </c>
      <c r="AC302">
        <v>5.7864292000000001E-3</v>
      </c>
      <c r="AD302">
        <v>0</v>
      </c>
      <c r="AE302">
        <v>45.220595140999997</v>
      </c>
      <c r="AF302">
        <v>0.32869356179999998</v>
      </c>
      <c r="AG302">
        <v>2568.7203362999999</v>
      </c>
      <c r="AH302" t="s">
        <v>40</v>
      </c>
    </row>
    <row r="303" spans="1:34" x14ac:dyDescent="0.55000000000000004">
      <c r="A303">
        <v>15275.487907000001</v>
      </c>
      <c r="B303">
        <v>15950.676595000001</v>
      </c>
      <c r="C303" t="s">
        <v>21</v>
      </c>
      <c r="D303">
        <v>21087</v>
      </c>
      <c r="E303">
        <v>210005</v>
      </c>
      <c r="F303" t="s">
        <v>55</v>
      </c>
      <c r="G303" t="s">
        <v>35</v>
      </c>
      <c r="H303" t="s">
        <v>36</v>
      </c>
      <c r="I303" t="s">
        <v>37</v>
      </c>
      <c r="J303">
        <v>1</v>
      </c>
      <c r="K303">
        <v>0</v>
      </c>
      <c r="L303">
        <v>0</v>
      </c>
      <c r="M303">
        <v>0</v>
      </c>
      <c r="N303">
        <v>0.54660698399999996</v>
      </c>
      <c r="O303">
        <v>1</v>
      </c>
      <c r="P303">
        <v>10569.28</v>
      </c>
      <c r="Q303">
        <v>1</v>
      </c>
      <c r="R303">
        <v>0.54660698399999996</v>
      </c>
      <c r="S303">
        <v>10569.28</v>
      </c>
      <c r="T303" t="s">
        <v>369</v>
      </c>
      <c r="U303" t="s">
        <v>370</v>
      </c>
      <c r="V303">
        <v>0</v>
      </c>
      <c r="W303">
        <v>0</v>
      </c>
      <c r="X303">
        <v>15.546877539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0.54660698399999996</v>
      </c>
      <c r="AG303">
        <v>4271.7005719999997</v>
      </c>
      <c r="AH303" t="s">
        <v>40</v>
      </c>
    </row>
    <row r="304" spans="1:34" x14ac:dyDescent="0.55000000000000004">
      <c r="A304">
        <v>15275.487907000001</v>
      </c>
      <c r="B304">
        <v>15950.676595000001</v>
      </c>
      <c r="C304" t="s">
        <v>21</v>
      </c>
      <c r="D304">
        <v>21778</v>
      </c>
      <c r="E304">
        <v>210005</v>
      </c>
      <c r="F304" t="s">
        <v>55</v>
      </c>
      <c r="G304" t="s">
        <v>35</v>
      </c>
      <c r="H304" t="s">
        <v>55</v>
      </c>
      <c r="I304" t="s">
        <v>37</v>
      </c>
      <c r="J304">
        <v>2</v>
      </c>
      <c r="K304">
        <v>5.6811358329999999</v>
      </c>
      <c r="L304">
        <v>8</v>
      </c>
      <c r="M304">
        <v>94742.25</v>
      </c>
      <c r="N304">
        <v>12.425583632</v>
      </c>
      <c r="O304">
        <v>16</v>
      </c>
      <c r="P304">
        <v>209291.93</v>
      </c>
      <c r="Q304">
        <v>8</v>
      </c>
      <c r="R304">
        <v>6.7444477989999996</v>
      </c>
      <c r="S304">
        <v>114549.68</v>
      </c>
      <c r="T304" t="s">
        <v>371</v>
      </c>
      <c r="U304" t="s">
        <v>372</v>
      </c>
      <c r="V304">
        <v>0</v>
      </c>
      <c r="W304">
        <v>0</v>
      </c>
      <c r="X304">
        <v>8.2848077530000008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6.7444477989999996</v>
      </c>
      <c r="AG304">
        <v>52707.452272000002</v>
      </c>
      <c r="AH304" t="s">
        <v>40</v>
      </c>
    </row>
    <row r="305" spans="1:34" x14ac:dyDescent="0.55000000000000004">
      <c r="A305">
        <v>15275.487907000001</v>
      </c>
      <c r="B305">
        <v>15950.676595000001</v>
      </c>
      <c r="C305" t="s">
        <v>21</v>
      </c>
      <c r="D305">
        <v>20837</v>
      </c>
      <c r="E305">
        <v>210005</v>
      </c>
      <c r="F305" t="s">
        <v>55</v>
      </c>
      <c r="G305" t="s">
        <v>35</v>
      </c>
      <c r="H305" t="s">
        <v>46</v>
      </c>
      <c r="I305" t="s">
        <v>37</v>
      </c>
      <c r="J305">
        <v>1</v>
      </c>
      <c r="K305">
        <v>0.75430897799999996</v>
      </c>
      <c r="L305">
        <v>1</v>
      </c>
      <c r="M305">
        <v>20053.580000000002</v>
      </c>
      <c r="N305">
        <v>1.69447795</v>
      </c>
      <c r="O305">
        <v>2</v>
      </c>
      <c r="P305">
        <v>25846.73</v>
      </c>
      <c r="Q305">
        <v>1</v>
      </c>
      <c r="R305">
        <v>0.94016897200000005</v>
      </c>
      <c r="S305">
        <v>5793.15</v>
      </c>
      <c r="T305" t="s">
        <v>337</v>
      </c>
      <c r="U305" t="s">
        <v>338</v>
      </c>
      <c r="V305">
        <v>0</v>
      </c>
      <c r="W305">
        <v>0</v>
      </c>
      <c r="X305">
        <v>11.966600646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0.94016897200000005</v>
      </c>
      <c r="AG305">
        <v>7347.3637422000002</v>
      </c>
      <c r="AH305" t="s">
        <v>40</v>
      </c>
    </row>
    <row r="306" spans="1:34" x14ac:dyDescent="0.55000000000000004">
      <c r="A306">
        <v>15275.487907000001</v>
      </c>
      <c r="B306">
        <v>15950.676595000001</v>
      </c>
      <c r="C306" t="s">
        <v>21</v>
      </c>
      <c r="D306" t="s">
        <v>347</v>
      </c>
      <c r="E306">
        <v>210005</v>
      </c>
      <c r="F306" t="s">
        <v>55</v>
      </c>
      <c r="G306" t="s">
        <v>35</v>
      </c>
      <c r="H306" t="s">
        <v>347</v>
      </c>
      <c r="I306" t="s">
        <v>37</v>
      </c>
      <c r="J306">
        <v>1</v>
      </c>
      <c r="K306">
        <v>0</v>
      </c>
      <c r="L306">
        <v>0</v>
      </c>
      <c r="M306">
        <v>0</v>
      </c>
      <c r="N306">
        <v>0.802908976</v>
      </c>
      <c r="O306">
        <v>1</v>
      </c>
      <c r="P306">
        <v>26427.27</v>
      </c>
      <c r="Q306">
        <v>1</v>
      </c>
      <c r="R306">
        <v>0.802908976</v>
      </c>
      <c r="S306">
        <v>26427.27</v>
      </c>
      <c r="U306" t="s">
        <v>348</v>
      </c>
      <c r="V306">
        <v>0</v>
      </c>
      <c r="W306">
        <v>0</v>
      </c>
      <c r="X306">
        <v>68.731464979999998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0.802908976</v>
      </c>
      <c r="AG306">
        <v>6274.6851622000004</v>
      </c>
      <c r="AH306" t="s">
        <v>40</v>
      </c>
    </row>
    <row r="307" spans="1:34" x14ac:dyDescent="0.55000000000000004">
      <c r="A307">
        <v>15275.487907000001</v>
      </c>
      <c r="B307">
        <v>15950.676595000001</v>
      </c>
      <c r="C307" t="s">
        <v>21</v>
      </c>
      <c r="D307" t="s">
        <v>373</v>
      </c>
      <c r="E307">
        <v>210005</v>
      </c>
      <c r="F307" t="s">
        <v>55</v>
      </c>
      <c r="G307" t="s">
        <v>35</v>
      </c>
      <c r="H307" t="s">
        <v>373</v>
      </c>
      <c r="I307" t="s">
        <v>37</v>
      </c>
      <c r="J307">
        <v>2</v>
      </c>
      <c r="K307">
        <v>0.42078298800000002</v>
      </c>
      <c r="L307">
        <v>1</v>
      </c>
      <c r="M307">
        <v>6714.87</v>
      </c>
      <c r="N307">
        <v>1.599351953</v>
      </c>
      <c r="O307">
        <v>2</v>
      </c>
      <c r="P307">
        <v>22853.17</v>
      </c>
      <c r="Q307">
        <v>1</v>
      </c>
      <c r="R307">
        <v>1.178568965</v>
      </c>
      <c r="S307">
        <v>16138.3</v>
      </c>
      <c r="U307" t="s">
        <v>374</v>
      </c>
      <c r="V307">
        <v>0</v>
      </c>
      <c r="W307">
        <v>0</v>
      </c>
      <c r="X307">
        <v>18.061258459000001</v>
      </c>
      <c r="Y307">
        <v>-1.486203956</v>
      </c>
      <c r="Z307">
        <v>1.486203956</v>
      </c>
      <c r="AA307">
        <v>-1.486203956</v>
      </c>
      <c r="AB307">
        <v>9.6980720500000006E-2</v>
      </c>
      <c r="AC307">
        <v>9.6980720500000006E-2</v>
      </c>
      <c r="AD307">
        <v>0</v>
      </c>
      <c r="AE307">
        <v>757.89847421000002</v>
      </c>
      <c r="AF307">
        <v>1.0815882445</v>
      </c>
      <c r="AG307">
        <v>8452.5468170000004</v>
      </c>
      <c r="AH307" t="s">
        <v>40</v>
      </c>
    </row>
    <row r="308" spans="1:34" x14ac:dyDescent="0.55000000000000004">
      <c r="A308">
        <v>15275.487907000001</v>
      </c>
      <c r="B308">
        <v>15950.676595000001</v>
      </c>
      <c r="C308" t="s">
        <v>21</v>
      </c>
      <c r="D308" t="s">
        <v>375</v>
      </c>
      <c r="E308">
        <v>210005</v>
      </c>
      <c r="F308" t="s">
        <v>55</v>
      </c>
      <c r="G308" t="s">
        <v>35</v>
      </c>
      <c r="H308" t="s">
        <v>375</v>
      </c>
      <c r="I308" t="s">
        <v>37</v>
      </c>
      <c r="J308">
        <v>1</v>
      </c>
      <c r="K308">
        <v>0</v>
      </c>
      <c r="L308">
        <v>0</v>
      </c>
      <c r="M308">
        <v>0</v>
      </c>
      <c r="N308">
        <v>0.99895796999999997</v>
      </c>
      <c r="O308">
        <v>1</v>
      </c>
      <c r="P308">
        <v>8297.59</v>
      </c>
      <c r="Q308">
        <v>1</v>
      </c>
      <c r="R308">
        <v>0.99895796999999997</v>
      </c>
      <c r="S308">
        <v>8297.59</v>
      </c>
      <c r="U308" t="s">
        <v>376</v>
      </c>
      <c r="V308">
        <v>0</v>
      </c>
      <c r="W308">
        <v>0</v>
      </c>
      <c r="X308">
        <v>42.342709741999997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0.99895796999999997</v>
      </c>
      <c r="AG308">
        <v>7806.7962115</v>
      </c>
      <c r="AH308" t="s">
        <v>40</v>
      </c>
    </row>
    <row r="309" spans="1:34" x14ac:dyDescent="0.55000000000000004">
      <c r="A309">
        <v>15275.487907000001</v>
      </c>
      <c r="B309">
        <v>15950.676595000001</v>
      </c>
      <c r="C309" t="s">
        <v>21</v>
      </c>
      <c r="D309">
        <v>21216</v>
      </c>
      <c r="E309">
        <v>210005</v>
      </c>
      <c r="F309" t="s">
        <v>55</v>
      </c>
      <c r="G309" t="s">
        <v>35</v>
      </c>
      <c r="H309" t="s">
        <v>86</v>
      </c>
      <c r="I309" t="s">
        <v>37</v>
      </c>
      <c r="J309">
        <v>1</v>
      </c>
      <c r="K309">
        <v>0</v>
      </c>
      <c r="L309">
        <v>0</v>
      </c>
      <c r="M309">
        <v>0</v>
      </c>
      <c r="N309">
        <v>0.43226198700000001</v>
      </c>
      <c r="O309">
        <v>1</v>
      </c>
      <c r="P309">
        <v>3747.05</v>
      </c>
      <c r="Q309">
        <v>1</v>
      </c>
      <c r="R309">
        <v>0.43226198700000001</v>
      </c>
      <c r="S309">
        <v>3747.05</v>
      </c>
      <c r="T309" t="s">
        <v>36</v>
      </c>
      <c r="U309" t="s">
        <v>220</v>
      </c>
      <c r="V309">
        <v>0</v>
      </c>
      <c r="W309">
        <v>0</v>
      </c>
      <c r="X309">
        <v>81.369358595999998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0.43226198700000001</v>
      </c>
      <c r="AG309">
        <v>3378.1013254</v>
      </c>
      <c r="AH309" t="s">
        <v>40</v>
      </c>
    </row>
    <row r="310" spans="1:34" x14ac:dyDescent="0.55000000000000004">
      <c r="A310">
        <v>15275.487907000001</v>
      </c>
      <c r="B310">
        <v>15950.676595000001</v>
      </c>
      <c r="C310" t="s">
        <v>21</v>
      </c>
      <c r="D310">
        <v>21029</v>
      </c>
      <c r="E310">
        <v>210005</v>
      </c>
      <c r="F310" t="s">
        <v>55</v>
      </c>
      <c r="G310" t="s">
        <v>35</v>
      </c>
      <c r="H310" t="s">
        <v>79</v>
      </c>
      <c r="I310" t="s">
        <v>37</v>
      </c>
      <c r="J310">
        <v>1</v>
      </c>
      <c r="K310">
        <v>0</v>
      </c>
      <c r="L310">
        <v>0</v>
      </c>
      <c r="M310">
        <v>0</v>
      </c>
      <c r="N310">
        <v>0.60528598199999994</v>
      </c>
      <c r="O310">
        <v>1</v>
      </c>
      <c r="P310">
        <v>11628.28</v>
      </c>
      <c r="Q310">
        <v>1</v>
      </c>
      <c r="R310">
        <v>0.60528598199999994</v>
      </c>
      <c r="S310">
        <v>11628.28</v>
      </c>
      <c r="T310" t="s">
        <v>190</v>
      </c>
      <c r="U310" t="s">
        <v>191</v>
      </c>
      <c r="V310">
        <v>0</v>
      </c>
      <c r="W310">
        <v>0</v>
      </c>
      <c r="X310">
        <v>36.759042909000001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0.60528598199999994</v>
      </c>
      <c r="AG310">
        <v>4730.2733979000004</v>
      </c>
      <c r="AH310" t="s">
        <v>40</v>
      </c>
    </row>
    <row r="311" spans="1:34" x14ac:dyDescent="0.55000000000000004">
      <c r="A311">
        <v>15275.487907000001</v>
      </c>
      <c r="B311">
        <v>15950.676595000001</v>
      </c>
      <c r="C311" t="s">
        <v>21</v>
      </c>
      <c r="D311">
        <v>21716</v>
      </c>
      <c r="E311">
        <v>210005</v>
      </c>
      <c r="F311" t="s">
        <v>55</v>
      </c>
      <c r="G311" t="s">
        <v>35</v>
      </c>
      <c r="H311" t="s">
        <v>55</v>
      </c>
      <c r="I311" t="s">
        <v>37</v>
      </c>
      <c r="J311">
        <v>2</v>
      </c>
      <c r="K311">
        <v>87.126754419999997</v>
      </c>
      <c r="L311">
        <v>117</v>
      </c>
      <c r="M311">
        <v>1302959.43</v>
      </c>
      <c r="N311">
        <v>90.978420306999993</v>
      </c>
      <c r="O311">
        <v>125</v>
      </c>
      <c r="P311">
        <v>1551193.55</v>
      </c>
      <c r="Q311">
        <v>8</v>
      </c>
      <c r="R311">
        <v>3.8516658869999998</v>
      </c>
      <c r="S311">
        <v>248234.12</v>
      </c>
      <c r="T311" t="s">
        <v>84</v>
      </c>
      <c r="U311" t="s">
        <v>85</v>
      </c>
      <c r="V311">
        <v>0</v>
      </c>
      <c r="W311">
        <v>0</v>
      </c>
      <c r="X311">
        <v>5.9205998260000001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3.8516658869999998</v>
      </c>
      <c r="AG311">
        <v>30100.536316000002</v>
      </c>
      <c r="AH311" t="s">
        <v>40</v>
      </c>
    </row>
    <row r="312" spans="1:34" x14ac:dyDescent="0.55000000000000004">
      <c r="A312">
        <v>15275.487907000001</v>
      </c>
      <c r="B312">
        <v>15950.676595000001</v>
      </c>
      <c r="C312" t="s">
        <v>21</v>
      </c>
      <c r="D312">
        <v>21045</v>
      </c>
      <c r="E312">
        <v>210005</v>
      </c>
      <c r="F312" t="s">
        <v>55</v>
      </c>
      <c r="G312" t="s">
        <v>35</v>
      </c>
      <c r="H312" t="s">
        <v>79</v>
      </c>
      <c r="I312" t="s">
        <v>37</v>
      </c>
      <c r="J312">
        <v>1</v>
      </c>
      <c r="K312">
        <v>0</v>
      </c>
      <c r="L312">
        <v>0</v>
      </c>
      <c r="M312">
        <v>0</v>
      </c>
      <c r="N312">
        <v>1.9869569410000001</v>
      </c>
      <c r="O312">
        <v>2</v>
      </c>
      <c r="P312">
        <v>18845.64</v>
      </c>
      <c r="Q312">
        <v>2</v>
      </c>
      <c r="R312">
        <v>1.9869569410000001</v>
      </c>
      <c r="S312">
        <v>18845.64</v>
      </c>
      <c r="T312" t="s">
        <v>80</v>
      </c>
      <c r="U312" t="s">
        <v>242</v>
      </c>
      <c r="V312">
        <v>0</v>
      </c>
      <c r="W312">
        <v>0</v>
      </c>
      <c r="X312">
        <v>78.241843665999994</v>
      </c>
      <c r="Y312">
        <v>-7.9040637660000002</v>
      </c>
      <c r="Z312">
        <v>7.9040637660000002</v>
      </c>
      <c r="AA312">
        <v>-7.9040637660000002</v>
      </c>
      <c r="AB312">
        <v>0.20072423689999999</v>
      </c>
      <c r="AC312">
        <v>0.20072423689999999</v>
      </c>
      <c r="AD312">
        <v>0</v>
      </c>
      <c r="AE312">
        <v>1568.6477901000001</v>
      </c>
      <c r="AF312">
        <v>1.7862327040999999</v>
      </c>
      <c r="AG312">
        <v>13959.300717</v>
      </c>
      <c r="AH312" t="s">
        <v>40</v>
      </c>
    </row>
    <row r="313" spans="1:34" x14ac:dyDescent="0.55000000000000004">
      <c r="A313">
        <v>15275.487907000001</v>
      </c>
      <c r="B313">
        <v>15950.676595000001</v>
      </c>
      <c r="C313" t="s">
        <v>21</v>
      </c>
      <c r="D313">
        <v>20871</v>
      </c>
      <c r="E313">
        <v>210005</v>
      </c>
      <c r="F313" t="s">
        <v>55</v>
      </c>
      <c r="G313" t="s">
        <v>35</v>
      </c>
      <c r="H313" t="s">
        <v>46</v>
      </c>
      <c r="I313" t="s">
        <v>37</v>
      </c>
      <c r="J313">
        <v>2</v>
      </c>
      <c r="K313">
        <v>7.2754447840000003</v>
      </c>
      <c r="L313">
        <v>9</v>
      </c>
      <c r="M313">
        <v>138573.45000000001</v>
      </c>
      <c r="N313">
        <v>8.0263267640000002</v>
      </c>
      <c r="O313">
        <v>11</v>
      </c>
      <c r="P313">
        <v>162866.56</v>
      </c>
      <c r="Q313">
        <v>2</v>
      </c>
      <c r="R313">
        <v>0.75088197999999995</v>
      </c>
      <c r="S313">
        <v>24293.11</v>
      </c>
      <c r="T313" t="s">
        <v>290</v>
      </c>
      <c r="U313" t="s">
        <v>291</v>
      </c>
      <c r="V313">
        <v>0</v>
      </c>
      <c r="W313">
        <v>0</v>
      </c>
      <c r="X313">
        <v>26.110134223999999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0.75088197999999995</v>
      </c>
      <c r="AG313">
        <v>5868.0973302000002</v>
      </c>
      <c r="AH313" t="s">
        <v>40</v>
      </c>
    </row>
    <row r="314" spans="1:34" x14ac:dyDescent="0.55000000000000004">
      <c r="A314">
        <v>15275.487907000001</v>
      </c>
      <c r="B314">
        <v>15950.676595000001</v>
      </c>
      <c r="C314" t="s">
        <v>21</v>
      </c>
      <c r="D314">
        <v>21790</v>
      </c>
      <c r="E314">
        <v>210005</v>
      </c>
      <c r="F314" t="s">
        <v>55</v>
      </c>
      <c r="G314" t="s">
        <v>35</v>
      </c>
      <c r="H314" t="s">
        <v>55</v>
      </c>
      <c r="I314" t="s">
        <v>37</v>
      </c>
      <c r="J314">
        <v>1</v>
      </c>
      <c r="K314">
        <v>0.379347989</v>
      </c>
      <c r="L314">
        <v>1</v>
      </c>
      <c r="M314">
        <v>4211.8999999999996</v>
      </c>
      <c r="N314">
        <v>1.5225369559999999</v>
      </c>
      <c r="O314">
        <v>3</v>
      </c>
      <c r="P314">
        <v>50469.18</v>
      </c>
      <c r="Q314">
        <v>2</v>
      </c>
      <c r="R314">
        <v>1.1431889669999999</v>
      </c>
      <c r="S314">
        <v>46257.279999999999</v>
      </c>
      <c r="T314" t="s">
        <v>72</v>
      </c>
      <c r="U314" t="s">
        <v>73</v>
      </c>
      <c r="V314">
        <v>0</v>
      </c>
      <c r="W314">
        <v>0</v>
      </c>
      <c r="X314">
        <v>1.5588229549999999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1.1431889669999999</v>
      </c>
      <c r="AG314">
        <v>8933.9527433000003</v>
      </c>
      <c r="AH314" t="s">
        <v>40</v>
      </c>
    </row>
    <row r="315" spans="1:34" x14ac:dyDescent="0.55000000000000004">
      <c r="A315">
        <v>15275.487907000001</v>
      </c>
      <c r="B315">
        <v>15950.676595000001</v>
      </c>
      <c r="C315" t="s">
        <v>21</v>
      </c>
      <c r="D315" t="s">
        <v>286</v>
      </c>
      <c r="E315">
        <v>210005</v>
      </c>
      <c r="F315" t="s">
        <v>55</v>
      </c>
      <c r="G315" t="s">
        <v>35</v>
      </c>
      <c r="H315" t="s">
        <v>286</v>
      </c>
      <c r="I315" t="s">
        <v>37</v>
      </c>
      <c r="J315">
        <v>1</v>
      </c>
      <c r="K315">
        <v>0</v>
      </c>
      <c r="L315">
        <v>0</v>
      </c>
      <c r="M315">
        <v>0</v>
      </c>
      <c r="N315">
        <v>1.490076956</v>
      </c>
      <c r="O315">
        <v>2</v>
      </c>
      <c r="P315">
        <v>12055.24</v>
      </c>
      <c r="Q315">
        <v>2</v>
      </c>
      <c r="R315">
        <v>1.490076956</v>
      </c>
      <c r="S315">
        <v>12055.24</v>
      </c>
      <c r="U315" t="s">
        <v>287</v>
      </c>
      <c r="V315">
        <v>0</v>
      </c>
      <c r="W315">
        <v>0</v>
      </c>
      <c r="X315">
        <v>198.49333811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1.490076956</v>
      </c>
      <c r="AG315">
        <v>11644.861430000001</v>
      </c>
      <c r="AH315" t="s">
        <v>40</v>
      </c>
    </row>
    <row r="316" spans="1:34" x14ac:dyDescent="0.55000000000000004">
      <c r="A316">
        <v>15275.487907000001</v>
      </c>
      <c r="B316">
        <v>15950.676595000001</v>
      </c>
      <c r="C316" t="s">
        <v>21</v>
      </c>
      <c r="D316">
        <v>20872</v>
      </c>
      <c r="E316">
        <v>210005</v>
      </c>
      <c r="F316" t="s">
        <v>55</v>
      </c>
      <c r="G316" t="s">
        <v>35</v>
      </c>
      <c r="H316" t="s">
        <v>46</v>
      </c>
      <c r="I316" t="s">
        <v>37</v>
      </c>
      <c r="J316">
        <v>2</v>
      </c>
      <c r="K316">
        <v>6.4491898089999999</v>
      </c>
      <c r="L316">
        <v>9</v>
      </c>
      <c r="M316">
        <v>94698.52</v>
      </c>
      <c r="N316">
        <v>12.366254633</v>
      </c>
      <c r="O316">
        <v>13</v>
      </c>
      <c r="P316">
        <v>181485.11</v>
      </c>
      <c r="Q316">
        <v>4</v>
      </c>
      <c r="R316">
        <v>5.9170648239999997</v>
      </c>
      <c r="S316">
        <v>86786.59</v>
      </c>
      <c r="T316" t="s">
        <v>328</v>
      </c>
      <c r="U316" t="s">
        <v>329</v>
      </c>
      <c r="V316">
        <v>0</v>
      </c>
      <c r="W316">
        <v>0</v>
      </c>
      <c r="X316">
        <v>48.051773566000001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5.9170648239999997</v>
      </c>
      <c r="AG316">
        <v>46241.504286000003</v>
      </c>
      <c r="AH316" t="s">
        <v>40</v>
      </c>
    </row>
    <row r="317" spans="1:34" x14ac:dyDescent="0.55000000000000004">
      <c r="A317">
        <v>15275.487907000001</v>
      </c>
      <c r="B317">
        <v>15950.676595000001</v>
      </c>
      <c r="C317" t="s">
        <v>21</v>
      </c>
      <c r="D317">
        <v>21798</v>
      </c>
      <c r="E317">
        <v>210005</v>
      </c>
      <c r="F317" t="s">
        <v>55</v>
      </c>
      <c r="G317" t="s">
        <v>35</v>
      </c>
      <c r="H317" t="s">
        <v>55</v>
      </c>
      <c r="I317" t="s">
        <v>37</v>
      </c>
      <c r="J317">
        <v>3</v>
      </c>
      <c r="K317">
        <v>34.580583971999999</v>
      </c>
      <c r="L317">
        <v>34</v>
      </c>
      <c r="M317">
        <v>388230.28</v>
      </c>
      <c r="N317">
        <v>48.301224564999998</v>
      </c>
      <c r="O317">
        <v>42</v>
      </c>
      <c r="P317">
        <v>700778.22</v>
      </c>
      <c r="Q317">
        <v>8</v>
      </c>
      <c r="R317">
        <v>13.720640593000001</v>
      </c>
      <c r="S317">
        <v>312547.94</v>
      </c>
      <c r="T317" t="s">
        <v>58</v>
      </c>
      <c r="U317" t="s">
        <v>59</v>
      </c>
      <c r="V317">
        <v>0</v>
      </c>
      <c r="W317">
        <v>0</v>
      </c>
      <c r="X317">
        <v>20.018276405000002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13.720640593000001</v>
      </c>
      <c r="AG317">
        <v>107225.97769</v>
      </c>
      <c r="AH317" t="s">
        <v>40</v>
      </c>
    </row>
    <row r="318" spans="1:34" x14ac:dyDescent="0.55000000000000004">
      <c r="A318">
        <v>15275.487907000001</v>
      </c>
      <c r="B318">
        <v>15950.676595000001</v>
      </c>
      <c r="C318" t="s">
        <v>21</v>
      </c>
      <c r="D318">
        <v>20783</v>
      </c>
      <c r="E318">
        <v>210005</v>
      </c>
      <c r="F318" t="s">
        <v>55</v>
      </c>
      <c r="G318" t="s">
        <v>35</v>
      </c>
      <c r="H318" t="s">
        <v>41</v>
      </c>
      <c r="I318" t="s">
        <v>37</v>
      </c>
      <c r="J318">
        <v>1</v>
      </c>
      <c r="K318">
        <v>0</v>
      </c>
      <c r="L318">
        <v>0</v>
      </c>
      <c r="M318">
        <v>0</v>
      </c>
      <c r="N318">
        <v>0.49260398500000002</v>
      </c>
      <c r="O318">
        <v>1</v>
      </c>
      <c r="P318">
        <v>20665.060000000001</v>
      </c>
      <c r="Q318">
        <v>1</v>
      </c>
      <c r="R318">
        <v>0.49260398500000002</v>
      </c>
      <c r="S318">
        <v>20665.060000000001</v>
      </c>
      <c r="T318" t="s">
        <v>49</v>
      </c>
      <c r="U318" t="s">
        <v>50</v>
      </c>
      <c r="V318">
        <v>0</v>
      </c>
      <c r="W318">
        <v>0</v>
      </c>
      <c r="X318">
        <v>68.266653980000001</v>
      </c>
      <c r="Y318">
        <v>-6.2719928149999999</v>
      </c>
      <c r="Z318">
        <v>6.2719928149999999</v>
      </c>
      <c r="AA318">
        <v>-6.2719928149999999</v>
      </c>
      <c r="AB318">
        <v>4.5257947700000002E-2</v>
      </c>
      <c r="AC318">
        <v>4.5257947700000002E-2</v>
      </c>
      <c r="AD318">
        <v>0</v>
      </c>
      <c r="AE318">
        <v>353.68812817999998</v>
      </c>
      <c r="AF318">
        <v>0.4473460373</v>
      </c>
      <c r="AG318">
        <v>3495.9822677000002</v>
      </c>
      <c r="AH318" t="s">
        <v>40</v>
      </c>
    </row>
    <row r="319" spans="1:34" x14ac:dyDescent="0.55000000000000004">
      <c r="A319">
        <v>15275.487907000001</v>
      </c>
      <c r="B319">
        <v>15950.676595000001</v>
      </c>
      <c r="C319" t="s">
        <v>21</v>
      </c>
      <c r="D319">
        <v>21773</v>
      </c>
      <c r="E319">
        <v>210005</v>
      </c>
      <c r="F319" t="s">
        <v>55</v>
      </c>
      <c r="G319" t="s">
        <v>35</v>
      </c>
      <c r="H319" t="s">
        <v>55</v>
      </c>
      <c r="I319" t="s">
        <v>37</v>
      </c>
      <c r="J319">
        <v>2</v>
      </c>
      <c r="K319">
        <v>42.537334733999998</v>
      </c>
      <c r="L319">
        <v>42</v>
      </c>
      <c r="M319">
        <v>545137.28</v>
      </c>
      <c r="N319">
        <v>66.207232040999997</v>
      </c>
      <c r="O319">
        <v>72</v>
      </c>
      <c r="P319">
        <v>940293.69</v>
      </c>
      <c r="Q319">
        <v>30</v>
      </c>
      <c r="R319">
        <v>23.669897306999999</v>
      </c>
      <c r="S319">
        <v>395156.41</v>
      </c>
      <c r="T319" t="s">
        <v>377</v>
      </c>
      <c r="U319" t="s">
        <v>378</v>
      </c>
      <c r="V319">
        <v>0</v>
      </c>
      <c r="W319">
        <v>0</v>
      </c>
      <c r="X319">
        <v>27.295467200000001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23.669897306999999</v>
      </c>
      <c r="AG319">
        <v>184978.8181</v>
      </c>
      <c r="AH319" t="s">
        <v>40</v>
      </c>
    </row>
    <row r="320" spans="1:34" x14ac:dyDescent="0.55000000000000004">
      <c r="A320">
        <v>15275.487907000001</v>
      </c>
      <c r="B320">
        <v>15950.676595000001</v>
      </c>
      <c r="C320" t="s">
        <v>21</v>
      </c>
      <c r="D320">
        <v>21770</v>
      </c>
      <c r="E320">
        <v>210005</v>
      </c>
      <c r="F320" t="s">
        <v>55</v>
      </c>
      <c r="G320" t="s">
        <v>35</v>
      </c>
      <c r="H320" t="s">
        <v>55</v>
      </c>
      <c r="I320" t="s">
        <v>37</v>
      </c>
      <c r="J320">
        <v>3</v>
      </c>
      <c r="K320">
        <v>43.095913721999999</v>
      </c>
      <c r="L320">
        <v>49</v>
      </c>
      <c r="M320">
        <v>602105.56999999995</v>
      </c>
      <c r="N320">
        <v>62.040940161000002</v>
      </c>
      <c r="O320">
        <v>65</v>
      </c>
      <c r="P320">
        <v>1070415.3799999999</v>
      </c>
      <c r="Q320">
        <v>16</v>
      </c>
      <c r="R320">
        <v>18.945026438999999</v>
      </c>
      <c r="S320">
        <v>468309.81</v>
      </c>
      <c r="T320" t="s">
        <v>229</v>
      </c>
      <c r="U320" t="s">
        <v>230</v>
      </c>
      <c r="V320">
        <v>0</v>
      </c>
      <c r="W320">
        <v>0</v>
      </c>
      <c r="X320">
        <v>41.396002774000003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18.945026438999999</v>
      </c>
      <c r="AG320">
        <v>148054.23759</v>
      </c>
      <c r="AH320" t="s">
        <v>40</v>
      </c>
    </row>
    <row r="321" spans="1:34" x14ac:dyDescent="0.55000000000000004">
      <c r="A321">
        <v>15275.487907000001</v>
      </c>
      <c r="B321">
        <v>15950.676595000001</v>
      </c>
      <c r="C321" t="s">
        <v>21</v>
      </c>
      <c r="D321">
        <v>20817</v>
      </c>
      <c r="E321">
        <v>210005</v>
      </c>
      <c r="F321" t="s">
        <v>55</v>
      </c>
      <c r="G321" t="s">
        <v>35</v>
      </c>
      <c r="H321" t="s">
        <v>46</v>
      </c>
      <c r="I321" t="s">
        <v>37</v>
      </c>
      <c r="J321">
        <v>1</v>
      </c>
      <c r="K321">
        <v>0</v>
      </c>
      <c r="L321">
        <v>0</v>
      </c>
      <c r="M321">
        <v>0</v>
      </c>
      <c r="N321">
        <v>1.0332419690000001</v>
      </c>
      <c r="O321">
        <v>1</v>
      </c>
      <c r="P321">
        <v>7648.49</v>
      </c>
      <c r="Q321">
        <v>1</v>
      </c>
      <c r="R321">
        <v>1.0332419690000001</v>
      </c>
      <c r="S321">
        <v>7648.49</v>
      </c>
      <c r="T321" t="s">
        <v>160</v>
      </c>
      <c r="U321" t="s">
        <v>161</v>
      </c>
      <c r="V321">
        <v>0</v>
      </c>
      <c r="W321">
        <v>0</v>
      </c>
      <c r="X321">
        <v>20.978973379999999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1.0332419690000001</v>
      </c>
      <c r="AG321">
        <v>8074.7235933000002</v>
      </c>
      <c r="AH321" t="s">
        <v>40</v>
      </c>
    </row>
    <row r="322" spans="1:34" x14ac:dyDescent="0.55000000000000004">
      <c r="A322">
        <v>15275.487907000001</v>
      </c>
      <c r="B322">
        <v>15950.676595000001</v>
      </c>
      <c r="C322" t="s">
        <v>21</v>
      </c>
      <c r="D322">
        <v>20841</v>
      </c>
      <c r="E322">
        <v>210005</v>
      </c>
      <c r="F322" t="s">
        <v>55</v>
      </c>
      <c r="G322" t="s">
        <v>35</v>
      </c>
      <c r="H322" t="s">
        <v>46</v>
      </c>
      <c r="I322" t="s">
        <v>37</v>
      </c>
      <c r="J322">
        <v>2</v>
      </c>
      <c r="K322">
        <v>3.71861489</v>
      </c>
      <c r="L322">
        <v>4</v>
      </c>
      <c r="M322">
        <v>50401.11</v>
      </c>
      <c r="N322">
        <v>5.3150328409999998</v>
      </c>
      <c r="O322">
        <v>6</v>
      </c>
      <c r="P322">
        <v>120365.73</v>
      </c>
      <c r="Q322">
        <v>2</v>
      </c>
      <c r="R322">
        <v>1.5964179510000001</v>
      </c>
      <c r="S322">
        <v>69964.62</v>
      </c>
      <c r="T322" t="s">
        <v>349</v>
      </c>
      <c r="U322" t="s">
        <v>350</v>
      </c>
      <c r="V322">
        <v>0</v>
      </c>
      <c r="W322">
        <v>0</v>
      </c>
      <c r="X322">
        <v>3.7948148860000002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1.5964179510000001</v>
      </c>
      <c r="AG322">
        <v>12475.909884000001</v>
      </c>
      <c r="AH322" t="s">
        <v>40</v>
      </c>
    </row>
    <row r="323" spans="1:34" x14ac:dyDescent="0.55000000000000004">
      <c r="A323">
        <v>15275.487907000001</v>
      </c>
      <c r="B323">
        <v>15950.676595000001</v>
      </c>
      <c r="C323" t="s">
        <v>21</v>
      </c>
      <c r="D323">
        <v>21727</v>
      </c>
      <c r="E323">
        <v>210005</v>
      </c>
      <c r="F323" t="s">
        <v>55</v>
      </c>
      <c r="G323" t="s">
        <v>35</v>
      </c>
      <c r="H323" t="s">
        <v>55</v>
      </c>
      <c r="I323" t="s">
        <v>37</v>
      </c>
      <c r="J323">
        <v>3</v>
      </c>
      <c r="K323">
        <v>24.844175265000001</v>
      </c>
      <c r="L323">
        <v>25</v>
      </c>
      <c r="M323">
        <v>414588.85</v>
      </c>
      <c r="N323">
        <v>48.710827559999998</v>
      </c>
      <c r="O323">
        <v>49</v>
      </c>
      <c r="P323">
        <v>679813.22</v>
      </c>
      <c r="Q323">
        <v>24</v>
      </c>
      <c r="R323">
        <v>23.866652295000002</v>
      </c>
      <c r="S323">
        <v>265224.37</v>
      </c>
      <c r="T323" t="s">
        <v>56</v>
      </c>
      <c r="U323" t="s">
        <v>57</v>
      </c>
      <c r="V323">
        <v>0</v>
      </c>
      <c r="W323">
        <v>0</v>
      </c>
      <c r="X323">
        <v>38.168950872000003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23.866652295000002</v>
      </c>
      <c r="AG323">
        <v>186516.44644999999</v>
      </c>
      <c r="AH323" t="s">
        <v>40</v>
      </c>
    </row>
    <row r="324" spans="1:34" x14ac:dyDescent="0.55000000000000004">
      <c r="A324">
        <v>15275.487907000001</v>
      </c>
      <c r="B324">
        <v>15950.676595000001</v>
      </c>
      <c r="C324" t="s">
        <v>21</v>
      </c>
      <c r="D324">
        <v>20886</v>
      </c>
      <c r="E324">
        <v>210005</v>
      </c>
      <c r="F324" t="s">
        <v>55</v>
      </c>
      <c r="G324" t="s">
        <v>35</v>
      </c>
      <c r="H324" t="s">
        <v>46</v>
      </c>
      <c r="I324" t="s">
        <v>37</v>
      </c>
      <c r="J324">
        <v>2</v>
      </c>
      <c r="K324">
        <v>1.246437963</v>
      </c>
      <c r="L324">
        <v>2</v>
      </c>
      <c r="M324">
        <v>7962.99</v>
      </c>
      <c r="N324">
        <v>3.8585798859999998</v>
      </c>
      <c r="O324">
        <v>6</v>
      </c>
      <c r="P324">
        <v>45338.54</v>
      </c>
      <c r="Q324">
        <v>4</v>
      </c>
      <c r="R324">
        <v>2.6121419229999998</v>
      </c>
      <c r="S324">
        <v>37375.550000000003</v>
      </c>
      <c r="T324" t="s">
        <v>93</v>
      </c>
      <c r="U324" t="s">
        <v>94</v>
      </c>
      <c r="V324">
        <v>0</v>
      </c>
      <c r="W324">
        <v>0</v>
      </c>
      <c r="X324">
        <v>32.268526053000002</v>
      </c>
      <c r="Y324">
        <v>-0.61168998200000002</v>
      </c>
      <c r="Z324">
        <v>0.61168998200000002</v>
      </c>
      <c r="AA324">
        <v>-0.61168998200000002</v>
      </c>
      <c r="AB324">
        <v>4.9516393899999997E-2</v>
      </c>
      <c r="AC324">
        <v>4.9516393899999997E-2</v>
      </c>
      <c r="AD324">
        <v>0</v>
      </c>
      <c r="AE324">
        <v>386.96762799999999</v>
      </c>
      <c r="AF324">
        <v>2.5626255291</v>
      </c>
      <c r="AG324">
        <v>20026.763760999998</v>
      </c>
      <c r="AH324" t="s">
        <v>40</v>
      </c>
    </row>
    <row r="325" spans="1:34" x14ac:dyDescent="0.55000000000000004">
      <c r="A325">
        <v>15275.487907000001</v>
      </c>
      <c r="B325">
        <v>15950.676595000001</v>
      </c>
      <c r="C325" t="s">
        <v>21</v>
      </c>
      <c r="D325">
        <v>21234</v>
      </c>
      <c r="E325">
        <v>210005</v>
      </c>
      <c r="F325" t="s">
        <v>55</v>
      </c>
      <c r="G325" t="s">
        <v>35</v>
      </c>
      <c r="H325" t="s">
        <v>36</v>
      </c>
      <c r="I325" t="s">
        <v>37</v>
      </c>
      <c r="J325">
        <v>1</v>
      </c>
      <c r="K325">
        <v>0</v>
      </c>
      <c r="L325">
        <v>0</v>
      </c>
      <c r="M325">
        <v>0</v>
      </c>
      <c r="N325">
        <v>0.50790098500000003</v>
      </c>
      <c r="O325">
        <v>1</v>
      </c>
      <c r="P325">
        <v>3635.21</v>
      </c>
      <c r="Q325">
        <v>1</v>
      </c>
      <c r="R325">
        <v>0.50790098500000003</v>
      </c>
      <c r="S325">
        <v>3635.21</v>
      </c>
      <c r="T325" t="s">
        <v>236</v>
      </c>
      <c r="U325" t="s">
        <v>237</v>
      </c>
      <c r="V325">
        <v>0</v>
      </c>
      <c r="W325">
        <v>0</v>
      </c>
      <c r="X325">
        <v>124.48361029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0.50790098500000003</v>
      </c>
      <c r="AG325">
        <v>3969.2155272</v>
      </c>
      <c r="AH325" t="s">
        <v>40</v>
      </c>
    </row>
    <row r="326" spans="1:34" x14ac:dyDescent="0.55000000000000004">
      <c r="A326">
        <v>15478.118624000001</v>
      </c>
      <c r="B326">
        <v>16058.056246</v>
      </c>
      <c r="C326" t="s">
        <v>21</v>
      </c>
      <c r="D326">
        <v>21209</v>
      </c>
      <c r="E326">
        <v>210006</v>
      </c>
      <c r="F326" t="s">
        <v>379</v>
      </c>
      <c r="G326" t="s">
        <v>35</v>
      </c>
      <c r="H326" t="s">
        <v>86</v>
      </c>
      <c r="I326" t="s">
        <v>37</v>
      </c>
      <c r="J326">
        <v>1</v>
      </c>
      <c r="K326">
        <v>0</v>
      </c>
      <c r="L326">
        <v>0</v>
      </c>
      <c r="M326">
        <v>0</v>
      </c>
      <c r="N326">
        <v>1.2244099639999999</v>
      </c>
      <c r="O326">
        <v>1</v>
      </c>
      <c r="P326">
        <v>8797.0300000000007</v>
      </c>
      <c r="Q326">
        <v>1</v>
      </c>
      <c r="R326">
        <v>1.2244099639999999</v>
      </c>
      <c r="S326">
        <v>8797.0300000000007</v>
      </c>
      <c r="T326" t="s">
        <v>36</v>
      </c>
      <c r="U326" t="s">
        <v>264</v>
      </c>
      <c r="V326">
        <v>0</v>
      </c>
      <c r="W326">
        <v>0</v>
      </c>
      <c r="X326">
        <v>97.924219085000004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1.2244099639999999</v>
      </c>
      <c r="AG326">
        <v>9695.6194608000005</v>
      </c>
      <c r="AH326" t="s">
        <v>40</v>
      </c>
    </row>
    <row r="327" spans="1:34" x14ac:dyDescent="0.55000000000000004">
      <c r="A327">
        <v>15478.118624000001</v>
      </c>
      <c r="B327">
        <v>16058.056246</v>
      </c>
      <c r="C327" t="s">
        <v>21</v>
      </c>
      <c r="D327" t="s">
        <v>245</v>
      </c>
      <c r="E327">
        <v>210006</v>
      </c>
      <c r="F327" t="s">
        <v>379</v>
      </c>
      <c r="G327" t="s">
        <v>35</v>
      </c>
      <c r="H327" t="s">
        <v>245</v>
      </c>
      <c r="I327" t="s">
        <v>37</v>
      </c>
      <c r="J327">
        <v>1</v>
      </c>
      <c r="K327">
        <v>0.52814298400000004</v>
      </c>
      <c r="L327">
        <v>1</v>
      </c>
      <c r="M327">
        <v>6217.35</v>
      </c>
      <c r="N327">
        <v>1.8894979439999999</v>
      </c>
      <c r="O327">
        <v>2</v>
      </c>
      <c r="P327">
        <v>12501.81</v>
      </c>
      <c r="Q327">
        <v>1</v>
      </c>
      <c r="R327">
        <v>1.3613549599999999</v>
      </c>
      <c r="S327">
        <v>6284.46</v>
      </c>
      <c r="U327" t="s">
        <v>246</v>
      </c>
      <c r="V327">
        <v>0</v>
      </c>
      <c r="W327">
        <v>0</v>
      </c>
      <c r="X327">
        <v>60.533128191000003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1.3613549599999999</v>
      </c>
      <c r="AG327">
        <v>10780.032858</v>
      </c>
      <c r="AH327" t="s">
        <v>40</v>
      </c>
    </row>
    <row r="328" spans="1:34" x14ac:dyDescent="0.55000000000000004">
      <c r="A328">
        <v>15478.118624000001</v>
      </c>
      <c r="B328">
        <v>16058.056246</v>
      </c>
      <c r="C328" t="s">
        <v>21</v>
      </c>
      <c r="D328">
        <v>21160</v>
      </c>
      <c r="E328">
        <v>210006</v>
      </c>
      <c r="F328" t="s">
        <v>379</v>
      </c>
      <c r="G328" t="s">
        <v>35</v>
      </c>
      <c r="H328" t="s">
        <v>126</v>
      </c>
      <c r="I328" t="s">
        <v>37</v>
      </c>
      <c r="J328">
        <v>2</v>
      </c>
      <c r="K328">
        <v>2.3683639300000001</v>
      </c>
      <c r="L328">
        <v>3</v>
      </c>
      <c r="M328">
        <v>26928.83</v>
      </c>
      <c r="N328">
        <v>3.1558559060000002</v>
      </c>
      <c r="O328">
        <v>5</v>
      </c>
      <c r="P328">
        <v>72409.009999999995</v>
      </c>
      <c r="Q328">
        <v>2</v>
      </c>
      <c r="R328">
        <v>0.78749197599999998</v>
      </c>
      <c r="S328">
        <v>45480.18</v>
      </c>
      <c r="T328" t="s">
        <v>380</v>
      </c>
      <c r="U328" t="s">
        <v>381</v>
      </c>
      <c r="V328">
        <v>0</v>
      </c>
      <c r="W328">
        <v>0</v>
      </c>
      <c r="X328">
        <v>1.450446957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0.78749197599999998</v>
      </c>
      <c r="AG328">
        <v>6235.8382830999999</v>
      </c>
      <c r="AH328" t="s">
        <v>40</v>
      </c>
    </row>
    <row r="329" spans="1:34" x14ac:dyDescent="0.55000000000000004">
      <c r="A329">
        <v>15478.118624000001</v>
      </c>
      <c r="B329">
        <v>16058.056246</v>
      </c>
      <c r="C329" t="s">
        <v>21</v>
      </c>
      <c r="D329">
        <v>21128</v>
      </c>
      <c r="E329">
        <v>210006</v>
      </c>
      <c r="F329" t="s">
        <v>379</v>
      </c>
      <c r="G329" t="s">
        <v>35</v>
      </c>
      <c r="H329" t="s">
        <v>36</v>
      </c>
      <c r="I329" t="s">
        <v>37</v>
      </c>
      <c r="J329">
        <v>1</v>
      </c>
      <c r="K329">
        <v>0</v>
      </c>
      <c r="L329">
        <v>0</v>
      </c>
      <c r="M329">
        <v>0</v>
      </c>
      <c r="N329">
        <v>1.754918948</v>
      </c>
      <c r="O329">
        <v>2</v>
      </c>
      <c r="P329">
        <v>36358.53</v>
      </c>
      <c r="Q329">
        <v>2</v>
      </c>
      <c r="R329">
        <v>1.754918948</v>
      </c>
      <c r="S329">
        <v>36358.53</v>
      </c>
      <c r="T329" t="s">
        <v>151</v>
      </c>
      <c r="U329" t="s">
        <v>152</v>
      </c>
      <c r="V329">
        <v>0</v>
      </c>
      <c r="W329">
        <v>0</v>
      </c>
      <c r="X329">
        <v>20.047959393999999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1.754918948</v>
      </c>
      <c r="AG329">
        <v>13896.510813000001</v>
      </c>
      <c r="AH329" t="s">
        <v>40</v>
      </c>
    </row>
    <row r="330" spans="1:34" x14ac:dyDescent="0.55000000000000004">
      <c r="A330">
        <v>15478.118624000001</v>
      </c>
      <c r="B330">
        <v>16058.056246</v>
      </c>
      <c r="C330" t="s">
        <v>21</v>
      </c>
      <c r="D330">
        <v>21229</v>
      </c>
      <c r="E330">
        <v>210006</v>
      </c>
      <c r="F330" t="s">
        <v>379</v>
      </c>
      <c r="G330" t="s">
        <v>35</v>
      </c>
      <c r="H330" t="s">
        <v>86</v>
      </c>
      <c r="I330" t="s">
        <v>37</v>
      </c>
      <c r="J330">
        <v>1</v>
      </c>
      <c r="K330">
        <v>0</v>
      </c>
      <c r="L330">
        <v>0</v>
      </c>
      <c r="M330">
        <v>0</v>
      </c>
      <c r="N330">
        <v>0.652269981</v>
      </c>
      <c r="O330">
        <v>1</v>
      </c>
      <c r="P330">
        <v>6398.86</v>
      </c>
      <c r="Q330">
        <v>1</v>
      </c>
      <c r="R330">
        <v>0.652269981</v>
      </c>
      <c r="S330">
        <v>6398.86</v>
      </c>
      <c r="T330" t="s">
        <v>36</v>
      </c>
      <c r="U330" t="s">
        <v>87</v>
      </c>
      <c r="V330">
        <v>0</v>
      </c>
      <c r="W330">
        <v>0</v>
      </c>
      <c r="X330">
        <v>142.46583278</v>
      </c>
      <c r="Y330">
        <v>-0.598206982</v>
      </c>
      <c r="Z330">
        <v>0.598206982</v>
      </c>
      <c r="AA330">
        <v>-0.598206982</v>
      </c>
      <c r="AB330">
        <v>2.7388493999999999E-3</v>
      </c>
      <c r="AC330">
        <v>2.7388493999999999E-3</v>
      </c>
      <c r="AD330">
        <v>0</v>
      </c>
      <c r="AE330">
        <v>21.687867677</v>
      </c>
      <c r="AF330">
        <v>0.64953113159999998</v>
      </c>
      <c r="AG330">
        <v>5143.3807837000004</v>
      </c>
      <c r="AH330" t="s">
        <v>40</v>
      </c>
    </row>
    <row r="331" spans="1:34" x14ac:dyDescent="0.55000000000000004">
      <c r="A331">
        <v>15478.118624000001</v>
      </c>
      <c r="B331">
        <v>16058.056246</v>
      </c>
      <c r="C331" t="s">
        <v>21</v>
      </c>
      <c r="D331">
        <v>20910</v>
      </c>
      <c r="E331">
        <v>210006</v>
      </c>
      <c r="F331" t="s">
        <v>379</v>
      </c>
      <c r="G331" t="s">
        <v>35</v>
      </c>
      <c r="H331" t="s">
        <v>46</v>
      </c>
      <c r="I331" t="s">
        <v>37</v>
      </c>
      <c r="J331">
        <v>1</v>
      </c>
      <c r="K331">
        <v>0</v>
      </c>
      <c r="L331">
        <v>0</v>
      </c>
      <c r="M331">
        <v>0</v>
      </c>
      <c r="N331">
        <v>1.0843159680000001</v>
      </c>
      <c r="O331">
        <v>1</v>
      </c>
      <c r="P331">
        <v>9866.75</v>
      </c>
      <c r="Q331">
        <v>1</v>
      </c>
      <c r="R331">
        <v>1.0843159680000001</v>
      </c>
      <c r="S331">
        <v>9866.75</v>
      </c>
      <c r="T331" t="s">
        <v>98</v>
      </c>
      <c r="U331" t="s">
        <v>231</v>
      </c>
      <c r="V331">
        <v>0</v>
      </c>
      <c r="W331">
        <v>0</v>
      </c>
      <c r="X331">
        <v>79.478649641000004</v>
      </c>
      <c r="Y331">
        <v>-2.182473935</v>
      </c>
      <c r="Z331">
        <v>2.182473935</v>
      </c>
      <c r="AA331">
        <v>-2.182473935</v>
      </c>
      <c r="AB331">
        <v>2.9775183E-2</v>
      </c>
      <c r="AC331">
        <v>2.9775183E-2</v>
      </c>
      <c r="AD331">
        <v>0</v>
      </c>
      <c r="AE331">
        <v>235.7779275</v>
      </c>
      <c r="AF331">
        <v>1.0545407849999999</v>
      </c>
      <c r="AG331">
        <v>8350.4924477000004</v>
      </c>
      <c r="AH331" t="s">
        <v>40</v>
      </c>
    </row>
    <row r="332" spans="1:34" x14ac:dyDescent="0.55000000000000004">
      <c r="A332">
        <v>15478.118624000001</v>
      </c>
      <c r="B332">
        <v>16058.056246</v>
      </c>
      <c r="C332" t="s">
        <v>21</v>
      </c>
      <c r="D332" t="s">
        <v>249</v>
      </c>
      <c r="E332">
        <v>210006</v>
      </c>
      <c r="F332" t="s">
        <v>379</v>
      </c>
      <c r="G332" t="s">
        <v>35</v>
      </c>
      <c r="H332" t="s">
        <v>249</v>
      </c>
      <c r="I332" t="s">
        <v>37</v>
      </c>
      <c r="J332">
        <v>1</v>
      </c>
      <c r="K332">
        <v>0</v>
      </c>
      <c r="L332">
        <v>0</v>
      </c>
      <c r="M332">
        <v>0</v>
      </c>
      <c r="N332">
        <v>0.94474897199999996</v>
      </c>
      <c r="O332">
        <v>1</v>
      </c>
      <c r="P332">
        <v>49821.71</v>
      </c>
      <c r="Q332">
        <v>1</v>
      </c>
      <c r="R332">
        <v>0.94474897199999996</v>
      </c>
      <c r="S332">
        <v>49821.71</v>
      </c>
      <c r="U332" t="s">
        <v>250</v>
      </c>
      <c r="V332">
        <v>0</v>
      </c>
      <c r="W332">
        <v>0</v>
      </c>
      <c r="X332">
        <v>25.409762245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0.94474897199999996</v>
      </c>
      <c r="AG332">
        <v>7481.0943946999996</v>
      </c>
      <c r="AH332" t="s">
        <v>40</v>
      </c>
    </row>
    <row r="333" spans="1:34" x14ac:dyDescent="0.55000000000000004">
      <c r="A333">
        <v>15478.118624000001</v>
      </c>
      <c r="B333">
        <v>16058.056246</v>
      </c>
      <c r="C333" t="s">
        <v>21</v>
      </c>
      <c r="D333">
        <v>21162</v>
      </c>
      <c r="E333">
        <v>210006</v>
      </c>
      <c r="F333" t="s">
        <v>379</v>
      </c>
      <c r="G333" t="s">
        <v>35</v>
      </c>
      <c r="H333" t="s">
        <v>36</v>
      </c>
      <c r="I333" t="s">
        <v>37</v>
      </c>
      <c r="J333">
        <v>1</v>
      </c>
      <c r="K333">
        <v>0</v>
      </c>
      <c r="L333">
        <v>0</v>
      </c>
      <c r="M333">
        <v>0</v>
      </c>
      <c r="N333">
        <v>0.51374798499999996</v>
      </c>
      <c r="O333">
        <v>1</v>
      </c>
      <c r="P333">
        <v>6716.1</v>
      </c>
      <c r="Q333">
        <v>1</v>
      </c>
      <c r="R333">
        <v>0.51374798499999996</v>
      </c>
      <c r="S333">
        <v>6716.1</v>
      </c>
      <c r="T333" t="s">
        <v>172</v>
      </c>
      <c r="U333" t="s">
        <v>173</v>
      </c>
      <c r="V333">
        <v>0</v>
      </c>
      <c r="W333">
        <v>0</v>
      </c>
      <c r="X333">
        <v>44.98476866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0.51374798499999996</v>
      </c>
      <c r="AG333">
        <v>4068.1676136000001</v>
      </c>
      <c r="AH333" t="s">
        <v>40</v>
      </c>
    </row>
    <row r="334" spans="1:34" x14ac:dyDescent="0.55000000000000004">
      <c r="A334">
        <v>15478.118624000001</v>
      </c>
      <c r="B334">
        <v>16058.056246</v>
      </c>
      <c r="C334" t="s">
        <v>21</v>
      </c>
      <c r="D334">
        <v>21075</v>
      </c>
      <c r="E334">
        <v>210006</v>
      </c>
      <c r="F334" t="s">
        <v>379</v>
      </c>
      <c r="G334" t="s">
        <v>35</v>
      </c>
      <c r="H334" t="s">
        <v>79</v>
      </c>
      <c r="I334" t="s">
        <v>37</v>
      </c>
      <c r="J334">
        <v>1</v>
      </c>
      <c r="K334">
        <v>0</v>
      </c>
      <c r="L334">
        <v>0</v>
      </c>
      <c r="M334">
        <v>0</v>
      </c>
      <c r="N334">
        <v>0.94474897199999996</v>
      </c>
      <c r="O334">
        <v>1</v>
      </c>
      <c r="P334">
        <v>8675.14</v>
      </c>
      <c r="Q334">
        <v>1</v>
      </c>
      <c r="R334">
        <v>0.94474897199999996</v>
      </c>
      <c r="S334">
        <v>8675.14</v>
      </c>
      <c r="T334" t="s">
        <v>158</v>
      </c>
      <c r="U334" t="s">
        <v>159</v>
      </c>
      <c r="V334">
        <v>0</v>
      </c>
      <c r="W334">
        <v>0</v>
      </c>
      <c r="X334">
        <v>74.389385790999995</v>
      </c>
      <c r="Y334">
        <v>-3.5079528959999999</v>
      </c>
      <c r="Z334">
        <v>3.5079528959999999</v>
      </c>
      <c r="AA334">
        <v>-3.5079528959999999</v>
      </c>
      <c r="AB334">
        <v>4.4551179699999999E-2</v>
      </c>
      <c r="AC334">
        <v>4.4551179699999999E-2</v>
      </c>
      <c r="AD334">
        <v>0</v>
      </c>
      <c r="AE334">
        <v>352.78321588</v>
      </c>
      <c r="AF334">
        <v>0.90019779229999997</v>
      </c>
      <c r="AG334">
        <v>7128.3111787999997</v>
      </c>
      <c r="AH334" t="s">
        <v>40</v>
      </c>
    </row>
    <row r="335" spans="1:34" x14ac:dyDescent="0.55000000000000004">
      <c r="A335">
        <v>15478.118624000001</v>
      </c>
      <c r="B335">
        <v>16058.056246</v>
      </c>
      <c r="C335" t="s">
        <v>21</v>
      </c>
      <c r="D335">
        <v>21010</v>
      </c>
      <c r="E335">
        <v>210006</v>
      </c>
      <c r="F335" t="s">
        <v>379</v>
      </c>
      <c r="G335" t="s">
        <v>35</v>
      </c>
      <c r="H335" t="s">
        <v>126</v>
      </c>
      <c r="I335" t="s">
        <v>37</v>
      </c>
      <c r="J335">
        <v>1</v>
      </c>
      <c r="K335">
        <v>0</v>
      </c>
      <c r="L335">
        <v>0</v>
      </c>
      <c r="M335">
        <v>0</v>
      </c>
      <c r="N335">
        <v>0.49260398500000002</v>
      </c>
      <c r="O335">
        <v>1</v>
      </c>
      <c r="P335">
        <v>4861.1000000000004</v>
      </c>
      <c r="Q335">
        <v>1</v>
      </c>
      <c r="R335">
        <v>0.49260398500000002</v>
      </c>
      <c r="S335">
        <v>4861.1000000000004</v>
      </c>
      <c r="T335" t="s">
        <v>382</v>
      </c>
      <c r="U335" t="s">
        <v>383</v>
      </c>
      <c r="V335">
        <v>0</v>
      </c>
      <c r="W335">
        <v>0</v>
      </c>
      <c r="X335">
        <v>0.49260398500000002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0.49260398500000002</v>
      </c>
      <c r="AG335">
        <v>3900.7366191000001</v>
      </c>
      <c r="AH335" t="s">
        <v>40</v>
      </c>
    </row>
    <row r="336" spans="1:34" x14ac:dyDescent="0.55000000000000004">
      <c r="A336">
        <v>15478.118624000001</v>
      </c>
      <c r="B336">
        <v>16058.056246</v>
      </c>
      <c r="C336" t="s">
        <v>21</v>
      </c>
      <c r="D336">
        <v>21161</v>
      </c>
      <c r="E336">
        <v>210006</v>
      </c>
      <c r="F336" t="s">
        <v>379</v>
      </c>
      <c r="G336" t="s">
        <v>35</v>
      </c>
      <c r="H336" t="s">
        <v>126</v>
      </c>
      <c r="I336" t="s">
        <v>37</v>
      </c>
      <c r="J336">
        <v>1</v>
      </c>
      <c r="K336">
        <v>0</v>
      </c>
      <c r="L336">
        <v>0</v>
      </c>
      <c r="M336">
        <v>0</v>
      </c>
      <c r="N336">
        <v>0.75430897799999996</v>
      </c>
      <c r="O336">
        <v>1</v>
      </c>
      <c r="P336">
        <v>5798.45</v>
      </c>
      <c r="Q336">
        <v>1</v>
      </c>
      <c r="R336">
        <v>0.75430897799999996</v>
      </c>
      <c r="S336">
        <v>5798.45</v>
      </c>
      <c r="T336" t="s">
        <v>384</v>
      </c>
      <c r="U336" t="s">
        <v>385</v>
      </c>
      <c r="V336">
        <v>0</v>
      </c>
      <c r="W336">
        <v>0</v>
      </c>
      <c r="X336">
        <v>15.021503556000001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0.75430897799999996</v>
      </c>
      <c r="AG336">
        <v>5973.0752130000001</v>
      </c>
      <c r="AH336" t="s">
        <v>40</v>
      </c>
    </row>
    <row r="337" spans="1:34" x14ac:dyDescent="0.55000000000000004">
      <c r="A337">
        <v>15478.118624000001</v>
      </c>
      <c r="B337">
        <v>16058.056246</v>
      </c>
      <c r="C337" t="s">
        <v>21</v>
      </c>
      <c r="D337">
        <v>21029</v>
      </c>
      <c r="E337">
        <v>210006</v>
      </c>
      <c r="F337" t="s">
        <v>379</v>
      </c>
      <c r="G337" t="s">
        <v>35</v>
      </c>
      <c r="H337" t="s">
        <v>79</v>
      </c>
      <c r="I337" t="s">
        <v>37</v>
      </c>
      <c r="J337">
        <v>1</v>
      </c>
      <c r="K337">
        <v>0</v>
      </c>
      <c r="L337">
        <v>0</v>
      </c>
      <c r="M337">
        <v>0</v>
      </c>
      <c r="N337">
        <v>1.0843159680000001</v>
      </c>
      <c r="O337">
        <v>1</v>
      </c>
      <c r="P337">
        <v>5140</v>
      </c>
      <c r="Q337">
        <v>1</v>
      </c>
      <c r="R337">
        <v>1.0843159680000001</v>
      </c>
      <c r="S337">
        <v>5140</v>
      </c>
      <c r="T337" t="s">
        <v>190</v>
      </c>
      <c r="U337" t="s">
        <v>191</v>
      </c>
      <c r="V337">
        <v>0</v>
      </c>
      <c r="W337">
        <v>0</v>
      </c>
      <c r="X337">
        <v>36.759042909000001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1.0843159680000001</v>
      </c>
      <c r="AG337">
        <v>8586.2703751999998</v>
      </c>
      <c r="AH337" t="s">
        <v>40</v>
      </c>
    </row>
    <row r="338" spans="1:34" x14ac:dyDescent="0.55000000000000004">
      <c r="A338">
        <v>15478.118624000001</v>
      </c>
      <c r="B338">
        <v>16058.056246</v>
      </c>
      <c r="C338" t="s">
        <v>21</v>
      </c>
      <c r="D338">
        <v>21212</v>
      </c>
      <c r="E338">
        <v>210006</v>
      </c>
      <c r="F338" t="s">
        <v>379</v>
      </c>
      <c r="G338" t="s">
        <v>35</v>
      </c>
      <c r="H338" t="s">
        <v>86</v>
      </c>
      <c r="I338" t="s">
        <v>37</v>
      </c>
      <c r="J338">
        <v>1</v>
      </c>
      <c r="K338">
        <v>0</v>
      </c>
      <c r="L338">
        <v>0</v>
      </c>
      <c r="M338">
        <v>0</v>
      </c>
      <c r="N338">
        <v>2.7673649180000002</v>
      </c>
      <c r="O338">
        <v>2</v>
      </c>
      <c r="P338">
        <v>36893.660000000003</v>
      </c>
      <c r="Q338">
        <v>2</v>
      </c>
      <c r="R338">
        <v>2.7673649180000002</v>
      </c>
      <c r="S338">
        <v>36893.660000000003</v>
      </c>
      <c r="T338" t="s">
        <v>36</v>
      </c>
      <c r="U338" t="s">
        <v>185</v>
      </c>
      <c r="V338">
        <v>0</v>
      </c>
      <c r="W338">
        <v>0</v>
      </c>
      <c r="X338">
        <v>53.002016415999996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2.7673649180000002</v>
      </c>
      <c r="AG338">
        <v>21913.671028000001</v>
      </c>
      <c r="AH338" t="s">
        <v>40</v>
      </c>
    </row>
    <row r="339" spans="1:34" x14ac:dyDescent="0.55000000000000004">
      <c r="A339">
        <v>15478.118624000001</v>
      </c>
      <c r="B339">
        <v>16058.056246</v>
      </c>
      <c r="C339" t="s">
        <v>21</v>
      </c>
      <c r="D339" t="s">
        <v>375</v>
      </c>
      <c r="E339">
        <v>210006</v>
      </c>
      <c r="F339" t="s">
        <v>379</v>
      </c>
      <c r="G339" t="s">
        <v>35</v>
      </c>
      <c r="H339" t="s">
        <v>375</v>
      </c>
      <c r="I339" t="s">
        <v>37</v>
      </c>
      <c r="J339">
        <v>1</v>
      </c>
      <c r="K339">
        <v>0</v>
      </c>
      <c r="L339">
        <v>0</v>
      </c>
      <c r="M339">
        <v>0</v>
      </c>
      <c r="N339">
        <v>0.58304598299999999</v>
      </c>
      <c r="O339">
        <v>1</v>
      </c>
      <c r="P339">
        <v>11909.86</v>
      </c>
      <c r="Q339">
        <v>1</v>
      </c>
      <c r="R339">
        <v>0.58304598299999999</v>
      </c>
      <c r="S339">
        <v>11909.86</v>
      </c>
      <c r="U339" t="s">
        <v>376</v>
      </c>
      <c r="V339">
        <v>0</v>
      </c>
      <c r="W339">
        <v>0</v>
      </c>
      <c r="X339">
        <v>42.342709741999997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0.58304598299999999</v>
      </c>
      <c r="AG339">
        <v>4616.9111209000002</v>
      </c>
      <c r="AH339" t="s">
        <v>40</v>
      </c>
    </row>
    <row r="340" spans="1:34" x14ac:dyDescent="0.55000000000000004">
      <c r="A340">
        <v>15478.118624000001</v>
      </c>
      <c r="B340">
        <v>16058.056246</v>
      </c>
      <c r="C340" t="s">
        <v>21</v>
      </c>
      <c r="D340">
        <v>21215</v>
      </c>
      <c r="E340">
        <v>210006</v>
      </c>
      <c r="F340" t="s">
        <v>379</v>
      </c>
      <c r="G340" t="s">
        <v>35</v>
      </c>
      <c r="H340" t="s">
        <v>86</v>
      </c>
      <c r="I340" t="s">
        <v>37</v>
      </c>
      <c r="J340">
        <v>1</v>
      </c>
      <c r="K340">
        <v>0</v>
      </c>
      <c r="L340">
        <v>0</v>
      </c>
      <c r="M340">
        <v>0</v>
      </c>
      <c r="N340">
        <v>0.434824987</v>
      </c>
      <c r="O340">
        <v>1</v>
      </c>
      <c r="P340">
        <v>8084.23</v>
      </c>
      <c r="Q340">
        <v>1</v>
      </c>
      <c r="R340">
        <v>0.434824987</v>
      </c>
      <c r="S340">
        <v>8084.23</v>
      </c>
      <c r="T340" t="s">
        <v>36</v>
      </c>
      <c r="U340" t="s">
        <v>277</v>
      </c>
      <c r="V340">
        <v>0</v>
      </c>
      <c r="W340">
        <v>0</v>
      </c>
      <c r="X340">
        <v>67.616079995000007</v>
      </c>
      <c r="Y340">
        <v>-0.64820198100000004</v>
      </c>
      <c r="Z340">
        <v>0.64820198100000004</v>
      </c>
      <c r="AA340">
        <v>-0.64820198100000004</v>
      </c>
      <c r="AB340">
        <v>4.1684525000000002E-3</v>
      </c>
      <c r="AC340">
        <v>4.1684525000000002E-3</v>
      </c>
      <c r="AD340">
        <v>0</v>
      </c>
      <c r="AE340">
        <v>33.008330874999999</v>
      </c>
      <c r="AF340">
        <v>0.43065653450000002</v>
      </c>
      <c r="AG340">
        <v>3410.1991975999999</v>
      </c>
      <c r="AH340" t="s">
        <v>40</v>
      </c>
    </row>
    <row r="341" spans="1:34" x14ac:dyDescent="0.55000000000000004">
      <c r="A341">
        <v>15478.118624000001</v>
      </c>
      <c r="B341">
        <v>16058.056246</v>
      </c>
      <c r="C341" t="s">
        <v>21</v>
      </c>
      <c r="D341">
        <v>21078</v>
      </c>
      <c r="E341">
        <v>210006</v>
      </c>
      <c r="F341" t="s">
        <v>379</v>
      </c>
      <c r="G341" t="s">
        <v>35</v>
      </c>
      <c r="H341" t="s">
        <v>126</v>
      </c>
      <c r="I341" t="s">
        <v>37</v>
      </c>
      <c r="J341">
        <v>2</v>
      </c>
      <c r="K341">
        <v>267.41996809</v>
      </c>
      <c r="L341">
        <v>384</v>
      </c>
      <c r="M341">
        <v>4198754.87</v>
      </c>
      <c r="N341">
        <v>276.37449779999997</v>
      </c>
      <c r="O341">
        <v>381</v>
      </c>
      <c r="P341">
        <v>4438747.84</v>
      </c>
      <c r="Q341">
        <v>-3</v>
      </c>
      <c r="R341">
        <v>8.9545297129999994</v>
      </c>
      <c r="S341">
        <v>239992.97</v>
      </c>
      <c r="T341" t="s">
        <v>386</v>
      </c>
      <c r="U341" t="s">
        <v>387</v>
      </c>
      <c r="V341">
        <v>0</v>
      </c>
      <c r="W341">
        <v>0</v>
      </c>
      <c r="X341">
        <v>24.987545236999999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8.9545297129999994</v>
      </c>
      <c r="AG341">
        <v>70907.388130000007</v>
      </c>
      <c r="AH341" t="s">
        <v>40</v>
      </c>
    </row>
    <row r="342" spans="1:34" x14ac:dyDescent="0.55000000000000004">
      <c r="A342">
        <v>15478.118624000001</v>
      </c>
      <c r="B342">
        <v>16058.056246</v>
      </c>
      <c r="C342" t="s">
        <v>21</v>
      </c>
      <c r="D342">
        <v>21093</v>
      </c>
      <c r="E342">
        <v>210006</v>
      </c>
      <c r="F342" t="s">
        <v>379</v>
      </c>
      <c r="G342" t="s">
        <v>35</v>
      </c>
      <c r="H342" t="s">
        <v>36</v>
      </c>
      <c r="I342" t="s">
        <v>37</v>
      </c>
      <c r="J342">
        <v>1</v>
      </c>
      <c r="K342">
        <v>0</v>
      </c>
      <c r="L342">
        <v>0</v>
      </c>
      <c r="M342">
        <v>0</v>
      </c>
      <c r="N342">
        <v>2.6465619220000001</v>
      </c>
      <c r="O342">
        <v>3</v>
      </c>
      <c r="P342">
        <v>38591.43</v>
      </c>
      <c r="Q342">
        <v>3</v>
      </c>
      <c r="R342">
        <v>2.6465619220000001</v>
      </c>
      <c r="S342">
        <v>38591.43</v>
      </c>
      <c r="T342" t="s">
        <v>146</v>
      </c>
      <c r="U342" t="s">
        <v>147</v>
      </c>
      <c r="V342">
        <v>0</v>
      </c>
      <c r="W342">
        <v>0</v>
      </c>
      <c r="X342">
        <v>54.131504380000003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2.6465619220000001</v>
      </c>
      <c r="AG342">
        <v>20957.079760000001</v>
      </c>
      <c r="AH342" t="s">
        <v>40</v>
      </c>
    </row>
    <row r="343" spans="1:34" x14ac:dyDescent="0.55000000000000004">
      <c r="A343">
        <v>15478.118624000001</v>
      </c>
      <c r="B343">
        <v>16058.056246</v>
      </c>
      <c r="C343" t="s">
        <v>21</v>
      </c>
      <c r="D343">
        <v>21034</v>
      </c>
      <c r="E343">
        <v>210006</v>
      </c>
      <c r="F343" t="s">
        <v>379</v>
      </c>
      <c r="G343" t="s">
        <v>35</v>
      </c>
      <c r="H343" t="s">
        <v>126</v>
      </c>
      <c r="I343" t="s">
        <v>37</v>
      </c>
      <c r="J343">
        <v>2</v>
      </c>
      <c r="K343">
        <v>10.365576695</v>
      </c>
      <c r="L343">
        <v>18</v>
      </c>
      <c r="M343">
        <v>150899.21</v>
      </c>
      <c r="N343">
        <v>24.881257261999998</v>
      </c>
      <c r="O343">
        <v>28</v>
      </c>
      <c r="P343">
        <v>431475.34</v>
      </c>
      <c r="Q343">
        <v>10</v>
      </c>
      <c r="R343">
        <v>14.515680567</v>
      </c>
      <c r="S343">
        <v>280576.13</v>
      </c>
      <c r="T343" t="s">
        <v>127</v>
      </c>
      <c r="U343" t="s">
        <v>128</v>
      </c>
      <c r="V343">
        <v>0</v>
      </c>
      <c r="W343">
        <v>0</v>
      </c>
      <c r="X343">
        <v>57.051830313000004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14.515680567</v>
      </c>
      <c r="AG343">
        <v>114943.94779999999</v>
      </c>
      <c r="AH343" t="s">
        <v>40</v>
      </c>
    </row>
    <row r="344" spans="1:34" x14ac:dyDescent="0.55000000000000004">
      <c r="A344">
        <v>15478.118624000001</v>
      </c>
      <c r="B344">
        <v>16058.056246</v>
      </c>
      <c r="C344" t="s">
        <v>21</v>
      </c>
      <c r="D344" t="s">
        <v>53</v>
      </c>
      <c r="E344">
        <v>210006</v>
      </c>
      <c r="F344" t="s">
        <v>379</v>
      </c>
      <c r="G344" t="s">
        <v>35</v>
      </c>
      <c r="H344" t="s">
        <v>53</v>
      </c>
      <c r="I344" t="s">
        <v>37</v>
      </c>
      <c r="J344">
        <v>1</v>
      </c>
      <c r="K344">
        <v>0</v>
      </c>
      <c r="L344">
        <v>0</v>
      </c>
      <c r="M344">
        <v>0</v>
      </c>
      <c r="N344">
        <v>0.37563298899999997</v>
      </c>
      <c r="O344">
        <v>1</v>
      </c>
      <c r="P344">
        <v>4936.21</v>
      </c>
      <c r="Q344">
        <v>1</v>
      </c>
      <c r="R344">
        <v>0.37563298899999997</v>
      </c>
      <c r="S344">
        <v>4936.21</v>
      </c>
      <c r="U344" t="s">
        <v>54</v>
      </c>
      <c r="V344">
        <v>0</v>
      </c>
      <c r="W344">
        <v>0</v>
      </c>
      <c r="X344">
        <v>136.66112992000001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0.37563298899999997</v>
      </c>
      <c r="AG344">
        <v>2974.4894482999998</v>
      </c>
      <c r="AH344" t="s">
        <v>40</v>
      </c>
    </row>
    <row r="345" spans="1:34" x14ac:dyDescent="0.55000000000000004">
      <c r="A345">
        <v>15478.118624000001</v>
      </c>
      <c r="B345">
        <v>16058.056246</v>
      </c>
      <c r="C345" t="s">
        <v>21</v>
      </c>
      <c r="D345">
        <v>21157</v>
      </c>
      <c r="E345">
        <v>210006</v>
      </c>
      <c r="F345" t="s">
        <v>379</v>
      </c>
      <c r="G345" t="s">
        <v>35</v>
      </c>
      <c r="H345" t="s">
        <v>123</v>
      </c>
      <c r="I345" t="s">
        <v>37</v>
      </c>
      <c r="J345">
        <v>1</v>
      </c>
      <c r="K345">
        <v>0</v>
      </c>
      <c r="L345">
        <v>0</v>
      </c>
      <c r="M345">
        <v>0</v>
      </c>
      <c r="N345">
        <v>0.43226198700000001</v>
      </c>
      <c r="O345">
        <v>1</v>
      </c>
      <c r="P345">
        <v>5463.62</v>
      </c>
      <c r="Q345">
        <v>1</v>
      </c>
      <c r="R345">
        <v>0.43226198700000001</v>
      </c>
      <c r="S345">
        <v>5463.62</v>
      </c>
      <c r="T345" t="s">
        <v>144</v>
      </c>
      <c r="U345" t="s">
        <v>145</v>
      </c>
      <c r="V345">
        <v>0</v>
      </c>
      <c r="W345">
        <v>0</v>
      </c>
      <c r="X345">
        <v>54.699697379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0.43226198700000001</v>
      </c>
      <c r="AG345">
        <v>3422.9121426000002</v>
      </c>
      <c r="AH345" t="s">
        <v>40</v>
      </c>
    </row>
    <row r="346" spans="1:34" x14ac:dyDescent="0.55000000000000004">
      <c r="A346">
        <v>15478.118624000001</v>
      </c>
      <c r="B346">
        <v>16058.056246</v>
      </c>
      <c r="C346" t="s">
        <v>21</v>
      </c>
      <c r="D346">
        <v>21044</v>
      </c>
      <c r="E346">
        <v>210006</v>
      </c>
      <c r="F346" t="s">
        <v>379</v>
      </c>
      <c r="G346" t="s">
        <v>35</v>
      </c>
      <c r="H346" t="s">
        <v>79</v>
      </c>
      <c r="I346" t="s">
        <v>37</v>
      </c>
      <c r="J346">
        <v>1</v>
      </c>
      <c r="K346">
        <v>0</v>
      </c>
      <c r="L346">
        <v>0</v>
      </c>
      <c r="M346">
        <v>0</v>
      </c>
      <c r="N346">
        <v>0.51374798499999996</v>
      </c>
      <c r="O346">
        <v>1</v>
      </c>
      <c r="P346">
        <v>6811.15</v>
      </c>
      <c r="Q346">
        <v>1</v>
      </c>
      <c r="R346">
        <v>0.51374798499999996</v>
      </c>
      <c r="S346">
        <v>6811.15</v>
      </c>
      <c r="T346" t="s">
        <v>80</v>
      </c>
      <c r="U346" t="s">
        <v>81</v>
      </c>
      <c r="V346">
        <v>0</v>
      </c>
      <c r="W346">
        <v>0</v>
      </c>
      <c r="X346">
        <v>69.840390935000002</v>
      </c>
      <c r="Y346">
        <v>-1.0225469700000001</v>
      </c>
      <c r="Z346">
        <v>1.0225469700000001</v>
      </c>
      <c r="AA346">
        <v>-1.0225469700000001</v>
      </c>
      <c r="AB346">
        <v>7.5218858000000001E-3</v>
      </c>
      <c r="AC346">
        <v>7.5218858000000001E-3</v>
      </c>
      <c r="AD346">
        <v>0</v>
      </c>
      <c r="AE346">
        <v>59.562846241999999</v>
      </c>
      <c r="AF346">
        <v>0.50622609919999995</v>
      </c>
      <c r="AG346">
        <v>4008.6047672999998</v>
      </c>
      <c r="AH346" t="s">
        <v>40</v>
      </c>
    </row>
    <row r="347" spans="1:34" x14ac:dyDescent="0.55000000000000004">
      <c r="A347">
        <v>15478.118624000001</v>
      </c>
      <c r="B347">
        <v>16058.056246</v>
      </c>
      <c r="C347" t="s">
        <v>21</v>
      </c>
      <c r="D347">
        <v>21202</v>
      </c>
      <c r="E347">
        <v>210006</v>
      </c>
      <c r="F347" t="s">
        <v>379</v>
      </c>
      <c r="G347" t="s">
        <v>35</v>
      </c>
      <c r="H347" t="s">
        <v>86</v>
      </c>
      <c r="I347" t="s">
        <v>37</v>
      </c>
      <c r="J347">
        <v>1</v>
      </c>
      <c r="K347">
        <v>0</v>
      </c>
      <c r="L347">
        <v>0</v>
      </c>
      <c r="M347">
        <v>0</v>
      </c>
      <c r="N347">
        <v>4.4166948699999997</v>
      </c>
      <c r="O347">
        <v>4</v>
      </c>
      <c r="P347">
        <v>33461.870000000003</v>
      </c>
      <c r="Q347">
        <v>4</v>
      </c>
      <c r="R347">
        <v>4.4166948699999997</v>
      </c>
      <c r="S347">
        <v>33461.870000000003</v>
      </c>
      <c r="T347" t="s">
        <v>36</v>
      </c>
      <c r="U347" t="s">
        <v>110</v>
      </c>
      <c r="V347">
        <v>0</v>
      </c>
      <c r="W347">
        <v>0</v>
      </c>
      <c r="X347">
        <v>77.692372683000002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4.4166948699999997</v>
      </c>
      <c r="AG347">
        <v>34974.064236999999</v>
      </c>
      <c r="AH347" t="s">
        <v>40</v>
      </c>
    </row>
    <row r="348" spans="1:34" x14ac:dyDescent="0.55000000000000004">
      <c r="A348">
        <v>15478.118624000001</v>
      </c>
      <c r="B348">
        <v>16058.056246</v>
      </c>
      <c r="C348" t="s">
        <v>21</v>
      </c>
      <c r="D348">
        <v>21214</v>
      </c>
      <c r="E348">
        <v>210006</v>
      </c>
      <c r="F348" t="s">
        <v>379</v>
      </c>
      <c r="G348" t="s">
        <v>35</v>
      </c>
      <c r="H348" t="s">
        <v>86</v>
      </c>
      <c r="I348" t="s">
        <v>37</v>
      </c>
      <c r="J348">
        <v>1</v>
      </c>
      <c r="K348">
        <v>0</v>
      </c>
      <c r="L348">
        <v>0</v>
      </c>
      <c r="M348">
        <v>0</v>
      </c>
      <c r="N348">
        <v>0.47289798599999999</v>
      </c>
      <c r="O348">
        <v>1</v>
      </c>
      <c r="P348">
        <v>6651.13</v>
      </c>
      <c r="Q348">
        <v>1</v>
      </c>
      <c r="R348">
        <v>0.47289798599999999</v>
      </c>
      <c r="S348">
        <v>6651.13</v>
      </c>
      <c r="T348" t="s">
        <v>36</v>
      </c>
      <c r="U348" t="s">
        <v>302</v>
      </c>
      <c r="V348">
        <v>0</v>
      </c>
      <c r="W348">
        <v>0</v>
      </c>
      <c r="X348">
        <v>122.01511635999999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0.47289798599999999</v>
      </c>
      <c r="AG348">
        <v>3744.6925873</v>
      </c>
      <c r="AH348" t="s">
        <v>40</v>
      </c>
    </row>
    <row r="349" spans="1:34" x14ac:dyDescent="0.55000000000000004">
      <c r="A349">
        <v>15478.118624000001</v>
      </c>
      <c r="B349">
        <v>16058.056246</v>
      </c>
      <c r="C349" t="s">
        <v>21</v>
      </c>
      <c r="D349">
        <v>21040</v>
      </c>
      <c r="E349">
        <v>210006</v>
      </c>
      <c r="F349" t="s">
        <v>379</v>
      </c>
      <c r="G349" t="s">
        <v>35</v>
      </c>
      <c r="H349" t="s">
        <v>126</v>
      </c>
      <c r="I349" t="s">
        <v>37</v>
      </c>
      <c r="J349">
        <v>2</v>
      </c>
      <c r="K349">
        <v>29.820055116999999</v>
      </c>
      <c r="L349">
        <v>40</v>
      </c>
      <c r="M349">
        <v>423792.34</v>
      </c>
      <c r="N349">
        <v>36.439736918000001</v>
      </c>
      <c r="O349">
        <v>51</v>
      </c>
      <c r="P349">
        <v>566586.75</v>
      </c>
      <c r="Q349">
        <v>11</v>
      </c>
      <c r="R349">
        <v>6.6196818009999996</v>
      </c>
      <c r="S349">
        <v>142794.41</v>
      </c>
      <c r="T349" t="s">
        <v>240</v>
      </c>
      <c r="U349" t="s">
        <v>241</v>
      </c>
      <c r="V349">
        <v>0</v>
      </c>
      <c r="W349">
        <v>0</v>
      </c>
      <c r="X349">
        <v>35.146409966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6.6196818009999996</v>
      </c>
      <c r="AG349">
        <v>52418.648639999999</v>
      </c>
      <c r="AH349" t="s">
        <v>40</v>
      </c>
    </row>
    <row r="350" spans="1:34" x14ac:dyDescent="0.55000000000000004">
      <c r="A350">
        <v>15478.118624000001</v>
      </c>
      <c r="B350">
        <v>16058.056246</v>
      </c>
      <c r="C350" t="s">
        <v>21</v>
      </c>
      <c r="D350">
        <v>21221</v>
      </c>
      <c r="E350">
        <v>210006</v>
      </c>
      <c r="F350" t="s">
        <v>379</v>
      </c>
      <c r="G350" t="s">
        <v>35</v>
      </c>
      <c r="H350" t="s">
        <v>36</v>
      </c>
      <c r="I350" t="s">
        <v>37</v>
      </c>
      <c r="J350">
        <v>2</v>
      </c>
      <c r="K350">
        <v>1.3902579580000001</v>
      </c>
      <c r="L350">
        <v>2</v>
      </c>
      <c r="M350">
        <v>20914.419999999998</v>
      </c>
      <c r="N350">
        <v>2.4737819270000001</v>
      </c>
      <c r="O350">
        <v>2</v>
      </c>
      <c r="P350">
        <v>58168.78</v>
      </c>
      <c r="Q350">
        <v>0</v>
      </c>
      <c r="R350">
        <v>1.083523969</v>
      </c>
      <c r="S350">
        <v>37254.36</v>
      </c>
      <c r="T350" t="s">
        <v>388</v>
      </c>
      <c r="U350" t="s">
        <v>389</v>
      </c>
      <c r="V350">
        <v>0</v>
      </c>
      <c r="W350">
        <v>0</v>
      </c>
      <c r="X350">
        <v>45.604401649000003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1.083523969</v>
      </c>
      <c r="AG350">
        <v>8579.9988474999991</v>
      </c>
      <c r="AH350" t="s">
        <v>40</v>
      </c>
    </row>
    <row r="351" spans="1:34" x14ac:dyDescent="0.55000000000000004">
      <c r="A351">
        <v>15478.118624000001</v>
      </c>
      <c r="B351">
        <v>16058.056246</v>
      </c>
      <c r="C351" t="s">
        <v>21</v>
      </c>
      <c r="D351">
        <v>21220</v>
      </c>
      <c r="E351">
        <v>210006</v>
      </c>
      <c r="F351" t="s">
        <v>379</v>
      </c>
      <c r="G351" t="s">
        <v>35</v>
      </c>
      <c r="H351" t="s">
        <v>36</v>
      </c>
      <c r="I351" t="s">
        <v>37</v>
      </c>
      <c r="J351">
        <v>1</v>
      </c>
      <c r="K351">
        <v>0</v>
      </c>
      <c r="L351">
        <v>0</v>
      </c>
      <c r="M351">
        <v>0</v>
      </c>
      <c r="N351">
        <v>5.3159468429999999</v>
      </c>
      <c r="O351">
        <v>4</v>
      </c>
      <c r="P351">
        <v>44400.99</v>
      </c>
      <c r="Q351">
        <v>4</v>
      </c>
      <c r="R351">
        <v>5.3159468429999999</v>
      </c>
      <c r="S351">
        <v>44400.99</v>
      </c>
      <c r="T351" t="s">
        <v>238</v>
      </c>
      <c r="U351" t="s">
        <v>239</v>
      </c>
      <c r="V351">
        <v>0</v>
      </c>
      <c r="W351">
        <v>0</v>
      </c>
      <c r="X351">
        <v>75.358833779999998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5.3159468429999999</v>
      </c>
      <c r="AG351">
        <v>42094.885845999997</v>
      </c>
      <c r="AH351" t="s">
        <v>40</v>
      </c>
    </row>
    <row r="352" spans="1:34" x14ac:dyDescent="0.55000000000000004">
      <c r="A352">
        <v>15478.118624000001</v>
      </c>
      <c r="B352">
        <v>16058.056246</v>
      </c>
      <c r="C352" t="s">
        <v>21</v>
      </c>
      <c r="D352" t="s">
        <v>206</v>
      </c>
      <c r="E352">
        <v>210006</v>
      </c>
      <c r="F352" t="s">
        <v>379</v>
      </c>
      <c r="G352" t="s">
        <v>35</v>
      </c>
      <c r="H352" t="s">
        <v>206</v>
      </c>
      <c r="I352" t="s">
        <v>37</v>
      </c>
      <c r="J352">
        <v>1</v>
      </c>
      <c r="K352">
        <v>0</v>
      </c>
      <c r="L352">
        <v>0</v>
      </c>
      <c r="M352">
        <v>0</v>
      </c>
      <c r="N352">
        <v>0.58304598299999999</v>
      </c>
      <c r="O352">
        <v>1</v>
      </c>
      <c r="P352">
        <v>9427.7199999999993</v>
      </c>
      <c r="Q352">
        <v>1</v>
      </c>
      <c r="R352">
        <v>0.58304598299999999</v>
      </c>
      <c r="S352">
        <v>9427.7199999999993</v>
      </c>
      <c r="U352" t="s">
        <v>207</v>
      </c>
      <c r="V352">
        <v>0</v>
      </c>
      <c r="W352">
        <v>0</v>
      </c>
      <c r="X352">
        <v>23.983850288999999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0.58304598299999999</v>
      </c>
      <c r="AG352">
        <v>4616.9111209000002</v>
      </c>
      <c r="AH352" t="s">
        <v>40</v>
      </c>
    </row>
    <row r="353" spans="1:34" x14ac:dyDescent="0.55000000000000004">
      <c r="A353">
        <v>15478.118624000001</v>
      </c>
      <c r="B353">
        <v>16058.056246</v>
      </c>
      <c r="C353" t="s">
        <v>21</v>
      </c>
      <c r="D353" t="s">
        <v>390</v>
      </c>
      <c r="E353">
        <v>210006</v>
      </c>
      <c r="F353" t="s">
        <v>379</v>
      </c>
      <c r="G353" t="s">
        <v>35</v>
      </c>
      <c r="H353" t="s">
        <v>390</v>
      </c>
      <c r="I353" t="s">
        <v>37</v>
      </c>
      <c r="J353">
        <v>2</v>
      </c>
      <c r="K353">
        <v>0</v>
      </c>
      <c r="L353">
        <v>0</v>
      </c>
      <c r="M353">
        <v>0</v>
      </c>
      <c r="N353">
        <v>1.6813289499999999</v>
      </c>
      <c r="O353">
        <v>2</v>
      </c>
      <c r="P353">
        <v>92864.06</v>
      </c>
      <c r="Q353">
        <v>2</v>
      </c>
      <c r="R353">
        <v>1.6813289499999999</v>
      </c>
      <c r="S353">
        <v>92864.06</v>
      </c>
      <c r="U353" t="s">
        <v>391</v>
      </c>
      <c r="V353">
        <v>0</v>
      </c>
      <c r="W353">
        <v>0</v>
      </c>
      <c r="X353">
        <v>11.846682640999999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1.6813289499999999</v>
      </c>
      <c r="AG353">
        <v>13313.780650999999</v>
      </c>
      <c r="AH353" t="s">
        <v>40</v>
      </c>
    </row>
    <row r="354" spans="1:34" x14ac:dyDescent="0.55000000000000004">
      <c r="A354">
        <v>15478.118624000001</v>
      </c>
      <c r="B354">
        <v>16058.056246</v>
      </c>
      <c r="C354" t="s">
        <v>21</v>
      </c>
      <c r="D354">
        <v>21043</v>
      </c>
      <c r="E354">
        <v>210006</v>
      </c>
      <c r="F354" t="s">
        <v>379</v>
      </c>
      <c r="G354" t="s">
        <v>35</v>
      </c>
      <c r="H354" t="s">
        <v>79</v>
      </c>
      <c r="I354" t="s">
        <v>37</v>
      </c>
      <c r="J354">
        <v>1</v>
      </c>
      <c r="K354">
        <v>0</v>
      </c>
      <c r="L354">
        <v>0</v>
      </c>
      <c r="M354">
        <v>0</v>
      </c>
      <c r="N354">
        <v>0.45732198600000001</v>
      </c>
      <c r="O354">
        <v>1</v>
      </c>
      <c r="P354">
        <v>5503.15</v>
      </c>
      <c r="Q354">
        <v>1</v>
      </c>
      <c r="R354">
        <v>0.45732198600000001</v>
      </c>
      <c r="S354">
        <v>5503.15</v>
      </c>
      <c r="T354" t="s">
        <v>365</v>
      </c>
      <c r="U354" t="s">
        <v>392</v>
      </c>
      <c r="V354">
        <v>0</v>
      </c>
      <c r="W354">
        <v>0</v>
      </c>
      <c r="X354">
        <v>59.304537232999998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0.45732198600000001</v>
      </c>
      <c r="AG354">
        <v>3621.3523882</v>
      </c>
      <c r="AH354" t="s">
        <v>40</v>
      </c>
    </row>
    <row r="355" spans="1:34" x14ac:dyDescent="0.55000000000000004">
      <c r="A355">
        <v>16168.75359</v>
      </c>
      <c r="B355">
        <v>16273.142078999999</v>
      </c>
      <c r="C355" t="s">
        <v>21</v>
      </c>
      <c r="D355">
        <v>21209</v>
      </c>
      <c r="E355">
        <v>210008</v>
      </c>
      <c r="F355" t="s">
        <v>393</v>
      </c>
      <c r="G355" t="s">
        <v>35</v>
      </c>
      <c r="H355" t="s">
        <v>86</v>
      </c>
      <c r="I355" t="s">
        <v>37</v>
      </c>
      <c r="J355">
        <v>2</v>
      </c>
      <c r="K355">
        <v>6.4404308099999996</v>
      </c>
      <c r="L355">
        <v>9</v>
      </c>
      <c r="M355">
        <v>94378.07</v>
      </c>
      <c r="N355">
        <v>10.095953701999999</v>
      </c>
      <c r="O355">
        <v>11</v>
      </c>
      <c r="P355">
        <v>131761.39000000001</v>
      </c>
      <c r="Q355">
        <v>2</v>
      </c>
      <c r="R355">
        <v>3.655522892</v>
      </c>
      <c r="S355">
        <v>37383.32</v>
      </c>
      <c r="T355" t="s">
        <v>36</v>
      </c>
      <c r="U355" t="s">
        <v>264</v>
      </c>
      <c r="V355">
        <v>0</v>
      </c>
      <c r="W355">
        <v>0</v>
      </c>
      <c r="X355">
        <v>97.924219085000004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3.655522892</v>
      </c>
      <c r="AG355">
        <v>30238.245329000001</v>
      </c>
      <c r="AH355" t="s">
        <v>40</v>
      </c>
    </row>
    <row r="356" spans="1:34" x14ac:dyDescent="0.55000000000000004">
      <c r="A356">
        <v>16168.75359</v>
      </c>
      <c r="B356">
        <v>16273.142078999999</v>
      </c>
      <c r="C356" t="s">
        <v>21</v>
      </c>
      <c r="D356" t="s">
        <v>53</v>
      </c>
      <c r="E356">
        <v>210008</v>
      </c>
      <c r="F356" t="s">
        <v>393</v>
      </c>
      <c r="G356" t="s">
        <v>35</v>
      </c>
      <c r="H356" t="s">
        <v>53</v>
      </c>
      <c r="I356" t="s">
        <v>37</v>
      </c>
      <c r="J356">
        <v>4</v>
      </c>
      <c r="K356">
        <v>1.433269957</v>
      </c>
      <c r="L356">
        <v>2</v>
      </c>
      <c r="M356">
        <v>30877.26</v>
      </c>
      <c r="N356">
        <v>5.0523518489999999</v>
      </c>
      <c r="O356">
        <v>5</v>
      </c>
      <c r="P356">
        <v>68206.149999999994</v>
      </c>
      <c r="Q356">
        <v>3</v>
      </c>
      <c r="R356">
        <v>3.6190818920000001</v>
      </c>
      <c r="S356">
        <v>37328.89</v>
      </c>
      <c r="U356" t="s">
        <v>54</v>
      </c>
      <c r="V356">
        <v>0</v>
      </c>
      <c r="W356">
        <v>0</v>
      </c>
      <c r="X356">
        <v>136.66112992000001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3.6190818920000001</v>
      </c>
      <c r="AG356">
        <v>29936.807769999999</v>
      </c>
      <c r="AH356" t="s">
        <v>40</v>
      </c>
    </row>
    <row r="357" spans="1:34" x14ac:dyDescent="0.55000000000000004">
      <c r="A357">
        <v>16168.75359</v>
      </c>
      <c r="B357">
        <v>16273.142078999999</v>
      </c>
      <c r="C357" t="s">
        <v>21</v>
      </c>
      <c r="D357">
        <v>20776</v>
      </c>
      <c r="E357">
        <v>210008</v>
      </c>
      <c r="F357" t="s">
        <v>393</v>
      </c>
      <c r="G357" t="s">
        <v>35</v>
      </c>
      <c r="H357" t="s">
        <v>64</v>
      </c>
      <c r="I357" t="s">
        <v>37</v>
      </c>
      <c r="J357">
        <v>1</v>
      </c>
      <c r="K357">
        <v>0</v>
      </c>
      <c r="L357">
        <v>0</v>
      </c>
      <c r="M357">
        <v>0</v>
      </c>
      <c r="N357">
        <v>2.7591069180000001</v>
      </c>
      <c r="O357">
        <v>3</v>
      </c>
      <c r="P357">
        <v>43590.2</v>
      </c>
      <c r="Q357">
        <v>3</v>
      </c>
      <c r="R357">
        <v>2.7591069180000001</v>
      </c>
      <c r="S357">
        <v>43590.2</v>
      </c>
      <c r="T357" t="s">
        <v>394</v>
      </c>
      <c r="U357" t="s">
        <v>395</v>
      </c>
      <c r="V357">
        <v>0</v>
      </c>
      <c r="W357">
        <v>0</v>
      </c>
      <c r="X357">
        <v>8.7516477429999995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2.7591069180000001</v>
      </c>
      <c r="AG357">
        <v>22823.151254</v>
      </c>
      <c r="AH357" t="s">
        <v>40</v>
      </c>
    </row>
    <row r="358" spans="1:34" x14ac:dyDescent="0.55000000000000004">
      <c r="A358">
        <v>16168.75359</v>
      </c>
      <c r="B358">
        <v>16273.142078999999</v>
      </c>
      <c r="C358" t="s">
        <v>21</v>
      </c>
      <c r="D358">
        <v>21144</v>
      </c>
      <c r="E358">
        <v>210008</v>
      </c>
      <c r="F358" t="s">
        <v>393</v>
      </c>
      <c r="G358" t="s">
        <v>35</v>
      </c>
      <c r="H358" t="s">
        <v>64</v>
      </c>
      <c r="I358" t="s">
        <v>37</v>
      </c>
      <c r="J358">
        <v>2</v>
      </c>
      <c r="K358">
        <v>2.014671941</v>
      </c>
      <c r="L358">
        <v>3</v>
      </c>
      <c r="M358">
        <v>19296.36</v>
      </c>
      <c r="N358">
        <v>3.7459158889999999</v>
      </c>
      <c r="O358">
        <v>6</v>
      </c>
      <c r="P358">
        <v>74599.740000000005</v>
      </c>
      <c r="Q358">
        <v>3</v>
      </c>
      <c r="R358">
        <v>1.7312439479999999</v>
      </c>
      <c r="S358">
        <v>55303.38</v>
      </c>
      <c r="T358" t="s">
        <v>300</v>
      </c>
      <c r="U358" t="s">
        <v>301</v>
      </c>
      <c r="V358">
        <v>0</v>
      </c>
      <c r="W358">
        <v>0</v>
      </c>
      <c r="X358">
        <v>27.458624188999998</v>
      </c>
      <c r="Y358">
        <v>-5.6600000000000001E-3</v>
      </c>
      <c r="Z358">
        <v>5.6600000000000001E-3</v>
      </c>
      <c r="AA358">
        <v>-5.6600000000000001E-3</v>
      </c>
      <c r="AB358">
        <v>3.5685840000000002E-4</v>
      </c>
      <c r="AC358">
        <v>3.5685840000000002E-4</v>
      </c>
      <c r="AD358">
        <v>0</v>
      </c>
      <c r="AE358">
        <v>2.9519092678000001</v>
      </c>
      <c r="AF358">
        <v>1.7308870895999999</v>
      </c>
      <c r="AG358">
        <v>14317.784349</v>
      </c>
      <c r="AH358" t="s">
        <v>40</v>
      </c>
    </row>
    <row r="359" spans="1:34" x14ac:dyDescent="0.55000000000000004">
      <c r="A359">
        <v>16168.75359</v>
      </c>
      <c r="B359">
        <v>16273.142078999999</v>
      </c>
      <c r="C359" t="s">
        <v>21</v>
      </c>
      <c r="D359">
        <v>21244</v>
      </c>
      <c r="E359">
        <v>210008</v>
      </c>
      <c r="F359" t="s">
        <v>393</v>
      </c>
      <c r="G359" t="s">
        <v>35</v>
      </c>
      <c r="H359" t="s">
        <v>36</v>
      </c>
      <c r="I359" t="s">
        <v>37</v>
      </c>
      <c r="J359">
        <v>2</v>
      </c>
      <c r="K359">
        <v>14.170218579</v>
      </c>
      <c r="L359">
        <v>23</v>
      </c>
      <c r="M359">
        <v>227065.7</v>
      </c>
      <c r="N359">
        <v>24.377326278000002</v>
      </c>
      <c r="O359">
        <v>24</v>
      </c>
      <c r="P359">
        <v>413294.43</v>
      </c>
      <c r="Q359">
        <v>1</v>
      </c>
      <c r="R359">
        <v>10.207107699</v>
      </c>
      <c r="S359">
        <v>186228.73</v>
      </c>
      <c r="T359" t="s">
        <v>153</v>
      </c>
      <c r="U359" t="s">
        <v>154</v>
      </c>
      <c r="V359">
        <v>0</v>
      </c>
      <c r="W359">
        <v>0</v>
      </c>
      <c r="X359">
        <v>128.80505017999999</v>
      </c>
      <c r="Y359">
        <v>-0.77333497699999998</v>
      </c>
      <c r="Z359">
        <v>0.77333497699999998</v>
      </c>
      <c r="AA359">
        <v>-0.77333497699999998</v>
      </c>
      <c r="AB359">
        <v>6.1282639E-2</v>
      </c>
      <c r="AC359">
        <v>6.1282639E-2</v>
      </c>
      <c r="AD359">
        <v>0</v>
      </c>
      <c r="AE359">
        <v>506.92596619</v>
      </c>
      <c r="AF359">
        <v>10.14582506</v>
      </c>
      <c r="AG359">
        <v>83925.598687000005</v>
      </c>
      <c r="AH359" t="s">
        <v>40</v>
      </c>
    </row>
    <row r="360" spans="1:34" x14ac:dyDescent="0.55000000000000004">
      <c r="A360">
        <v>16168.75359</v>
      </c>
      <c r="B360">
        <v>16273.142078999999</v>
      </c>
      <c r="C360" t="s">
        <v>21</v>
      </c>
      <c r="D360">
        <v>21771</v>
      </c>
      <c r="E360">
        <v>210008</v>
      </c>
      <c r="F360" t="s">
        <v>393</v>
      </c>
      <c r="G360" t="s">
        <v>35</v>
      </c>
      <c r="H360" t="s">
        <v>55</v>
      </c>
      <c r="I360" t="s">
        <v>37</v>
      </c>
      <c r="J360">
        <v>1</v>
      </c>
      <c r="K360">
        <v>0</v>
      </c>
      <c r="L360">
        <v>0</v>
      </c>
      <c r="M360">
        <v>0</v>
      </c>
      <c r="N360">
        <v>1.3138359610000001</v>
      </c>
      <c r="O360">
        <v>2</v>
      </c>
      <c r="P360">
        <v>21217.17</v>
      </c>
      <c r="Q360">
        <v>2</v>
      </c>
      <c r="R360">
        <v>1.3138359610000001</v>
      </c>
      <c r="S360">
        <v>21217.17</v>
      </c>
      <c r="T360" t="s">
        <v>77</v>
      </c>
      <c r="U360" t="s">
        <v>78</v>
      </c>
      <c r="V360">
        <v>0</v>
      </c>
      <c r="W360">
        <v>0</v>
      </c>
      <c r="X360">
        <v>50.771912489999998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1.3138359610000001</v>
      </c>
      <c r="AG360">
        <v>10867.964798999999</v>
      </c>
      <c r="AH360" t="s">
        <v>40</v>
      </c>
    </row>
    <row r="361" spans="1:34" x14ac:dyDescent="0.55000000000000004">
      <c r="A361">
        <v>16168.75359</v>
      </c>
      <c r="B361">
        <v>16273.142078999999</v>
      </c>
      <c r="C361" t="s">
        <v>21</v>
      </c>
      <c r="D361">
        <v>21117</v>
      </c>
      <c r="E361">
        <v>210008</v>
      </c>
      <c r="F361" t="s">
        <v>393</v>
      </c>
      <c r="G361" t="s">
        <v>35</v>
      </c>
      <c r="H361" t="s">
        <v>36</v>
      </c>
      <c r="I361" t="s">
        <v>37</v>
      </c>
      <c r="J361">
        <v>2</v>
      </c>
      <c r="K361">
        <v>16.797513503000001</v>
      </c>
      <c r="L361">
        <v>23</v>
      </c>
      <c r="M361">
        <v>216111.63</v>
      </c>
      <c r="N361">
        <v>18.596412447999999</v>
      </c>
      <c r="O361">
        <v>18</v>
      </c>
      <c r="P361">
        <v>244294.35</v>
      </c>
      <c r="Q361">
        <v>-5</v>
      </c>
      <c r="R361">
        <v>1.7988989449999999</v>
      </c>
      <c r="S361">
        <v>28182.720000000001</v>
      </c>
      <c r="T361" t="s">
        <v>88</v>
      </c>
      <c r="U361" t="s">
        <v>89</v>
      </c>
      <c r="V361">
        <v>0</v>
      </c>
      <c r="W361">
        <v>0</v>
      </c>
      <c r="X361">
        <v>60.638130193999999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1.7988989449999999</v>
      </c>
      <c r="AG361">
        <v>14880.373951</v>
      </c>
      <c r="AH361" t="s">
        <v>40</v>
      </c>
    </row>
    <row r="362" spans="1:34" x14ac:dyDescent="0.55000000000000004">
      <c r="A362">
        <v>16168.75359</v>
      </c>
      <c r="B362">
        <v>16273.142078999999</v>
      </c>
      <c r="C362" t="s">
        <v>21</v>
      </c>
      <c r="D362">
        <v>21001</v>
      </c>
      <c r="E362">
        <v>210008</v>
      </c>
      <c r="F362" t="s">
        <v>393</v>
      </c>
      <c r="G362" t="s">
        <v>35</v>
      </c>
      <c r="H362" t="s">
        <v>126</v>
      </c>
      <c r="I362" t="s">
        <v>37</v>
      </c>
      <c r="J362">
        <v>2</v>
      </c>
      <c r="K362">
        <v>0.37665798900000003</v>
      </c>
      <c r="L362">
        <v>1</v>
      </c>
      <c r="M362">
        <v>6715.16</v>
      </c>
      <c r="N362">
        <v>1.9534429419999999</v>
      </c>
      <c r="O362">
        <v>3</v>
      </c>
      <c r="P362">
        <v>59810.3</v>
      </c>
      <c r="Q362">
        <v>2</v>
      </c>
      <c r="R362">
        <v>1.576784953</v>
      </c>
      <c r="S362">
        <v>53095.14</v>
      </c>
      <c r="T362" t="s">
        <v>278</v>
      </c>
      <c r="U362" t="s">
        <v>279</v>
      </c>
      <c r="V362">
        <v>0</v>
      </c>
      <c r="W362">
        <v>0</v>
      </c>
      <c r="X362">
        <v>57.391620308999997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1.576784953</v>
      </c>
      <c r="AG362">
        <v>13043.061594000001</v>
      </c>
      <c r="AH362" t="s">
        <v>40</v>
      </c>
    </row>
    <row r="363" spans="1:34" x14ac:dyDescent="0.55000000000000004">
      <c r="A363">
        <v>16168.75359</v>
      </c>
      <c r="B363">
        <v>16273.142078999999</v>
      </c>
      <c r="C363" t="s">
        <v>21</v>
      </c>
      <c r="D363">
        <v>21036</v>
      </c>
      <c r="E363">
        <v>210008</v>
      </c>
      <c r="F363" t="s">
        <v>393</v>
      </c>
      <c r="G363" t="s">
        <v>35</v>
      </c>
      <c r="H363" t="s">
        <v>79</v>
      </c>
      <c r="I363" t="s">
        <v>37</v>
      </c>
      <c r="J363">
        <v>1</v>
      </c>
      <c r="K363">
        <v>0</v>
      </c>
      <c r="L363">
        <v>0</v>
      </c>
      <c r="M363">
        <v>0</v>
      </c>
      <c r="N363">
        <v>3.3674829000000002</v>
      </c>
      <c r="O363">
        <v>1</v>
      </c>
      <c r="P363">
        <v>28008.29</v>
      </c>
      <c r="Q363">
        <v>1</v>
      </c>
      <c r="R363">
        <v>3.3674829000000002</v>
      </c>
      <c r="S363">
        <v>28008.29</v>
      </c>
      <c r="T363" t="s">
        <v>96</v>
      </c>
      <c r="U363" t="s">
        <v>97</v>
      </c>
      <c r="V363">
        <v>0</v>
      </c>
      <c r="W363">
        <v>0</v>
      </c>
      <c r="X363">
        <v>14.76700456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3.3674829000000002</v>
      </c>
      <c r="AG363">
        <v>27855.597429000001</v>
      </c>
      <c r="AH363" t="s">
        <v>40</v>
      </c>
    </row>
    <row r="364" spans="1:34" x14ac:dyDescent="0.55000000000000004">
      <c r="A364">
        <v>16168.75359</v>
      </c>
      <c r="B364">
        <v>16273.142078999999</v>
      </c>
      <c r="C364" t="s">
        <v>21</v>
      </c>
      <c r="D364">
        <v>21757</v>
      </c>
      <c r="E364">
        <v>210008</v>
      </c>
      <c r="F364" t="s">
        <v>393</v>
      </c>
      <c r="G364" t="s">
        <v>35</v>
      </c>
      <c r="H364" t="s">
        <v>123</v>
      </c>
      <c r="I364" t="s">
        <v>37</v>
      </c>
      <c r="J364">
        <v>1</v>
      </c>
      <c r="K364">
        <v>0</v>
      </c>
      <c r="L364">
        <v>0</v>
      </c>
      <c r="M364">
        <v>0</v>
      </c>
      <c r="N364">
        <v>0.58365498299999996</v>
      </c>
      <c r="O364">
        <v>1</v>
      </c>
      <c r="P364">
        <v>20886.61</v>
      </c>
      <c r="Q364">
        <v>1</v>
      </c>
      <c r="R364">
        <v>0.58365498299999996</v>
      </c>
      <c r="S364">
        <v>20886.61</v>
      </c>
      <c r="T364" t="s">
        <v>124</v>
      </c>
      <c r="U364" t="s">
        <v>125</v>
      </c>
      <c r="V364">
        <v>0</v>
      </c>
      <c r="W364">
        <v>0</v>
      </c>
      <c r="X364">
        <v>6.549671805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0.58365498299999996</v>
      </c>
      <c r="AG364">
        <v>4827.9556947000001</v>
      </c>
      <c r="AH364" t="s">
        <v>40</v>
      </c>
    </row>
    <row r="365" spans="1:34" x14ac:dyDescent="0.55000000000000004">
      <c r="A365">
        <v>16168.75359</v>
      </c>
      <c r="B365">
        <v>16273.142078999999</v>
      </c>
      <c r="C365" t="s">
        <v>21</v>
      </c>
      <c r="D365">
        <v>21229</v>
      </c>
      <c r="E365">
        <v>210008</v>
      </c>
      <c r="F365" t="s">
        <v>393</v>
      </c>
      <c r="G365" t="s">
        <v>35</v>
      </c>
      <c r="H365" t="s">
        <v>86</v>
      </c>
      <c r="I365" t="s">
        <v>37</v>
      </c>
      <c r="J365">
        <v>2</v>
      </c>
      <c r="K365">
        <v>61.098029189000002</v>
      </c>
      <c r="L365">
        <v>84</v>
      </c>
      <c r="M365">
        <v>1052864.54</v>
      </c>
      <c r="N365">
        <v>66.579666028000005</v>
      </c>
      <c r="O365">
        <v>75</v>
      </c>
      <c r="P365">
        <v>906863.79</v>
      </c>
      <c r="Q365">
        <v>-9</v>
      </c>
      <c r="R365">
        <v>5.4816368390000001</v>
      </c>
      <c r="S365">
        <v>-146000.75</v>
      </c>
      <c r="T365" t="s">
        <v>36</v>
      </c>
      <c r="U365" t="s">
        <v>87</v>
      </c>
      <c r="V365">
        <v>0</v>
      </c>
      <c r="W365">
        <v>0</v>
      </c>
      <c r="X365">
        <v>142.46583278</v>
      </c>
      <c r="Y365">
        <v>-0.598206982</v>
      </c>
      <c r="Z365">
        <v>0.598206982</v>
      </c>
      <c r="AA365">
        <v>-0.598206982</v>
      </c>
      <c r="AB365">
        <v>2.3017121799999998E-2</v>
      </c>
      <c r="AC365">
        <v>2.3017121799999998E-2</v>
      </c>
      <c r="AD365">
        <v>0</v>
      </c>
      <c r="AE365">
        <v>190.39612041000001</v>
      </c>
      <c r="AF365">
        <v>5.4586197172000004</v>
      </c>
      <c r="AG365">
        <v>45153.343868999997</v>
      </c>
      <c r="AH365" t="s">
        <v>40</v>
      </c>
    </row>
    <row r="366" spans="1:34" x14ac:dyDescent="0.55000000000000004">
      <c r="A366">
        <v>16168.75359</v>
      </c>
      <c r="B366">
        <v>16273.142078999999</v>
      </c>
      <c r="C366" t="s">
        <v>21</v>
      </c>
      <c r="D366">
        <v>21237</v>
      </c>
      <c r="E366">
        <v>210008</v>
      </c>
      <c r="F366" t="s">
        <v>393</v>
      </c>
      <c r="G366" t="s">
        <v>35</v>
      </c>
      <c r="H366" t="s">
        <v>36</v>
      </c>
      <c r="I366" t="s">
        <v>37</v>
      </c>
      <c r="J366">
        <v>2</v>
      </c>
      <c r="K366">
        <v>5.5399458360000002</v>
      </c>
      <c r="L366">
        <v>10</v>
      </c>
      <c r="M366">
        <v>88431.18</v>
      </c>
      <c r="N366">
        <v>7.2243427860000002</v>
      </c>
      <c r="O366">
        <v>11</v>
      </c>
      <c r="P366">
        <v>199692.5</v>
      </c>
      <c r="Q366">
        <v>1</v>
      </c>
      <c r="R366">
        <v>1.68439695</v>
      </c>
      <c r="S366">
        <v>111261.32</v>
      </c>
      <c r="T366" t="s">
        <v>294</v>
      </c>
      <c r="U366" t="s">
        <v>295</v>
      </c>
      <c r="V366">
        <v>0</v>
      </c>
      <c r="W366">
        <v>0</v>
      </c>
      <c r="X366">
        <v>67.447334992999998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1.68439695</v>
      </c>
      <c r="AG366">
        <v>13933.220966999999</v>
      </c>
      <c r="AH366" t="s">
        <v>40</v>
      </c>
    </row>
    <row r="367" spans="1:34" x14ac:dyDescent="0.55000000000000004">
      <c r="A367">
        <v>16168.75359</v>
      </c>
      <c r="B367">
        <v>16273.142078999999</v>
      </c>
      <c r="C367" t="s">
        <v>21</v>
      </c>
      <c r="D367">
        <v>21009</v>
      </c>
      <c r="E367">
        <v>210008</v>
      </c>
      <c r="F367" t="s">
        <v>393</v>
      </c>
      <c r="G367" t="s">
        <v>35</v>
      </c>
      <c r="H367" t="s">
        <v>126</v>
      </c>
      <c r="I367" t="s">
        <v>37</v>
      </c>
      <c r="J367">
        <v>2</v>
      </c>
      <c r="K367">
        <v>5.2692928429999997</v>
      </c>
      <c r="L367">
        <v>8</v>
      </c>
      <c r="M367">
        <v>70757.929999999993</v>
      </c>
      <c r="N367">
        <v>5.6446648330000002</v>
      </c>
      <c r="O367">
        <v>6</v>
      </c>
      <c r="P367">
        <v>97182.85</v>
      </c>
      <c r="Q367">
        <v>-2</v>
      </c>
      <c r="R367">
        <v>0.37537198999999999</v>
      </c>
      <c r="S367">
        <v>26424.92</v>
      </c>
      <c r="T367" t="s">
        <v>396</v>
      </c>
      <c r="U367" t="s">
        <v>397</v>
      </c>
      <c r="V367">
        <v>0</v>
      </c>
      <c r="W367">
        <v>0</v>
      </c>
      <c r="X367">
        <v>5.2055738480000002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0.37537198999999999</v>
      </c>
      <c r="AG367">
        <v>3105.0524531000001</v>
      </c>
      <c r="AH367" t="s">
        <v>40</v>
      </c>
    </row>
    <row r="368" spans="1:34" x14ac:dyDescent="0.55000000000000004">
      <c r="A368">
        <v>16168.75359</v>
      </c>
      <c r="B368">
        <v>16273.142078999999</v>
      </c>
      <c r="C368" t="s">
        <v>21</v>
      </c>
      <c r="D368">
        <v>21136</v>
      </c>
      <c r="E368">
        <v>210008</v>
      </c>
      <c r="F368" t="s">
        <v>393</v>
      </c>
      <c r="G368" t="s">
        <v>35</v>
      </c>
      <c r="H368" t="s">
        <v>36</v>
      </c>
      <c r="I368" t="s">
        <v>37</v>
      </c>
      <c r="J368">
        <v>2</v>
      </c>
      <c r="K368">
        <v>10.935226675999999</v>
      </c>
      <c r="L368">
        <v>8</v>
      </c>
      <c r="M368">
        <v>120476.96</v>
      </c>
      <c r="N368">
        <v>14.214035579999999</v>
      </c>
      <c r="O368">
        <v>14</v>
      </c>
      <c r="P368">
        <v>200752</v>
      </c>
      <c r="Q368">
        <v>6</v>
      </c>
      <c r="R368">
        <v>3.2788089039999999</v>
      </c>
      <c r="S368">
        <v>80275.039999999994</v>
      </c>
      <c r="T368" t="s">
        <v>398</v>
      </c>
      <c r="U368" t="s">
        <v>399</v>
      </c>
      <c r="V368">
        <v>0</v>
      </c>
      <c r="W368">
        <v>0</v>
      </c>
      <c r="X368">
        <v>56.052853335000002</v>
      </c>
      <c r="Y368">
        <v>-0.96866297199999996</v>
      </c>
      <c r="Z368">
        <v>0.96866297199999996</v>
      </c>
      <c r="AA368">
        <v>-0.96866297199999996</v>
      </c>
      <c r="AB368">
        <v>5.6661892999999998E-2</v>
      </c>
      <c r="AC368">
        <v>5.6661892999999998E-2</v>
      </c>
      <c r="AD368">
        <v>0</v>
      </c>
      <c r="AE368">
        <v>468.70345822000002</v>
      </c>
      <c r="AF368">
        <v>3.2221470110000001</v>
      </c>
      <c r="AG368">
        <v>26653.388498</v>
      </c>
      <c r="AH368" t="s">
        <v>40</v>
      </c>
    </row>
    <row r="369" spans="1:34" x14ac:dyDescent="0.55000000000000004">
      <c r="A369">
        <v>16168.75359</v>
      </c>
      <c r="B369">
        <v>16273.142078999999</v>
      </c>
      <c r="C369" t="s">
        <v>21</v>
      </c>
      <c r="D369">
        <v>21211</v>
      </c>
      <c r="E369">
        <v>210008</v>
      </c>
      <c r="F369" t="s">
        <v>393</v>
      </c>
      <c r="G369" t="s">
        <v>35</v>
      </c>
      <c r="H369" t="s">
        <v>86</v>
      </c>
      <c r="I369" t="s">
        <v>37</v>
      </c>
      <c r="J369">
        <v>2</v>
      </c>
      <c r="K369">
        <v>9.1806827309999992</v>
      </c>
      <c r="L369">
        <v>14</v>
      </c>
      <c r="M369">
        <v>236707.12</v>
      </c>
      <c r="N369">
        <v>12.488276629</v>
      </c>
      <c r="O369">
        <v>16</v>
      </c>
      <c r="P369">
        <v>172745.67</v>
      </c>
      <c r="Q369">
        <v>2</v>
      </c>
      <c r="R369">
        <v>3.3075938979999999</v>
      </c>
      <c r="S369">
        <v>-63961.45</v>
      </c>
      <c r="T369" t="s">
        <v>36</v>
      </c>
      <c r="U369" t="s">
        <v>210</v>
      </c>
      <c r="V369">
        <v>0</v>
      </c>
      <c r="W369">
        <v>0</v>
      </c>
      <c r="X369">
        <v>53.067125419</v>
      </c>
      <c r="Y369">
        <v>-0.598206982</v>
      </c>
      <c r="Z369">
        <v>0.598206982</v>
      </c>
      <c r="AA369">
        <v>-0.598206982</v>
      </c>
      <c r="AB369">
        <v>3.7285339000000001E-2</v>
      </c>
      <c r="AC369">
        <v>3.7285339000000001E-2</v>
      </c>
      <c r="AD369">
        <v>0</v>
      </c>
      <c r="AE369">
        <v>308.42187630000001</v>
      </c>
      <c r="AF369">
        <v>3.2703085590000001</v>
      </c>
      <c r="AG369">
        <v>27051.77766</v>
      </c>
      <c r="AH369" t="s">
        <v>40</v>
      </c>
    </row>
    <row r="370" spans="1:34" x14ac:dyDescent="0.55000000000000004">
      <c r="A370">
        <v>16168.75359</v>
      </c>
      <c r="B370">
        <v>16273.142078999999</v>
      </c>
      <c r="C370" t="s">
        <v>21</v>
      </c>
      <c r="D370">
        <v>21224</v>
      </c>
      <c r="E370">
        <v>210008</v>
      </c>
      <c r="F370" t="s">
        <v>393</v>
      </c>
      <c r="G370" t="s">
        <v>35</v>
      </c>
      <c r="H370" t="s">
        <v>86</v>
      </c>
      <c r="I370" t="s">
        <v>37</v>
      </c>
      <c r="J370">
        <v>2</v>
      </c>
      <c r="K370">
        <v>52.327333453000001</v>
      </c>
      <c r="L370">
        <v>69</v>
      </c>
      <c r="M370">
        <v>842452.74</v>
      </c>
      <c r="N370">
        <v>58.470848265000001</v>
      </c>
      <c r="O370">
        <v>83</v>
      </c>
      <c r="P370">
        <v>947242.66</v>
      </c>
      <c r="Q370">
        <v>14</v>
      </c>
      <c r="R370">
        <v>6.1435148120000003</v>
      </c>
      <c r="S370">
        <v>104789.92</v>
      </c>
      <c r="T370" t="s">
        <v>36</v>
      </c>
      <c r="U370" t="s">
        <v>400</v>
      </c>
      <c r="V370">
        <v>0</v>
      </c>
      <c r="W370">
        <v>0</v>
      </c>
      <c r="X370">
        <v>65.434303064000005</v>
      </c>
      <c r="Y370">
        <v>-0.73492597800000004</v>
      </c>
      <c r="Z370">
        <v>0.73492597800000004</v>
      </c>
      <c r="AA370">
        <v>-0.73492597800000004</v>
      </c>
      <c r="AB370">
        <v>6.9000943199999998E-2</v>
      </c>
      <c r="AC370">
        <v>6.9000943199999998E-2</v>
      </c>
      <c r="AD370">
        <v>0</v>
      </c>
      <c r="AE370">
        <v>570.77127164000001</v>
      </c>
      <c r="AF370">
        <v>6.0745138688000004</v>
      </c>
      <c r="AG370">
        <v>50247.979850000003</v>
      </c>
      <c r="AH370" t="s">
        <v>40</v>
      </c>
    </row>
    <row r="371" spans="1:34" x14ac:dyDescent="0.55000000000000004">
      <c r="A371">
        <v>16168.75359</v>
      </c>
      <c r="B371">
        <v>16273.142078999999</v>
      </c>
      <c r="C371" t="s">
        <v>21</v>
      </c>
      <c r="D371">
        <v>21704</v>
      </c>
      <c r="E371">
        <v>210008</v>
      </c>
      <c r="F371" t="s">
        <v>393</v>
      </c>
      <c r="G371" t="s">
        <v>35</v>
      </c>
      <c r="H371" t="s">
        <v>55</v>
      </c>
      <c r="I371" t="s">
        <v>37</v>
      </c>
      <c r="J371">
        <v>1</v>
      </c>
      <c r="K371">
        <v>0.37214198900000001</v>
      </c>
      <c r="L371">
        <v>1</v>
      </c>
      <c r="M371">
        <v>4629.43</v>
      </c>
      <c r="N371">
        <v>1.1782409650000001</v>
      </c>
      <c r="O371">
        <v>1</v>
      </c>
      <c r="P371">
        <v>2892.82</v>
      </c>
      <c r="Q371">
        <v>0</v>
      </c>
      <c r="R371">
        <v>0.80609897600000002</v>
      </c>
      <c r="S371">
        <v>-1736.61</v>
      </c>
      <c r="T371" t="s">
        <v>55</v>
      </c>
      <c r="U371" t="s">
        <v>324</v>
      </c>
      <c r="V371">
        <v>0</v>
      </c>
      <c r="W371">
        <v>0</v>
      </c>
      <c r="X371">
        <v>21.652685352999999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0.80609897600000002</v>
      </c>
      <c r="AG371">
        <v>6667.9977982999999</v>
      </c>
      <c r="AH371" t="s">
        <v>40</v>
      </c>
    </row>
    <row r="372" spans="1:34" x14ac:dyDescent="0.55000000000000004">
      <c r="A372">
        <v>16168.75359</v>
      </c>
      <c r="B372">
        <v>16273.142078999999</v>
      </c>
      <c r="C372" t="s">
        <v>21</v>
      </c>
      <c r="D372" t="s">
        <v>259</v>
      </c>
      <c r="E372">
        <v>210008</v>
      </c>
      <c r="F372" t="s">
        <v>393</v>
      </c>
      <c r="G372" t="s">
        <v>35</v>
      </c>
      <c r="H372" t="s">
        <v>259</v>
      </c>
      <c r="I372" t="s">
        <v>37</v>
      </c>
      <c r="J372">
        <v>1</v>
      </c>
      <c r="K372">
        <v>0</v>
      </c>
      <c r="L372">
        <v>0</v>
      </c>
      <c r="M372">
        <v>0</v>
      </c>
      <c r="N372">
        <v>0.70232797899999999</v>
      </c>
      <c r="O372">
        <v>1</v>
      </c>
      <c r="P372">
        <v>10733.86</v>
      </c>
      <c r="Q372">
        <v>1</v>
      </c>
      <c r="R372">
        <v>0.70232797899999999</v>
      </c>
      <c r="S372">
        <v>10733.86</v>
      </c>
      <c r="U372" t="s">
        <v>260</v>
      </c>
      <c r="V372">
        <v>0</v>
      </c>
      <c r="W372">
        <v>0</v>
      </c>
      <c r="X372">
        <v>7.0635457910000001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0.70232797899999999</v>
      </c>
      <c r="AG372">
        <v>5809.6109250999998</v>
      </c>
      <c r="AH372" t="s">
        <v>40</v>
      </c>
    </row>
    <row r="373" spans="1:34" x14ac:dyDescent="0.55000000000000004">
      <c r="A373">
        <v>16168.75359</v>
      </c>
      <c r="B373">
        <v>16273.142078999999</v>
      </c>
      <c r="C373" t="s">
        <v>21</v>
      </c>
      <c r="D373">
        <v>20716</v>
      </c>
      <c r="E373">
        <v>210008</v>
      </c>
      <c r="F373" t="s">
        <v>393</v>
      </c>
      <c r="G373" t="s">
        <v>35</v>
      </c>
      <c r="H373" t="s">
        <v>41</v>
      </c>
      <c r="I373" t="s">
        <v>37</v>
      </c>
      <c r="J373">
        <v>1</v>
      </c>
      <c r="K373">
        <v>0</v>
      </c>
      <c r="L373">
        <v>0</v>
      </c>
      <c r="M373">
        <v>0</v>
      </c>
      <c r="N373">
        <v>2.0359439400000001</v>
      </c>
      <c r="O373">
        <v>1</v>
      </c>
      <c r="P373">
        <v>32332.17</v>
      </c>
      <c r="Q373">
        <v>1</v>
      </c>
      <c r="R373">
        <v>2.0359439400000001</v>
      </c>
      <c r="S373">
        <v>32332.17</v>
      </c>
      <c r="T373" t="s">
        <v>140</v>
      </c>
      <c r="U373" t="s">
        <v>276</v>
      </c>
      <c r="V373">
        <v>0</v>
      </c>
      <c r="W373">
        <v>0</v>
      </c>
      <c r="X373">
        <v>75.096107774000004</v>
      </c>
      <c r="Y373">
        <v>-6.8142197979999999</v>
      </c>
      <c r="Z373">
        <v>6.8142197979999999</v>
      </c>
      <c r="AA373">
        <v>-6.8142197979999999</v>
      </c>
      <c r="AB373">
        <v>0.1847415254</v>
      </c>
      <c r="AC373">
        <v>0.1847415254</v>
      </c>
      <c r="AD373">
        <v>0</v>
      </c>
      <c r="AE373">
        <v>1528.1697675999999</v>
      </c>
      <c r="AF373">
        <v>1.8512024145999999</v>
      </c>
      <c r="AG373">
        <v>15313.024817</v>
      </c>
      <c r="AH373" t="s">
        <v>40</v>
      </c>
    </row>
    <row r="374" spans="1:34" x14ac:dyDescent="0.55000000000000004">
      <c r="A374">
        <v>16168.75359</v>
      </c>
      <c r="B374">
        <v>16273.142078999999</v>
      </c>
      <c r="C374" t="s">
        <v>21</v>
      </c>
      <c r="D374">
        <v>20872</v>
      </c>
      <c r="E374">
        <v>210008</v>
      </c>
      <c r="F374" t="s">
        <v>393</v>
      </c>
      <c r="G374" t="s">
        <v>35</v>
      </c>
      <c r="H374" t="s">
        <v>46</v>
      </c>
      <c r="I374" t="s">
        <v>37</v>
      </c>
      <c r="J374">
        <v>2</v>
      </c>
      <c r="K374">
        <v>0</v>
      </c>
      <c r="L374">
        <v>0</v>
      </c>
      <c r="M374">
        <v>0</v>
      </c>
      <c r="N374">
        <v>0.66924897999999999</v>
      </c>
      <c r="O374">
        <v>2</v>
      </c>
      <c r="P374">
        <v>8494.92</v>
      </c>
      <c r="Q374">
        <v>2</v>
      </c>
      <c r="R374">
        <v>0.66924897999999999</v>
      </c>
      <c r="S374">
        <v>8494.92</v>
      </c>
      <c r="T374" t="s">
        <v>328</v>
      </c>
      <c r="U374" t="s">
        <v>329</v>
      </c>
      <c r="V374">
        <v>0</v>
      </c>
      <c r="W374">
        <v>0</v>
      </c>
      <c r="X374">
        <v>48.051773566000001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0.66924897999999999</v>
      </c>
      <c r="AG374">
        <v>5535.9836175</v>
      </c>
      <c r="AH374" t="s">
        <v>40</v>
      </c>
    </row>
    <row r="375" spans="1:34" x14ac:dyDescent="0.55000000000000004">
      <c r="A375">
        <v>16168.75359</v>
      </c>
      <c r="B375">
        <v>16273.142078999999</v>
      </c>
      <c r="C375" t="s">
        <v>21</v>
      </c>
      <c r="D375">
        <v>21225</v>
      </c>
      <c r="E375">
        <v>210008</v>
      </c>
      <c r="F375" t="s">
        <v>393</v>
      </c>
      <c r="G375" t="s">
        <v>35</v>
      </c>
      <c r="H375" t="s">
        <v>86</v>
      </c>
      <c r="I375" t="s">
        <v>37</v>
      </c>
      <c r="J375">
        <v>2</v>
      </c>
      <c r="K375">
        <v>30.082231108999999</v>
      </c>
      <c r="L375">
        <v>42</v>
      </c>
      <c r="M375">
        <v>636771.55000000005</v>
      </c>
      <c r="N375">
        <v>32.919520024000001</v>
      </c>
      <c r="O375">
        <v>35</v>
      </c>
      <c r="P375">
        <v>474614.38</v>
      </c>
      <c r="Q375">
        <v>-7</v>
      </c>
      <c r="R375">
        <v>2.8372889149999998</v>
      </c>
      <c r="S375">
        <v>-162157.17000000001</v>
      </c>
      <c r="T375" t="s">
        <v>292</v>
      </c>
      <c r="U375" t="s">
        <v>293</v>
      </c>
      <c r="V375">
        <v>0</v>
      </c>
      <c r="W375">
        <v>0</v>
      </c>
      <c r="X375">
        <v>78.337591657999994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2.8372889149999998</v>
      </c>
      <c r="AG375">
        <v>23469.867599000001</v>
      </c>
      <c r="AH375" t="s">
        <v>40</v>
      </c>
    </row>
    <row r="376" spans="1:34" x14ac:dyDescent="0.55000000000000004">
      <c r="A376">
        <v>16168.75359</v>
      </c>
      <c r="B376">
        <v>16273.142078999999</v>
      </c>
      <c r="C376" t="s">
        <v>21</v>
      </c>
      <c r="D376" t="s">
        <v>245</v>
      </c>
      <c r="E376">
        <v>210008</v>
      </c>
      <c r="F376" t="s">
        <v>393</v>
      </c>
      <c r="G376" t="s">
        <v>35</v>
      </c>
      <c r="H376" t="s">
        <v>245</v>
      </c>
      <c r="I376" t="s">
        <v>37</v>
      </c>
      <c r="J376">
        <v>5</v>
      </c>
      <c r="K376">
        <v>3.9497358829999998</v>
      </c>
      <c r="L376">
        <v>4</v>
      </c>
      <c r="M376">
        <v>65095.31</v>
      </c>
      <c r="N376">
        <v>8.0422077630000004</v>
      </c>
      <c r="O376">
        <v>6</v>
      </c>
      <c r="P376">
        <v>191446.29</v>
      </c>
      <c r="Q376">
        <v>2</v>
      </c>
      <c r="R376">
        <v>4.0924718799999997</v>
      </c>
      <c r="S376">
        <v>126350.98</v>
      </c>
      <c r="U376" t="s">
        <v>246</v>
      </c>
      <c r="V376">
        <v>0</v>
      </c>
      <c r="W376">
        <v>0</v>
      </c>
      <c r="X376">
        <v>60.533128191000003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4.0924718799999997</v>
      </c>
      <c r="AG376">
        <v>33852.658666000003</v>
      </c>
      <c r="AH376" t="s">
        <v>40</v>
      </c>
    </row>
    <row r="377" spans="1:34" x14ac:dyDescent="0.55000000000000004">
      <c r="A377">
        <v>16168.75359</v>
      </c>
      <c r="B377">
        <v>16273.142078999999</v>
      </c>
      <c r="C377" t="s">
        <v>21</v>
      </c>
      <c r="D377">
        <v>21087</v>
      </c>
      <c r="E377">
        <v>210008</v>
      </c>
      <c r="F377" t="s">
        <v>393</v>
      </c>
      <c r="G377" t="s">
        <v>35</v>
      </c>
      <c r="H377" t="s">
        <v>36</v>
      </c>
      <c r="I377" t="s">
        <v>37</v>
      </c>
      <c r="J377">
        <v>1</v>
      </c>
      <c r="K377">
        <v>0</v>
      </c>
      <c r="L377">
        <v>0</v>
      </c>
      <c r="M377">
        <v>0</v>
      </c>
      <c r="N377">
        <v>1.419780958</v>
      </c>
      <c r="O377">
        <v>1</v>
      </c>
      <c r="P377">
        <v>25252.81</v>
      </c>
      <c r="Q377">
        <v>1</v>
      </c>
      <c r="R377">
        <v>1.419780958</v>
      </c>
      <c r="S377">
        <v>25252.81</v>
      </c>
      <c r="T377" t="s">
        <v>369</v>
      </c>
      <c r="U377" t="s">
        <v>370</v>
      </c>
      <c r="V377">
        <v>0</v>
      </c>
      <c r="W377">
        <v>0</v>
      </c>
      <c r="X377">
        <v>15.546877539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1.419780958</v>
      </c>
      <c r="AG377">
        <v>11744.334857</v>
      </c>
      <c r="AH377" t="s">
        <v>40</v>
      </c>
    </row>
    <row r="378" spans="1:34" x14ac:dyDescent="0.55000000000000004">
      <c r="A378">
        <v>16168.75359</v>
      </c>
      <c r="B378">
        <v>16273.142078999999</v>
      </c>
      <c r="C378" t="s">
        <v>21</v>
      </c>
      <c r="D378" t="s">
        <v>401</v>
      </c>
      <c r="E378">
        <v>210008</v>
      </c>
      <c r="F378" t="s">
        <v>393</v>
      </c>
      <c r="G378" t="s">
        <v>35</v>
      </c>
      <c r="H378" t="s">
        <v>401</v>
      </c>
      <c r="I378" t="s">
        <v>37</v>
      </c>
      <c r="J378">
        <v>3</v>
      </c>
      <c r="K378">
        <v>0.64739998099999996</v>
      </c>
      <c r="L378">
        <v>1</v>
      </c>
      <c r="M378">
        <v>28288.05</v>
      </c>
      <c r="N378">
        <v>2.3292889300000001</v>
      </c>
      <c r="O378">
        <v>3</v>
      </c>
      <c r="P378">
        <v>42378.39</v>
      </c>
      <c r="Q378">
        <v>2</v>
      </c>
      <c r="R378">
        <v>1.681888949</v>
      </c>
      <c r="S378">
        <v>14090.34</v>
      </c>
      <c r="U378" t="s">
        <v>402</v>
      </c>
      <c r="V378">
        <v>0</v>
      </c>
      <c r="W378">
        <v>0</v>
      </c>
      <c r="X378">
        <v>127.77544118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1.681888949</v>
      </c>
      <c r="AG378">
        <v>13912.474947999999</v>
      </c>
      <c r="AH378" t="s">
        <v>40</v>
      </c>
    </row>
    <row r="379" spans="1:34" x14ac:dyDescent="0.55000000000000004">
      <c r="A379">
        <v>16168.75359</v>
      </c>
      <c r="B379">
        <v>16273.142078999999</v>
      </c>
      <c r="C379" t="s">
        <v>21</v>
      </c>
      <c r="D379">
        <v>20755</v>
      </c>
      <c r="E379">
        <v>210008</v>
      </c>
      <c r="F379" t="s">
        <v>393</v>
      </c>
      <c r="G379" t="s">
        <v>35</v>
      </c>
      <c r="H379" t="s">
        <v>64</v>
      </c>
      <c r="I379" t="s">
        <v>37</v>
      </c>
      <c r="J379">
        <v>1</v>
      </c>
      <c r="K379">
        <v>0</v>
      </c>
      <c r="L379">
        <v>0</v>
      </c>
      <c r="M379">
        <v>0</v>
      </c>
      <c r="N379">
        <v>0.52580098399999997</v>
      </c>
      <c r="O379">
        <v>1</v>
      </c>
      <c r="P379">
        <v>4370.24</v>
      </c>
      <c r="Q379">
        <v>1</v>
      </c>
      <c r="R379">
        <v>0.52580098399999997</v>
      </c>
      <c r="S379">
        <v>4370.24</v>
      </c>
      <c r="T379" t="s">
        <v>100</v>
      </c>
      <c r="U379" t="s">
        <v>101</v>
      </c>
      <c r="V379">
        <v>0</v>
      </c>
      <c r="W379">
        <v>0</v>
      </c>
      <c r="X379">
        <v>7.3537457829999999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0.52580098399999997</v>
      </c>
      <c r="AG379">
        <v>4349.3912137999996</v>
      </c>
      <c r="AH379" t="s">
        <v>40</v>
      </c>
    </row>
    <row r="380" spans="1:34" x14ac:dyDescent="0.55000000000000004">
      <c r="A380">
        <v>16168.75359</v>
      </c>
      <c r="B380">
        <v>16273.142078999999</v>
      </c>
      <c r="C380" t="s">
        <v>21</v>
      </c>
      <c r="D380">
        <v>20906</v>
      </c>
      <c r="E380">
        <v>210008</v>
      </c>
      <c r="F380" t="s">
        <v>393</v>
      </c>
      <c r="G380" t="s">
        <v>35</v>
      </c>
      <c r="H380" t="s">
        <v>46</v>
      </c>
      <c r="I380" t="s">
        <v>37</v>
      </c>
      <c r="J380">
        <v>1</v>
      </c>
      <c r="K380">
        <v>0</v>
      </c>
      <c r="L380">
        <v>0</v>
      </c>
      <c r="M380">
        <v>0</v>
      </c>
      <c r="N380">
        <v>0.50790098500000003</v>
      </c>
      <c r="O380">
        <v>1</v>
      </c>
      <c r="P380">
        <v>3290.19</v>
      </c>
      <c r="Q380">
        <v>1</v>
      </c>
      <c r="R380">
        <v>0.50790098500000003</v>
      </c>
      <c r="S380">
        <v>3290.19</v>
      </c>
      <c r="T380" t="s">
        <v>98</v>
      </c>
      <c r="U380" t="s">
        <v>99</v>
      </c>
      <c r="V380">
        <v>0</v>
      </c>
      <c r="W380">
        <v>0</v>
      </c>
      <c r="X380">
        <v>117.35899250999999</v>
      </c>
      <c r="Y380">
        <v>-1.7898299470000001</v>
      </c>
      <c r="Z380">
        <v>1.7898299470000001</v>
      </c>
      <c r="AA380">
        <v>-1.7898299470000001</v>
      </c>
      <c r="AB380">
        <v>7.7459458E-3</v>
      </c>
      <c r="AC380">
        <v>7.7459458E-3</v>
      </c>
      <c r="AD380">
        <v>0</v>
      </c>
      <c r="AE380">
        <v>64.073954889000007</v>
      </c>
      <c r="AF380">
        <v>0.50015503920000004</v>
      </c>
      <c r="AG380">
        <v>4137.2496425999998</v>
      </c>
      <c r="AH380" t="s">
        <v>40</v>
      </c>
    </row>
    <row r="381" spans="1:34" x14ac:dyDescent="0.55000000000000004">
      <c r="A381">
        <v>16168.75359</v>
      </c>
      <c r="B381">
        <v>16273.142078999999</v>
      </c>
      <c r="C381" t="s">
        <v>21</v>
      </c>
      <c r="D381">
        <v>21152</v>
      </c>
      <c r="E381">
        <v>210008</v>
      </c>
      <c r="F381" t="s">
        <v>393</v>
      </c>
      <c r="G381" t="s">
        <v>35</v>
      </c>
      <c r="H381" t="s">
        <v>36</v>
      </c>
      <c r="I381" t="s">
        <v>37</v>
      </c>
      <c r="J381">
        <v>1</v>
      </c>
      <c r="K381">
        <v>0</v>
      </c>
      <c r="L381">
        <v>0</v>
      </c>
      <c r="M381">
        <v>0</v>
      </c>
      <c r="N381">
        <v>1.080383968</v>
      </c>
      <c r="O381">
        <v>2</v>
      </c>
      <c r="P381">
        <v>9641.5</v>
      </c>
      <c r="Q381">
        <v>2</v>
      </c>
      <c r="R381">
        <v>1.080383968</v>
      </c>
      <c r="S381">
        <v>9641.5</v>
      </c>
      <c r="T381" t="s">
        <v>256</v>
      </c>
      <c r="U381" t="s">
        <v>257</v>
      </c>
      <c r="V381">
        <v>0</v>
      </c>
      <c r="W381">
        <v>0</v>
      </c>
      <c r="X381">
        <v>8.4486977470000006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1.080383968</v>
      </c>
      <c r="AG381">
        <v>8936.8652416999994</v>
      </c>
      <c r="AH381" t="s">
        <v>40</v>
      </c>
    </row>
    <row r="382" spans="1:34" x14ac:dyDescent="0.55000000000000004">
      <c r="A382">
        <v>16168.75359</v>
      </c>
      <c r="B382">
        <v>16273.142078999999</v>
      </c>
      <c r="C382" t="s">
        <v>21</v>
      </c>
      <c r="D382">
        <v>20904</v>
      </c>
      <c r="E382">
        <v>210008</v>
      </c>
      <c r="F382" t="s">
        <v>393</v>
      </c>
      <c r="G382" t="s">
        <v>35</v>
      </c>
      <c r="H382" t="s">
        <v>46</v>
      </c>
      <c r="I382" t="s">
        <v>37</v>
      </c>
      <c r="J382">
        <v>1</v>
      </c>
      <c r="K382">
        <v>0.47577498600000001</v>
      </c>
      <c r="L382">
        <v>1</v>
      </c>
      <c r="M382">
        <v>9768.15</v>
      </c>
      <c r="N382">
        <v>0.70905997899999995</v>
      </c>
      <c r="O382">
        <v>1</v>
      </c>
      <c r="P382">
        <v>23004.99</v>
      </c>
      <c r="Q382">
        <v>0</v>
      </c>
      <c r="R382">
        <v>0.233284993</v>
      </c>
      <c r="S382">
        <v>13236.84</v>
      </c>
      <c r="T382" t="s">
        <v>98</v>
      </c>
      <c r="U382" t="s">
        <v>233</v>
      </c>
      <c r="V382">
        <v>0</v>
      </c>
      <c r="W382">
        <v>0</v>
      </c>
      <c r="X382">
        <v>108.74863876000001</v>
      </c>
      <c r="Y382">
        <v>-38.57340086</v>
      </c>
      <c r="Z382">
        <v>38.57340086</v>
      </c>
      <c r="AA382">
        <v>-38.57340086</v>
      </c>
      <c r="AB382">
        <v>8.2746741999999998E-2</v>
      </c>
      <c r="AC382">
        <v>8.2746741999999998E-2</v>
      </c>
      <c r="AD382">
        <v>0</v>
      </c>
      <c r="AE382">
        <v>684.47561601999996</v>
      </c>
      <c r="AF382">
        <v>0.15053825100000001</v>
      </c>
      <c r="AG382">
        <v>1245.2425278000001</v>
      </c>
      <c r="AH382" t="s">
        <v>40</v>
      </c>
    </row>
    <row r="383" spans="1:34" x14ac:dyDescent="0.55000000000000004">
      <c r="A383">
        <v>16168.75359</v>
      </c>
      <c r="B383">
        <v>16273.142078999999</v>
      </c>
      <c r="C383" t="s">
        <v>21</v>
      </c>
      <c r="D383">
        <v>20723</v>
      </c>
      <c r="E383">
        <v>210008</v>
      </c>
      <c r="F383" t="s">
        <v>393</v>
      </c>
      <c r="G383" t="s">
        <v>35</v>
      </c>
      <c r="H383" t="s">
        <v>79</v>
      </c>
      <c r="I383" t="s">
        <v>37</v>
      </c>
      <c r="J383">
        <v>1</v>
      </c>
      <c r="K383">
        <v>0.37665798900000003</v>
      </c>
      <c r="L383">
        <v>1</v>
      </c>
      <c r="M383">
        <v>9869.59</v>
      </c>
      <c r="N383">
        <v>3.0336759099999999</v>
      </c>
      <c r="O383">
        <v>2</v>
      </c>
      <c r="P383">
        <v>93551.92</v>
      </c>
      <c r="Q383">
        <v>1</v>
      </c>
      <c r="R383">
        <v>2.657017921</v>
      </c>
      <c r="S383">
        <v>83682.33</v>
      </c>
      <c r="T383" t="s">
        <v>129</v>
      </c>
      <c r="U383" t="s">
        <v>255</v>
      </c>
      <c r="V383">
        <v>0</v>
      </c>
      <c r="W383">
        <v>0</v>
      </c>
      <c r="X383">
        <v>111.81412468000001</v>
      </c>
      <c r="Y383">
        <v>-21.82886835</v>
      </c>
      <c r="Z383">
        <v>21.828868353000001</v>
      </c>
      <c r="AA383">
        <v>-21.82886835</v>
      </c>
      <c r="AB383">
        <v>0.51871527480000001</v>
      </c>
      <c r="AC383">
        <v>0.51871527480000001</v>
      </c>
      <c r="AD383">
        <v>0</v>
      </c>
      <c r="AE383">
        <v>4290.7786925</v>
      </c>
      <c r="AF383">
        <v>2.1383026462000001</v>
      </c>
      <c r="AG383">
        <v>17687.899081</v>
      </c>
      <c r="AH383" t="s">
        <v>40</v>
      </c>
    </row>
    <row r="384" spans="1:34" x14ac:dyDescent="0.55000000000000004">
      <c r="A384">
        <v>16168.75359</v>
      </c>
      <c r="B384">
        <v>16273.142078999999</v>
      </c>
      <c r="C384" t="s">
        <v>21</v>
      </c>
      <c r="D384">
        <v>21162</v>
      </c>
      <c r="E384">
        <v>210008</v>
      </c>
      <c r="F384" t="s">
        <v>393</v>
      </c>
      <c r="G384" t="s">
        <v>35</v>
      </c>
      <c r="H384" t="s">
        <v>36</v>
      </c>
      <c r="I384" t="s">
        <v>37</v>
      </c>
      <c r="J384">
        <v>2</v>
      </c>
      <c r="K384">
        <v>0</v>
      </c>
      <c r="L384">
        <v>0</v>
      </c>
      <c r="M384">
        <v>0</v>
      </c>
      <c r="N384">
        <v>1.6685389509999999</v>
      </c>
      <c r="O384">
        <v>2</v>
      </c>
      <c r="P384">
        <v>16314.04</v>
      </c>
      <c r="Q384">
        <v>2</v>
      </c>
      <c r="R384">
        <v>1.6685389509999999</v>
      </c>
      <c r="S384">
        <v>16314.04</v>
      </c>
      <c r="T384" t="s">
        <v>172</v>
      </c>
      <c r="U384" t="s">
        <v>173</v>
      </c>
      <c r="V384">
        <v>0</v>
      </c>
      <c r="W384">
        <v>0</v>
      </c>
      <c r="X384">
        <v>44.98476866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1.6685389509999999</v>
      </c>
      <c r="AG384">
        <v>13802.044641</v>
      </c>
      <c r="AH384" t="s">
        <v>40</v>
      </c>
    </row>
    <row r="385" spans="1:34" x14ac:dyDescent="0.55000000000000004">
      <c r="A385">
        <v>16168.75359</v>
      </c>
      <c r="B385">
        <v>16273.142078999999</v>
      </c>
      <c r="C385" t="s">
        <v>21</v>
      </c>
      <c r="D385">
        <v>20748</v>
      </c>
      <c r="E385">
        <v>210008</v>
      </c>
      <c r="F385" t="s">
        <v>393</v>
      </c>
      <c r="G385" t="s">
        <v>35</v>
      </c>
      <c r="H385" t="s">
        <v>41</v>
      </c>
      <c r="I385" t="s">
        <v>37</v>
      </c>
      <c r="J385">
        <v>1</v>
      </c>
      <c r="K385">
        <v>0</v>
      </c>
      <c r="L385">
        <v>0</v>
      </c>
      <c r="M385">
        <v>0</v>
      </c>
      <c r="N385">
        <v>0.58365498299999996</v>
      </c>
      <c r="O385">
        <v>1</v>
      </c>
      <c r="P385">
        <v>8881.6200000000008</v>
      </c>
      <c r="Q385">
        <v>1</v>
      </c>
      <c r="R385">
        <v>0.58365498299999996</v>
      </c>
      <c r="S385">
        <v>8881.6200000000008</v>
      </c>
      <c r="T385" t="s">
        <v>318</v>
      </c>
      <c r="U385" t="s">
        <v>319</v>
      </c>
      <c r="V385">
        <v>0</v>
      </c>
      <c r="W385">
        <v>0</v>
      </c>
      <c r="X385">
        <v>58.72886227</v>
      </c>
      <c r="Y385">
        <v>-3.3167708999999999</v>
      </c>
      <c r="Z385">
        <v>3.3167708999999999</v>
      </c>
      <c r="AA385">
        <v>-3.3167708999999999</v>
      </c>
      <c r="AB385">
        <v>3.2962495600000002E-2</v>
      </c>
      <c r="AC385">
        <v>3.2962495600000002E-2</v>
      </c>
      <c r="AD385">
        <v>0</v>
      </c>
      <c r="AE385">
        <v>272.66359905000002</v>
      </c>
      <c r="AF385">
        <v>0.55069248739999999</v>
      </c>
      <c r="AG385">
        <v>4555.2920955999998</v>
      </c>
      <c r="AH385" t="s">
        <v>40</v>
      </c>
    </row>
    <row r="386" spans="1:34" x14ac:dyDescent="0.55000000000000004">
      <c r="A386">
        <v>16168.75359</v>
      </c>
      <c r="B386">
        <v>16273.142078999999</v>
      </c>
      <c r="C386" t="s">
        <v>21</v>
      </c>
      <c r="D386">
        <v>20708</v>
      </c>
      <c r="E386">
        <v>210008</v>
      </c>
      <c r="F386" t="s">
        <v>393</v>
      </c>
      <c r="G386" t="s">
        <v>35</v>
      </c>
      <c r="H386" t="s">
        <v>41</v>
      </c>
      <c r="I386" t="s">
        <v>37</v>
      </c>
      <c r="J386">
        <v>1</v>
      </c>
      <c r="K386">
        <v>1.1782409650000001</v>
      </c>
      <c r="L386">
        <v>1</v>
      </c>
      <c r="M386">
        <v>3882.43</v>
      </c>
      <c r="N386">
        <v>1.744535948</v>
      </c>
      <c r="O386">
        <v>2</v>
      </c>
      <c r="P386">
        <v>20735.91</v>
      </c>
      <c r="Q386">
        <v>1</v>
      </c>
      <c r="R386">
        <v>0.56629498300000003</v>
      </c>
      <c r="S386">
        <v>16853.48</v>
      </c>
      <c r="T386" t="s">
        <v>129</v>
      </c>
      <c r="U386" t="s">
        <v>280</v>
      </c>
      <c r="V386">
        <v>0</v>
      </c>
      <c r="W386">
        <v>0</v>
      </c>
      <c r="X386">
        <v>171.31853193000001</v>
      </c>
      <c r="Y386">
        <v>-106.8178618</v>
      </c>
      <c r="Z386">
        <v>106.81786183</v>
      </c>
      <c r="AA386">
        <v>-106.8178618</v>
      </c>
      <c r="AB386">
        <v>0.35308742469999999</v>
      </c>
      <c r="AC386">
        <v>0.35308742469999999</v>
      </c>
      <c r="AD386">
        <v>0</v>
      </c>
      <c r="AE386">
        <v>2920.7159925999999</v>
      </c>
      <c r="AF386">
        <v>0.21320755829999999</v>
      </c>
      <c r="AG386">
        <v>1763.6389220000001</v>
      </c>
      <c r="AH386" t="s">
        <v>40</v>
      </c>
    </row>
    <row r="387" spans="1:34" x14ac:dyDescent="0.55000000000000004">
      <c r="A387">
        <v>16168.75359</v>
      </c>
      <c r="B387">
        <v>16273.142078999999</v>
      </c>
      <c r="C387" t="s">
        <v>21</v>
      </c>
      <c r="D387">
        <v>20737</v>
      </c>
      <c r="E387">
        <v>210008</v>
      </c>
      <c r="F387" t="s">
        <v>393</v>
      </c>
      <c r="G387" t="s">
        <v>35</v>
      </c>
      <c r="H387" t="s">
        <v>41</v>
      </c>
      <c r="I387" t="s">
        <v>37</v>
      </c>
      <c r="J387">
        <v>1</v>
      </c>
      <c r="K387">
        <v>0</v>
      </c>
      <c r="L387">
        <v>0</v>
      </c>
      <c r="M387">
        <v>0</v>
      </c>
      <c r="N387">
        <v>0.91153697300000003</v>
      </c>
      <c r="O387">
        <v>1</v>
      </c>
      <c r="P387">
        <v>21556.91</v>
      </c>
      <c r="Q387">
        <v>1</v>
      </c>
      <c r="R387">
        <v>0.91153697300000003</v>
      </c>
      <c r="S387">
        <v>21556.91</v>
      </c>
      <c r="T387" t="s">
        <v>188</v>
      </c>
      <c r="U387" t="s">
        <v>189</v>
      </c>
      <c r="V387">
        <v>0</v>
      </c>
      <c r="W387">
        <v>0</v>
      </c>
      <c r="X387">
        <v>25.442145249999999</v>
      </c>
      <c r="Y387">
        <v>-3.571810894</v>
      </c>
      <c r="Z387">
        <v>3.571810894</v>
      </c>
      <c r="AA387">
        <v>-3.571810894</v>
      </c>
      <c r="AB387">
        <v>0.12797025009999999</v>
      </c>
      <c r="AC387">
        <v>0.12797025009999999</v>
      </c>
      <c r="AD387">
        <v>0</v>
      </c>
      <c r="AE387">
        <v>1058.5615058000001</v>
      </c>
      <c r="AF387">
        <v>0.78356672289999996</v>
      </c>
      <c r="AG387">
        <v>6481.6124803000002</v>
      </c>
      <c r="AH387" t="s">
        <v>40</v>
      </c>
    </row>
    <row r="388" spans="1:34" x14ac:dyDescent="0.55000000000000004">
      <c r="A388">
        <v>16168.75359</v>
      </c>
      <c r="B388">
        <v>16273.142078999999</v>
      </c>
      <c r="C388" t="s">
        <v>21</v>
      </c>
      <c r="D388">
        <v>21221</v>
      </c>
      <c r="E388">
        <v>210008</v>
      </c>
      <c r="F388" t="s">
        <v>393</v>
      </c>
      <c r="G388" t="s">
        <v>35</v>
      </c>
      <c r="H388" t="s">
        <v>36</v>
      </c>
      <c r="I388" t="s">
        <v>37</v>
      </c>
      <c r="J388">
        <v>2</v>
      </c>
      <c r="K388">
        <v>19.714059414000001</v>
      </c>
      <c r="L388">
        <v>22</v>
      </c>
      <c r="M388">
        <v>334326.58</v>
      </c>
      <c r="N388">
        <v>33.02912302</v>
      </c>
      <c r="O388">
        <v>33</v>
      </c>
      <c r="P388">
        <v>509355.85</v>
      </c>
      <c r="Q388">
        <v>11</v>
      </c>
      <c r="R388">
        <v>13.315063606000001</v>
      </c>
      <c r="S388">
        <v>175029.27</v>
      </c>
      <c r="T388" t="s">
        <v>388</v>
      </c>
      <c r="U388" t="s">
        <v>389</v>
      </c>
      <c r="V388">
        <v>0</v>
      </c>
      <c r="W388">
        <v>0</v>
      </c>
      <c r="X388">
        <v>45.604401649000003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13.315063606000001</v>
      </c>
      <c r="AG388">
        <v>110141.33184</v>
      </c>
      <c r="AH388" t="s">
        <v>40</v>
      </c>
    </row>
    <row r="389" spans="1:34" x14ac:dyDescent="0.55000000000000004">
      <c r="A389">
        <v>16168.75359</v>
      </c>
      <c r="B389">
        <v>16273.142078999999</v>
      </c>
      <c r="C389" t="s">
        <v>21</v>
      </c>
      <c r="D389">
        <v>21146</v>
      </c>
      <c r="E389">
        <v>210008</v>
      </c>
      <c r="F389" t="s">
        <v>393</v>
      </c>
      <c r="G389" t="s">
        <v>35</v>
      </c>
      <c r="H389" t="s">
        <v>64</v>
      </c>
      <c r="I389" t="s">
        <v>37</v>
      </c>
      <c r="J389">
        <v>2</v>
      </c>
      <c r="K389">
        <v>2.1522689370000001</v>
      </c>
      <c r="L389">
        <v>4</v>
      </c>
      <c r="M389">
        <v>34064.94</v>
      </c>
      <c r="N389">
        <v>11.257881664999999</v>
      </c>
      <c r="O389">
        <v>7</v>
      </c>
      <c r="P389">
        <v>316827.61</v>
      </c>
      <c r="Q389">
        <v>3</v>
      </c>
      <c r="R389">
        <v>9.1056127280000005</v>
      </c>
      <c r="S389">
        <v>282762.67</v>
      </c>
      <c r="T389" t="s">
        <v>234</v>
      </c>
      <c r="U389" t="s">
        <v>235</v>
      </c>
      <c r="V389">
        <v>0</v>
      </c>
      <c r="W389">
        <v>0</v>
      </c>
      <c r="X389">
        <v>43.645633695999997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9.1056127280000005</v>
      </c>
      <c r="AG389">
        <v>75321.030580999999</v>
      </c>
      <c r="AH389" t="s">
        <v>40</v>
      </c>
    </row>
    <row r="390" spans="1:34" x14ac:dyDescent="0.55000000000000004">
      <c r="A390">
        <v>16168.75359</v>
      </c>
      <c r="B390">
        <v>16273.142078999999</v>
      </c>
      <c r="C390" t="s">
        <v>21</v>
      </c>
      <c r="D390">
        <v>20832</v>
      </c>
      <c r="E390">
        <v>210008</v>
      </c>
      <c r="F390" t="s">
        <v>393</v>
      </c>
      <c r="G390" t="s">
        <v>35</v>
      </c>
      <c r="H390" t="s">
        <v>46</v>
      </c>
      <c r="I390" t="s">
        <v>37</v>
      </c>
      <c r="J390">
        <v>1</v>
      </c>
      <c r="K390">
        <v>2.0216529400000001</v>
      </c>
      <c r="L390">
        <v>1</v>
      </c>
      <c r="M390">
        <v>14149.62</v>
      </c>
      <c r="N390">
        <v>2.0359439400000001</v>
      </c>
      <c r="O390">
        <v>1</v>
      </c>
      <c r="P390">
        <v>34300.58</v>
      </c>
      <c r="Q390">
        <v>0</v>
      </c>
      <c r="R390">
        <v>1.4291E-2</v>
      </c>
      <c r="S390">
        <v>20150.96</v>
      </c>
      <c r="T390" t="s">
        <v>403</v>
      </c>
      <c r="U390" t="s">
        <v>404</v>
      </c>
      <c r="V390">
        <v>0</v>
      </c>
      <c r="W390">
        <v>0</v>
      </c>
      <c r="X390">
        <v>7.3584807860000003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1.4291E-2</v>
      </c>
      <c r="AG390">
        <v>118.21421361</v>
      </c>
      <c r="AH390" t="s">
        <v>40</v>
      </c>
    </row>
    <row r="391" spans="1:34" x14ac:dyDescent="0.55000000000000004">
      <c r="A391">
        <v>16168.75359</v>
      </c>
      <c r="B391">
        <v>16273.142078999999</v>
      </c>
      <c r="C391" t="s">
        <v>21</v>
      </c>
      <c r="D391">
        <v>20785</v>
      </c>
      <c r="E391">
        <v>210008</v>
      </c>
      <c r="F391" t="s">
        <v>393</v>
      </c>
      <c r="G391" t="s">
        <v>35</v>
      </c>
      <c r="H391" t="s">
        <v>41</v>
      </c>
      <c r="I391" t="s">
        <v>37</v>
      </c>
      <c r="J391">
        <v>1</v>
      </c>
      <c r="K391">
        <v>0</v>
      </c>
      <c r="L391">
        <v>0</v>
      </c>
      <c r="M391">
        <v>0</v>
      </c>
      <c r="N391">
        <v>0.48609198599999998</v>
      </c>
      <c r="O391">
        <v>1</v>
      </c>
      <c r="P391">
        <v>8057.32</v>
      </c>
      <c r="Q391">
        <v>1</v>
      </c>
      <c r="R391">
        <v>0.48609198599999998</v>
      </c>
      <c r="S391">
        <v>8057.32</v>
      </c>
      <c r="T391" t="s">
        <v>49</v>
      </c>
      <c r="U391" t="s">
        <v>150</v>
      </c>
      <c r="V391">
        <v>0</v>
      </c>
      <c r="W391">
        <v>0</v>
      </c>
      <c r="X391">
        <v>200.05824806000001</v>
      </c>
      <c r="Y391">
        <v>-3.5376048949999999</v>
      </c>
      <c r="Z391">
        <v>3.5376048949999999</v>
      </c>
      <c r="AA391">
        <v>-3.5376048949999999</v>
      </c>
      <c r="AB391">
        <v>8.5955036000000002E-3</v>
      </c>
      <c r="AC391">
        <v>8.5955036000000002E-3</v>
      </c>
      <c r="AD391">
        <v>0</v>
      </c>
      <c r="AE391">
        <v>71.101441273000006</v>
      </c>
      <c r="AF391">
        <v>0.47749648239999998</v>
      </c>
      <c r="AG391">
        <v>3949.8195485000001</v>
      </c>
      <c r="AH391" t="s">
        <v>40</v>
      </c>
    </row>
    <row r="392" spans="1:34" x14ac:dyDescent="0.55000000000000004">
      <c r="A392">
        <v>16168.75359</v>
      </c>
      <c r="B392">
        <v>16273.142078999999</v>
      </c>
      <c r="C392" t="s">
        <v>21</v>
      </c>
      <c r="D392">
        <v>21047</v>
      </c>
      <c r="E392">
        <v>210008</v>
      </c>
      <c r="F392" t="s">
        <v>393</v>
      </c>
      <c r="G392" t="s">
        <v>35</v>
      </c>
      <c r="H392" t="s">
        <v>126</v>
      </c>
      <c r="I392" t="s">
        <v>37</v>
      </c>
      <c r="J392">
        <v>2</v>
      </c>
      <c r="K392">
        <v>2.7288099190000001</v>
      </c>
      <c r="L392">
        <v>4</v>
      </c>
      <c r="M392">
        <v>36928.99</v>
      </c>
      <c r="N392">
        <v>4.0742418799999998</v>
      </c>
      <c r="O392">
        <v>6</v>
      </c>
      <c r="P392">
        <v>44878.23</v>
      </c>
      <c r="Q392">
        <v>2</v>
      </c>
      <c r="R392">
        <v>1.3454319610000001</v>
      </c>
      <c r="S392">
        <v>7949.24</v>
      </c>
      <c r="T392" t="s">
        <v>405</v>
      </c>
      <c r="U392" t="s">
        <v>406</v>
      </c>
      <c r="V392">
        <v>0</v>
      </c>
      <c r="W392">
        <v>0</v>
      </c>
      <c r="X392">
        <v>24.980314255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1.3454319610000001</v>
      </c>
      <c r="AG392">
        <v>11129.324836</v>
      </c>
      <c r="AH392" t="s">
        <v>40</v>
      </c>
    </row>
    <row r="393" spans="1:34" x14ac:dyDescent="0.55000000000000004">
      <c r="A393">
        <v>16168.75359</v>
      </c>
      <c r="B393">
        <v>16273.142078999999</v>
      </c>
      <c r="C393" t="s">
        <v>21</v>
      </c>
      <c r="D393">
        <v>21053</v>
      </c>
      <c r="E393">
        <v>210008</v>
      </c>
      <c r="F393" t="s">
        <v>393</v>
      </c>
      <c r="G393" t="s">
        <v>35</v>
      </c>
      <c r="H393" t="s">
        <v>36</v>
      </c>
      <c r="I393" t="s">
        <v>37</v>
      </c>
      <c r="J393">
        <v>1</v>
      </c>
      <c r="K393">
        <v>0.97777697100000005</v>
      </c>
      <c r="L393">
        <v>2</v>
      </c>
      <c r="M393">
        <v>20680.990000000002</v>
      </c>
      <c r="N393">
        <v>5.8574418259999996</v>
      </c>
      <c r="O393">
        <v>4</v>
      </c>
      <c r="P393">
        <v>110101.14</v>
      </c>
      <c r="Q393">
        <v>2</v>
      </c>
      <c r="R393">
        <v>4.8796648549999997</v>
      </c>
      <c r="S393">
        <v>89420.15</v>
      </c>
      <c r="T393" t="s">
        <v>407</v>
      </c>
      <c r="U393" t="s">
        <v>408</v>
      </c>
      <c r="V393">
        <v>0</v>
      </c>
      <c r="W393">
        <v>0</v>
      </c>
      <c r="X393">
        <v>8.6298907459999992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4.8796648549999997</v>
      </c>
      <c r="AG393">
        <v>40364.267266000003</v>
      </c>
      <c r="AH393" t="s">
        <v>40</v>
      </c>
    </row>
    <row r="394" spans="1:34" x14ac:dyDescent="0.55000000000000004">
      <c r="A394">
        <v>16168.75359</v>
      </c>
      <c r="B394">
        <v>16273.142078999999</v>
      </c>
      <c r="C394" t="s">
        <v>21</v>
      </c>
      <c r="D394">
        <v>21210</v>
      </c>
      <c r="E394">
        <v>210008</v>
      </c>
      <c r="F394" t="s">
        <v>393</v>
      </c>
      <c r="G394" t="s">
        <v>35</v>
      </c>
      <c r="H394" t="s">
        <v>86</v>
      </c>
      <c r="I394" t="s">
        <v>37</v>
      </c>
      <c r="J394">
        <v>1</v>
      </c>
      <c r="K394">
        <v>2.6394509209999999</v>
      </c>
      <c r="L394">
        <v>4</v>
      </c>
      <c r="M394">
        <v>52236.95</v>
      </c>
      <c r="N394">
        <v>4.8657398570000003</v>
      </c>
      <c r="O394">
        <v>5</v>
      </c>
      <c r="P394">
        <v>94147.31</v>
      </c>
      <c r="Q394">
        <v>1</v>
      </c>
      <c r="R394">
        <v>2.226288936</v>
      </c>
      <c r="S394">
        <v>41910.36</v>
      </c>
      <c r="T394" t="s">
        <v>36</v>
      </c>
      <c r="U394" t="s">
        <v>409</v>
      </c>
      <c r="V394">
        <v>0</v>
      </c>
      <c r="W394">
        <v>0</v>
      </c>
      <c r="X394">
        <v>21.737539356999999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2.226288936</v>
      </c>
      <c r="AG394">
        <v>18415.715893000001</v>
      </c>
      <c r="AH394" t="s">
        <v>40</v>
      </c>
    </row>
    <row r="395" spans="1:34" x14ac:dyDescent="0.55000000000000004">
      <c r="A395">
        <v>16168.75359</v>
      </c>
      <c r="B395">
        <v>16273.142078999999</v>
      </c>
      <c r="C395" t="s">
        <v>21</v>
      </c>
      <c r="D395">
        <v>21034</v>
      </c>
      <c r="E395">
        <v>210008</v>
      </c>
      <c r="F395" t="s">
        <v>393</v>
      </c>
      <c r="G395" t="s">
        <v>35</v>
      </c>
      <c r="H395" t="s">
        <v>126</v>
      </c>
      <c r="I395" t="s">
        <v>37</v>
      </c>
      <c r="J395">
        <v>1</v>
      </c>
      <c r="K395">
        <v>0</v>
      </c>
      <c r="L395">
        <v>0</v>
      </c>
      <c r="M395">
        <v>0</v>
      </c>
      <c r="N395">
        <v>0.77333497699999998</v>
      </c>
      <c r="O395">
        <v>1</v>
      </c>
      <c r="P395">
        <v>21405.13</v>
      </c>
      <c r="Q395">
        <v>1</v>
      </c>
      <c r="R395">
        <v>0.77333497699999998</v>
      </c>
      <c r="S395">
        <v>21405.13</v>
      </c>
      <c r="T395" t="s">
        <v>127</v>
      </c>
      <c r="U395" t="s">
        <v>128</v>
      </c>
      <c r="V395">
        <v>0</v>
      </c>
      <c r="W395">
        <v>0</v>
      </c>
      <c r="X395">
        <v>57.051830313000004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0.77333497699999998</v>
      </c>
      <c r="AG395">
        <v>6396.9761500000004</v>
      </c>
      <c r="AH395" t="s">
        <v>40</v>
      </c>
    </row>
    <row r="396" spans="1:34" x14ac:dyDescent="0.55000000000000004">
      <c r="A396">
        <v>16168.75359</v>
      </c>
      <c r="B396">
        <v>16273.142078999999</v>
      </c>
      <c r="C396" t="s">
        <v>21</v>
      </c>
      <c r="D396">
        <v>21401</v>
      </c>
      <c r="E396">
        <v>210008</v>
      </c>
      <c r="F396" t="s">
        <v>393</v>
      </c>
      <c r="G396" t="s">
        <v>35</v>
      </c>
      <c r="H396" t="s">
        <v>64</v>
      </c>
      <c r="I396" t="s">
        <v>37</v>
      </c>
      <c r="J396">
        <v>1</v>
      </c>
      <c r="K396">
        <v>0.84565897499999998</v>
      </c>
      <c r="L396">
        <v>1</v>
      </c>
      <c r="M396">
        <v>25639.66</v>
      </c>
      <c r="N396">
        <v>2.968776912</v>
      </c>
      <c r="O396">
        <v>2</v>
      </c>
      <c r="P396">
        <v>41180.53</v>
      </c>
      <c r="Q396">
        <v>1</v>
      </c>
      <c r="R396">
        <v>2.123117937</v>
      </c>
      <c r="S396">
        <v>15540.87</v>
      </c>
      <c r="T396" t="s">
        <v>104</v>
      </c>
      <c r="U396" t="s">
        <v>325</v>
      </c>
      <c r="V396">
        <v>0</v>
      </c>
      <c r="W396">
        <v>0</v>
      </c>
      <c r="X396">
        <v>81.173615592999994</v>
      </c>
      <c r="Y396">
        <v>-1.1152699669999999</v>
      </c>
      <c r="Z396">
        <v>1.1152699669999999</v>
      </c>
      <c r="AA396">
        <v>-1.1152699669999999</v>
      </c>
      <c r="AB396">
        <v>2.9170188499999999E-2</v>
      </c>
      <c r="AC396">
        <v>2.9170188499999999E-2</v>
      </c>
      <c r="AD396">
        <v>0</v>
      </c>
      <c r="AE396">
        <v>241.29388420999999</v>
      </c>
      <c r="AF396">
        <v>2.0939477485000002</v>
      </c>
      <c r="AG396">
        <v>17320.99828</v>
      </c>
      <c r="AH396" t="s">
        <v>40</v>
      </c>
    </row>
    <row r="397" spans="1:34" x14ac:dyDescent="0.55000000000000004">
      <c r="A397">
        <v>16168.75359</v>
      </c>
      <c r="B397">
        <v>16273.142078999999</v>
      </c>
      <c r="C397" t="s">
        <v>21</v>
      </c>
      <c r="D397">
        <v>21214</v>
      </c>
      <c r="E397">
        <v>210008</v>
      </c>
      <c r="F397" t="s">
        <v>393</v>
      </c>
      <c r="G397" t="s">
        <v>35</v>
      </c>
      <c r="H397" t="s">
        <v>86</v>
      </c>
      <c r="I397" t="s">
        <v>37</v>
      </c>
      <c r="J397">
        <v>2</v>
      </c>
      <c r="K397">
        <v>9.3429517240000006</v>
      </c>
      <c r="L397">
        <v>15</v>
      </c>
      <c r="M397">
        <v>138780.54999999999</v>
      </c>
      <c r="N397">
        <v>16.435346510999999</v>
      </c>
      <c r="O397">
        <v>19</v>
      </c>
      <c r="P397">
        <v>249777.35</v>
      </c>
      <c r="Q397">
        <v>4</v>
      </c>
      <c r="R397">
        <v>7.0923947869999999</v>
      </c>
      <c r="S397">
        <v>110996.8</v>
      </c>
      <c r="T397" t="s">
        <v>36</v>
      </c>
      <c r="U397" t="s">
        <v>302</v>
      </c>
      <c r="V397">
        <v>0</v>
      </c>
      <c r="W397">
        <v>0</v>
      </c>
      <c r="X397">
        <v>122.01511635999999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7.0923947869999999</v>
      </c>
      <c r="AG397">
        <v>58667.823967999997</v>
      </c>
      <c r="AH397" t="s">
        <v>40</v>
      </c>
    </row>
    <row r="398" spans="1:34" x14ac:dyDescent="0.55000000000000004">
      <c r="A398">
        <v>16168.75359</v>
      </c>
      <c r="B398">
        <v>16273.142078999999</v>
      </c>
      <c r="C398" t="s">
        <v>21</v>
      </c>
      <c r="D398">
        <v>21202</v>
      </c>
      <c r="E398">
        <v>210008</v>
      </c>
      <c r="F398" t="s">
        <v>393</v>
      </c>
      <c r="G398" t="s">
        <v>35</v>
      </c>
      <c r="H398" t="s">
        <v>86</v>
      </c>
      <c r="I398" t="s">
        <v>37</v>
      </c>
      <c r="J398">
        <v>2</v>
      </c>
      <c r="K398">
        <v>156.32442535999999</v>
      </c>
      <c r="L398">
        <v>203</v>
      </c>
      <c r="M398">
        <v>2561856.4</v>
      </c>
      <c r="N398">
        <v>168.07063302</v>
      </c>
      <c r="O398">
        <v>195</v>
      </c>
      <c r="P398">
        <v>2705618.7</v>
      </c>
      <c r="Q398">
        <v>-8</v>
      </c>
      <c r="R398">
        <v>11.746207657999999</v>
      </c>
      <c r="S398">
        <v>143762.29999999999</v>
      </c>
      <c r="T398" t="s">
        <v>36</v>
      </c>
      <c r="U398" t="s">
        <v>110</v>
      </c>
      <c r="V398">
        <v>0</v>
      </c>
      <c r="W398">
        <v>0</v>
      </c>
      <c r="X398">
        <v>77.692372683000002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11.746207657999999</v>
      </c>
      <c r="AG398">
        <v>97163.858452</v>
      </c>
      <c r="AH398" t="s">
        <v>40</v>
      </c>
    </row>
    <row r="399" spans="1:34" x14ac:dyDescent="0.55000000000000004">
      <c r="A399">
        <v>16168.75359</v>
      </c>
      <c r="B399">
        <v>16273.142078999999</v>
      </c>
      <c r="C399" t="s">
        <v>21</v>
      </c>
      <c r="D399">
        <v>21212</v>
      </c>
      <c r="E399">
        <v>210008</v>
      </c>
      <c r="F399" t="s">
        <v>393</v>
      </c>
      <c r="G399" t="s">
        <v>35</v>
      </c>
      <c r="H399" t="s">
        <v>86</v>
      </c>
      <c r="I399" t="s">
        <v>37</v>
      </c>
      <c r="J399">
        <v>2</v>
      </c>
      <c r="K399">
        <v>10.140390697999999</v>
      </c>
      <c r="L399">
        <v>16</v>
      </c>
      <c r="M399">
        <v>152957.85999999999</v>
      </c>
      <c r="N399">
        <v>15.226164548</v>
      </c>
      <c r="O399">
        <v>17</v>
      </c>
      <c r="P399">
        <v>210549.51</v>
      </c>
      <c r="Q399">
        <v>1</v>
      </c>
      <c r="R399">
        <v>5.0857738499999998</v>
      </c>
      <c r="S399">
        <v>57591.65</v>
      </c>
      <c r="T399" t="s">
        <v>36</v>
      </c>
      <c r="U399" t="s">
        <v>185</v>
      </c>
      <c r="V399">
        <v>0</v>
      </c>
      <c r="W399">
        <v>0</v>
      </c>
      <c r="X399">
        <v>53.002016415999996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5.0857738499999998</v>
      </c>
      <c r="AG399">
        <v>42069.187338000003</v>
      </c>
      <c r="AH399" t="s">
        <v>40</v>
      </c>
    </row>
    <row r="400" spans="1:34" x14ac:dyDescent="0.55000000000000004">
      <c r="A400">
        <v>16168.75359</v>
      </c>
      <c r="B400">
        <v>16273.142078999999</v>
      </c>
      <c r="C400" t="s">
        <v>21</v>
      </c>
      <c r="D400">
        <v>21032</v>
      </c>
      <c r="E400">
        <v>210008</v>
      </c>
      <c r="F400" t="s">
        <v>393</v>
      </c>
      <c r="G400" t="s">
        <v>35</v>
      </c>
      <c r="H400" t="s">
        <v>64</v>
      </c>
      <c r="I400" t="s">
        <v>37</v>
      </c>
      <c r="J400">
        <v>2</v>
      </c>
      <c r="K400">
        <v>0.49260398500000002</v>
      </c>
      <c r="L400">
        <v>1</v>
      </c>
      <c r="M400">
        <v>10612.49</v>
      </c>
      <c r="N400">
        <v>3.2384599039999999</v>
      </c>
      <c r="O400">
        <v>4</v>
      </c>
      <c r="P400">
        <v>51433.440000000002</v>
      </c>
      <c r="Q400">
        <v>3</v>
      </c>
      <c r="R400">
        <v>2.7458559189999998</v>
      </c>
      <c r="S400">
        <v>40820.949999999997</v>
      </c>
      <c r="T400" t="s">
        <v>177</v>
      </c>
      <c r="U400" t="s">
        <v>178</v>
      </c>
      <c r="V400">
        <v>0</v>
      </c>
      <c r="W400">
        <v>0</v>
      </c>
      <c r="X400">
        <v>56.647458321000002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2.7458559189999998</v>
      </c>
      <c r="AG400">
        <v>22713.539860000001</v>
      </c>
      <c r="AH400" t="s">
        <v>40</v>
      </c>
    </row>
    <row r="401" spans="1:34" x14ac:dyDescent="0.55000000000000004">
      <c r="A401">
        <v>16168.75359</v>
      </c>
      <c r="B401">
        <v>16273.142078999999</v>
      </c>
      <c r="C401" t="s">
        <v>21</v>
      </c>
      <c r="D401" t="s">
        <v>249</v>
      </c>
      <c r="E401">
        <v>210008</v>
      </c>
      <c r="F401" t="s">
        <v>393</v>
      </c>
      <c r="G401" t="s">
        <v>35</v>
      </c>
      <c r="H401" t="s">
        <v>249</v>
      </c>
      <c r="I401" t="s">
        <v>37</v>
      </c>
      <c r="J401">
        <v>2</v>
      </c>
      <c r="K401">
        <v>5.7339748310000003</v>
      </c>
      <c r="L401">
        <v>4</v>
      </c>
      <c r="M401">
        <v>124648.88</v>
      </c>
      <c r="N401">
        <v>8.4456847499999999</v>
      </c>
      <c r="O401">
        <v>6</v>
      </c>
      <c r="P401">
        <v>183195.41</v>
      </c>
      <c r="Q401">
        <v>2</v>
      </c>
      <c r="R401">
        <v>2.711709919</v>
      </c>
      <c r="S401">
        <v>58546.53</v>
      </c>
      <c r="U401" t="s">
        <v>250</v>
      </c>
      <c r="V401">
        <v>0</v>
      </c>
      <c r="W401">
        <v>0</v>
      </c>
      <c r="X401">
        <v>25.409762245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2.711709919</v>
      </c>
      <c r="AG401">
        <v>22431.08639</v>
      </c>
      <c r="AH401" t="s">
        <v>40</v>
      </c>
    </row>
    <row r="402" spans="1:34" x14ac:dyDescent="0.55000000000000004">
      <c r="A402">
        <v>16168.75359</v>
      </c>
      <c r="B402">
        <v>16273.142078999999</v>
      </c>
      <c r="C402" t="s">
        <v>21</v>
      </c>
      <c r="D402">
        <v>21114</v>
      </c>
      <c r="E402">
        <v>210008</v>
      </c>
      <c r="F402" t="s">
        <v>393</v>
      </c>
      <c r="G402" t="s">
        <v>35</v>
      </c>
      <c r="H402" t="s">
        <v>64</v>
      </c>
      <c r="I402" t="s">
        <v>37</v>
      </c>
      <c r="J402">
        <v>1</v>
      </c>
      <c r="K402">
        <v>0</v>
      </c>
      <c r="L402">
        <v>0</v>
      </c>
      <c r="M402">
        <v>0</v>
      </c>
      <c r="N402">
        <v>0.50398398499999997</v>
      </c>
      <c r="O402">
        <v>1</v>
      </c>
      <c r="P402">
        <v>7787.69</v>
      </c>
      <c r="Q402">
        <v>1</v>
      </c>
      <c r="R402">
        <v>0.50398398499999997</v>
      </c>
      <c r="S402">
        <v>7787.69</v>
      </c>
      <c r="T402" t="s">
        <v>284</v>
      </c>
      <c r="U402" t="s">
        <v>285</v>
      </c>
      <c r="V402">
        <v>0</v>
      </c>
      <c r="W402">
        <v>0</v>
      </c>
      <c r="X402">
        <v>52.929094431999999</v>
      </c>
      <c r="Y402">
        <v>-0.92701997199999997</v>
      </c>
      <c r="Z402">
        <v>0.92701997199999997</v>
      </c>
      <c r="AA402">
        <v>-0.92701997199999997</v>
      </c>
      <c r="AB402">
        <v>8.8269642000000006E-3</v>
      </c>
      <c r="AC402">
        <v>8.8269642000000006E-3</v>
      </c>
      <c r="AD402">
        <v>0</v>
      </c>
      <c r="AE402">
        <v>73.016067938000006</v>
      </c>
      <c r="AF402">
        <v>0.49515702080000001</v>
      </c>
      <c r="AG402">
        <v>4095.9063627</v>
      </c>
      <c r="AH402" t="s">
        <v>40</v>
      </c>
    </row>
    <row r="403" spans="1:34" x14ac:dyDescent="0.55000000000000004">
      <c r="A403">
        <v>16168.75359</v>
      </c>
      <c r="B403">
        <v>16273.142078999999</v>
      </c>
      <c r="C403" t="s">
        <v>21</v>
      </c>
      <c r="D403">
        <v>21784</v>
      </c>
      <c r="E403">
        <v>210008</v>
      </c>
      <c r="F403" t="s">
        <v>393</v>
      </c>
      <c r="G403" t="s">
        <v>35</v>
      </c>
      <c r="H403" t="s">
        <v>123</v>
      </c>
      <c r="I403" t="s">
        <v>37</v>
      </c>
      <c r="J403">
        <v>2</v>
      </c>
      <c r="K403">
        <v>4.4240078699999996</v>
      </c>
      <c r="L403">
        <v>6</v>
      </c>
      <c r="M403">
        <v>107520.31</v>
      </c>
      <c r="N403">
        <v>4.5202888659999996</v>
      </c>
      <c r="O403">
        <v>5</v>
      </c>
      <c r="P403">
        <v>70781.67</v>
      </c>
      <c r="Q403">
        <v>-1</v>
      </c>
      <c r="R403">
        <v>9.6280995999999994E-2</v>
      </c>
      <c r="S403">
        <v>-36738.639999999999</v>
      </c>
      <c r="T403" t="s">
        <v>410</v>
      </c>
      <c r="U403" t="s">
        <v>411</v>
      </c>
      <c r="V403">
        <v>0</v>
      </c>
      <c r="W403">
        <v>0</v>
      </c>
      <c r="X403">
        <v>42.057279747999999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9.6280995999999994E-2</v>
      </c>
      <c r="AG403">
        <v>796.43007678000004</v>
      </c>
      <c r="AH403" t="s">
        <v>40</v>
      </c>
    </row>
    <row r="404" spans="1:34" x14ac:dyDescent="0.55000000000000004">
      <c r="A404">
        <v>16168.75359</v>
      </c>
      <c r="B404">
        <v>16273.142078999999</v>
      </c>
      <c r="C404" t="s">
        <v>21</v>
      </c>
      <c r="D404">
        <v>21076</v>
      </c>
      <c r="E404">
        <v>210008</v>
      </c>
      <c r="F404" t="s">
        <v>393</v>
      </c>
      <c r="G404" t="s">
        <v>35</v>
      </c>
      <c r="H404" t="s">
        <v>64</v>
      </c>
      <c r="I404" t="s">
        <v>37</v>
      </c>
      <c r="J404">
        <v>2</v>
      </c>
      <c r="K404">
        <v>0.46642798600000002</v>
      </c>
      <c r="L404">
        <v>1</v>
      </c>
      <c r="M404">
        <v>11778.84</v>
      </c>
      <c r="N404">
        <v>3.1093859070000001</v>
      </c>
      <c r="O404">
        <v>4</v>
      </c>
      <c r="P404">
        <v>94986.7</v>
      </c>
      <c r="Q404">
        <v>3</v>
      </c>
      <c r="R404">
        <v>2.6429579209999998</v>
      </c>
      <c r="S404">
        <v>83207.86</v>
      </c>
      <c r="T404" t="s">
        <v>204</v>
      </c>
      <c r="U404" t="s">
        <v>205</v>
      </c>
      <c r="V404">
        <v>0</v>
      </c>
      <c r="W404">
        <v>0</v>
      </c>
      <c r="X404">
        <v>57.705128287000001</v>
      </c>
      <c r="Y404">
        <v>-0.52161998499999995</v>
      </c>
      <c r="Z404">
        <v>0.52161998499999995</v>
      </c>
      <c r="AA404">
        <v>-0.52161998499999995</v>
      </c>
      <c r="AB404">
        <v>2.3890765200000001E-2</v>
      </c>
      <c r="AC404">
        <v>2.3890765200000001E-2</v>
      </c>
      <c r="AD404">
        <v>0</v>
      </c>
      <c r="AE404">
        <v>197.62284104</v>
      </c>
      <c r="AF404">
        <v>2.6190671557999998</v>
      </c>
      <c r="AG404">
        <v>21664.751536</v>
      </c>
      <c r="AH404" t="s">
        <v>40</v>
      </c>
    </row>
    <row r="405" spans="1:34" x14ac:dyDescent="0.55000000000000004">
      <c r="A405">
        <v>16168.75359</v>
      </c>
      <c r="B405">
        <v>16273.142078999999</v>
      </c>
      <c r="C405" t="s">
        <v>21</v>
      </c>
      <c r="D405" t="s">
        <v>36</v>
      </c>
      <c r="E405">
        <v>210008</v>
      </c>
      <c r="F405" t="s">
        <v>393</v>
      </c>
      <c r="G405" t="s">
        <v>35</v>
      </c>
      <c r="H405" t="s">
        <v>36</v>
      </c>
      <c r="I405" t="s">
        <v>37</v>
      </c>
      <c r="J405">
        <v>1</v>
      </c>
      <c r="K405">
        <v>0</v>
      </c>
      <c r="L405">
        <v>0</v>
      </c>
      <c r="M405">
        <v>0</v>
      </c>
      <c r="N405">
        <v>1.149632966</v>
      </c>
      <c r="O405">
        <v>1</v>
      </c>
      <c r="P405">
        <v>12395.92</v>
      </c>
      <c r="Q405">
        <v>1</v>
      </c>
      <c r="R405">
        <v>1.149632966</v>
      </c>
      <c r="S405">
        <v>12395.92</v>
      </c>
      <c r="U405" t="s">
        <v>71</v>
      </c>
      <c r="V405">
        <v>0</v>
      </c>
      <c r="W405">
        <v>0</v>
      </c>
      <c r="X405">
        <v>20.733157383000002</v>
      </c>
      <c r="Y405">
        <v>-0.732951978</v>
      </c>
      <c r="Z405">
        <v>0.732951978</v>
      </c>
      <c r="AA405">
        <v>-0.732951978</v>
      </c>
      <c r="AB405">
        <v>4.0641458599999999E-2</v>
      </c>
      <c r="AC405">
        <v>4.0641458599999999E-2</v>
      </c>
      <c r="AD405">
        <v>0</v>
      </c>
      <c r="AE405">
        <v>336.18347648000002</v>
      </c>
      <c r="AF405">
        <v>1.1089915074000001</v>
      </c>
      <c r="AG405">
        <v>9173.5049295999997</v>
      </c>
      <c r="AH405" t="s">
        <v>40</v>
      </c>
    </row>
    <row r="406" spans="1:34" x14ac:dyDescent="0.55000000000000004">
      <c r="A406">
        <v>16168.75359</v>
      </c>
      <c r="B406">
        <v>16273.142078999999</v>
      </c>
      <c r="C406" t="s">
        <v>21</v>
      </c>
      <c r="D406">
        <v>20851</v>
      </c>
      <c r="E406">
        <v>210008</v>
      </c>
      <c r="F406" t="s">
        <v>393</v>
      </c>
      <c r="G406" t="s">
        <v>35</v>
      </c>
      <c r="H406" t="s">
        <v>46</v>
      </c>
      <c r="I406" t="s">
        <v>37</v>
      </c>
      <c r="J406">
        <v>1</v>
      </c>
      <c r="K406">
        <v>0</v>
      </c>
      <c r="L406">
        <v>0</v>
      </c>
      <c r="M406">
        <v>0</v>
      </c>
      <c r="N406">
        <v>1.1523499660000001</v>
      </c>
      <c r="O406">
        <v>1</v>
      </c>
      <c r="P406">
        <v>8139.49</v>
      </c>
      <c r="Q406">
        <v>1</v>
      </c>
      <c r="R406">
        <v>1.1523499660000001</v>
      </c>
      <c r="S406">
        <v>8139.49</v>
      </c>
      <c r="T406" t="s">
        <v>310</v>
      </c>
      <c r="U406" t="s">
        <v>311</v>
      </c>
      <c r="V406">
        <v>0</v>
      </c>
      <c r="W406">
        <v>0</v>
      </c>
      <c r="X406">
        <v>59.30342924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1.1523499660000001</v>
      </c>
      <c r="AG406">
        <v>9532.1632516000009</v>
      </c>
      <c r="AH406" t="s">
        <v>40</v>
      </c>
    </row>
    <row r="407" spans="1:34" x14ac:dyDescent="0.55000000000000004">
      <c r="A407">
        <v>16168.75359</v>
      </c>
      <c r="B407">
        <v>16273.142078999999</v>
      </c>
      <c r="C407" t="s">
        <v>21</v>
      </c>
      <c r="D407" t="s">
        <v>373</v>
      </c>
      <c r="E407">
        <v>210008</v>
      </c>
      <c r="F407" t="s">
        <v>393</v>
      </c>
      <c r="G407" t="s">
        <v>35</v>
      </c>
      <c r="H407" t="s">
        <v>373</v>
      </c>
      <c r="I407" t="s">
        <v>37</v>
      </c>
      <c r="J407">
        <v>3</v>
      </c>
      <c r="K407">
        <v>8.828444739</v>
      </c>
      <c r="L407">
        <v>13</v>
      </c>
      <c r="M407">
        <v>130042.31</v>
      </c>
      <c r="N407">
        <v>9.1250777289999991</v>
      </c>
      <c r="O407">
        <v>9</v>
      </c>
      <c r="P407">
        <v>104792.78</v>
      </c>
      <c r="Q407">
        <v>-4</v>
      </c>
      <c r="R407">
        <v>0.29663298999999999</v>
      </c>
      <c r="S407">
        <v>-25249.53</v>
      </c>
      <c r="U407" t="s">
        <v>374</v>
      </c>
      <c r="V407">
        <v>0</v>
      </c>
      <c r="W407">
        <v>0</v>
      </c>
      <c r="X407">
        <v>18.061258459000001</v>
      </c>
      <c r="Y407">
        <v>-1.486203956</v>
      </c>
      <c r="Z407">
        <v>1.486203956</v>
      </c>
      <c r="AA407">
        <v>-1.486203956</v>
      </c>
      <c r="AB407">
        <v>2.4408992599999998E-2</v>
      </c>
      <c r="AC407">
        <v>2.4408992599999998E-2</v>
      </c>
      <c r="AD407">
        <v>0</v>
      </c>
      <c r="AE407">
        <v>201.90958362000001</v>
      </c>
      <c r="AF407">
        <v>0.27222399739999997</v>
      </c>
      <c r="AG407">
        <v>2251.8190318000002</v>
      </c>
      <c r="AH407" t="s">
        <v>40</v>
      </c>
    </row>
    <row r="408" spans="1:34" x14ac:dyDescent="0.55000000000000004">
      <c r="A408">
        <v>16168.75359</v>
      </c>
      <c r="B408">
        <v>16273.142078999999</v>
      </c>
      <c r="C408" t="s">
        <v>21</v>
      </c>
      <c r="D408">
        <v>21017</v>
      </c>
      <c r="E408">
        <v>210008</v>
      </c>
      <c r="F408" t="s">
        <v>393</v>
      </c>
      <c r="G408" t="s">
        <v>35</v>
      </c>
      <c r="H408" t="s">
        <v>126</v>
      </c>
      <c r="I408" t="s">
        <v>37</v>
      </c>
      <c r="J408">
        <v>1</v>
      </c>
      <c r="K408">
        <v>0</v>
      </c>
      <c r="L408">
        <v>0</v>
      </c>
      <c r="M408">
        <v>0</v>
      </c>
      <c r="N408">
        <v>0.602789982</v>
      </c>
      <c r="O408">
        <v>1</v>
      </c>
      <c r="P408">
        <v>7357.41</v>
      </c>
      <c r="Q408">
        <v>1</v>
      </c>
      <c r="R408">
        <v>0.602789982</v>
      </c>
      <c r="S408">
        <v>7357.41</v>
      </c>
      <c r="T408" t="s">
        <v>412</v>
      </c>
      <c r="U408" t="s">
        <v>413</v>
      </c>
      <c r="V408">
        <v>0</v>
      </c>
      <c r="W408">
        <v>0</v>
      </c>
      <c r="X408">
        <v>5.489267838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0.602789982</v>
      </c>
      <c r="AG408">
        <v>4986.2391498999996</v>
      </c>
      <c r="AH408" t="s">
        <v>40</v>
      </c>
    </row>
    <row r="409" spans="1:34" x14ac:dyDescent="0.55000000000000004">
      <c r="A409">
        <v>16168.75359</v>
      </c>
      <c r="B409">
        <v>16273.142078999999</v>
      </c>
      <c r="C409" t="s">
        <v>21</v>
      </c>
      <c r="D409">
        <v>21040</v>
      </c>
      <c r="E409">
        <v>210008</v>
      </c>
      <c r="F409" t="s">
        <v>393</v>
      </c>
      <c r="G409" t="s">
        <v>35</v>
      </c>
      <c r="H409" t="s">
        <v>126</v>
      </c>
      <c r="I409" t="s">
        <v>37</v>
      </c>
      <c r="J409">
        <v>2</v>
      </c>
      <c r="K409">
        <v>4.0299428810000002</v>
      </c>
      <c r="L409">
        <v>4</v>
      </c>
      <c r="M409">
        <v>56481.599999999999</v>
      </c>
      <c r="N409">
        <v>4.4077498689999999</v>
      </c>
      <c r="O409">
        <v>7</v>
      </c>
      <c r="P409">
        <v>79230.960000000006</v>
      </c>
      <c r="Q409">
        <v>3</v>
      </c>
      <c r="R409">
        <v>0.37780698800000001</v>
      </c>
      <c r="S409">
        <v>22749.360000000001</v>
      </c>
      <c r="T409" t="s">
        <v>240</v>
      </c>
      <c r="U409" t="s">
        <v>241</v>
      </c>
      <c r="V409">
        <v>0</v>
      </c>
      <c r="W409">
        <v>0</v>
      </c>
      <c r="X409">
        <v>35.146409966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0.37780698800000001</v>
      </c>
      <c r="AG409">
        <v>3125.1945967000001</v>
      </c>
      <c r="AH409" t="s">
        <v>40</v>
      </c>
    </row>
    <row r="410" spans="1:34" x14ac:dyDescent="0.55000000000000004">
      <c r="A410">
        <v>16168.75359</v>
      </c>
      <c r="B410">
        <v>16273.142078999999</v>
      </c>
      <c r="C410" t="s">
        <v>21</v>
      </c>
      <c r="D410">
        <v>20707</v>
      </c>
      <c r="E410">
        <v>210008</v>
      </c>
      <c r="F410" t="s">
        <v>393</v>
      </c>
      <c r="G410" t="s">
        <v>35</v>
      </c>
      <c r="H410" t="s">
        <v>41</v>
      </c>
      <c r="I410" t="s">
        <v>37</v>
      </c>
      <c r="J410">
        <v>1</v>
      </c>
      <c r="K410">
        <v>0</v>
      </c>
      <c r="L410">
        <v>0</v>
      </c>
      <c r="M410">
        <v>0</v>
      </c>
      <c r="N410">
        <v>0.80401997599999997</v>
      </c>
      <c r="O410">
        <v>1</v>
      </c>
      <c r="P410">
        <v>8146.83</v>
      </c>
      <c r="Q410">
        <v>1</v>
      </c>
      <c r="R410">
        <v>0.80401997599999997</v>
      </c>
      <c r="S410">
        <v>8146.83</v>
      </c>
      <c r="T410" t="s">
        <v>129</v>
      </c>
      <c r="U410" t="s">
        <v>267</v>
      </c>
      <c r="V410">
        <v>0</v>
      </c>
      <c r="W410">
        <v>0</v>
      </c>
      <c r="X410">
        <v>135.32980598</v>
      </c>
      <c r="Y410">
        <v>-184.9022105</v>
      </c>
      <c r="Z410">
        <v>135.32980598</v>
      </c>
      <c r="AA410">
        <v>135.32980598</v>
      </c>
      <c r="AB410">
        <v>0.80401997599999997</v>
      </c>
      <c r="AC410">
        <v>0.80401997599999997</v>
      </c>
      <c r="AD410">
        <v>0</v>
      </c>
      <c r="AE410">
        <v>6650.8004468999998</v>
      </c>
      <c r="AF410">
        <v>0</v>
      </c>
      <c r="AG410">
        <v>0</v>
      </c>
      <c r="AH410" t="s">
        <v>40</v>
      </c>
    </row>
    <row r="411" spans="1:34" x14ac:dyDescent="0.55000000000000004">
      <c r="A411">
        <v>16168.75359</v>
      </c>
      <c r="B411">
        <v>16273.142078999999</v>
      </c>
      <c r="C411" t="s">
        <v>21</v>
      </c>
      <c r="D411" t="s">
        <v>286</v>
      </c>
      <c r="E411">
        <v>210008</v>
      </c>
      <c r="F411" t="s">
        <v>393</v>
      </c>
      <c r="G411" t="s">
        <v>35</v>
      </c>
      <c r="H411" t="s">
        <v>286</v>
      </c>
      <c r="I411" t="s">
        <v>37</v>
      </c>
      <c r="J411">
        <v>2</v>
      </c>
      <c r="K411">
        <v>2.3308569299999999</v>
      </c>
      <c r="L411">
        <v>2</v>
      </c>
      <c r="M411">
        <v>58035.01</v>
      </c>
      <c r="N411">
        <v>4.2862588730000004</v>
      </c>
      <c r="O411">
        <v>4</v>
      </c>
      <c r="P411">
        <v>164999.95000000001</v>
      </c>
      <c r="Q411">
        <v>2</v>
      </c>
      <c r="R411">
        <v>1.955401943</v>
      </c>
      <c r="S411">
        <v>106964.94</v>
      </c>
      <c r="U411" t="s">
        <v>287</v>
      </c>
      <c r="V411">
        <v>0</v>
      </c>
      <c r="W411">
        <v>0</v>
      </c>
      <c r="X411">
        <v>198.49333811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1.955401943</v>
      </c>
      <c r="AG411">
        <v>16174.956474000001</v>
      </c>
      <c r="AH411" t="s">
        <v>40</v>
      </c>
    </row>
    <row r="412" spans="1:34" x14ac:dyDescent="0.55000000000000004">
      <c r="A412">
        <v>16168.75359</v>
      </c>
      <c r="B412">
        <v>16273.142078999999</v>
      </c>
      <c r="C412" t="s">
        <v>21</v>
      </c>
      <c r="D412">
        <v>20774</v>
      </c>
      <c r="E412">
        <v>210008</v>
      </c>
      <c r="F412" t="s">
        <v>393</v>
      </c>
      <c r="G412" t="s">
        <v>35</v>
      </c>
      <c r="H412" t="s">
        <v>41</v>
      </c>
      <c r="I412" t="s">
        <v>37</v>
      </c>
      <c r="J412">
        <v>1</v>
      </c>
      <c r="K412">
        <v>0</v>
      </c>
      <c r="L412">
        <v>0</v>
      </c>
      <c r="M412">
        <v>0</v>
      </c>
      <c r="N412">
        <v>3.3259759010000001</v>
      </c>
      <c r="O412">
        <v>1</v>
      </c>
      <c r="P412">
        <v>42883.82</v>
      </c>
      <c r="Q412">
        <v>1</v>
      </c>
      <c r="R412">
        <v>3.3259759010000001</v>
      </c>
      <c r="S412">
        <v>42883.82</v>
      </c>
      <c r="T412" t="s">
        <v>162</v>
      </c>
      <c r="U412" t="s">
        <v>201</v>
      </c>
      <c r="V412">
        <v>0</v>
      </c>
      <c r="W412">
        <v>0</v>
      </c>
      <c r="X412">
        <v>108.96683977000001</v>
      </c>
      <c r="Y412">
        <v>-10.96837268</v>
      </c>
      <c r="Z412">
        <v>10.968372676</v>
      </c>
      <c r="AA412">
        <v>-10.96837268</v>
      </c>
      <c r="AB412">
        <v>0.33478573179999999</v>
      </c>
      <c r="AC412">
        <v>0.33478573179999999</v>
      </c>
      <c r="AD412">
        <v>0</v>
      </c>
      <c r="AE412">
        <v>2769.3255902000001</v>
      </c>
      <c r="AF412">
        <v>2.9911901691999998</v>
      </c>
      <c r="AG412">
        <v>24742.928668</v>
      </c>
      <c r="AH412" t="s">
        <v>40</v>
      </c>
    </row>
    <row r="413" spans="1:34" x14ac:dyDescent="0.55000000000000004">
      <c r="A413">
        <v>16168.75359</v>
      </c>
      <c r="B413">
        <v>16273.142078999999</v>
      </c>
      <c r="C413" t="s">
        <v>21</v>
      </c>
      <c r="D413">
        <v>21787</v>
      </c>
      <c r="E413">
        <v>210008</v>
      </c>
      <c r="F413" t="s">
        <v>393</v>
      </c>
      <c r="G413" t="s">
        <v>35</v>
      </c>
      <c r="H413" t="s">
        <v>123</v>
      </c>
      <c r="I413" t="s">
        <v>37</v>
      </c>
      <c r="J413">
        <v>1</v>
      </c>
      <c r="K413">
        <v>0.58605198300000005</v>
      </c>
      <c r="L413">
        <v>1</v>
      </c>
      <c r="M413">
        <v>6930.29</v>
      </c>
      <c r="N413">
        <v>2.2124489340000002</v>
      </c>
      <c r="O413">
        <v>1</v>
      </c>
      <c r="P413">
        <v>14643.51</v>
      </c>
      <c r="Q413">
        <v>0</v>
      </c>
      <c r="R413">
        <v>1.626396951</v>
      </c>
      <c r="S413">
        <v>7713.22</v>
      </c>
      <c r="T413" t="s">
        <v>179</v>
      </c>
      <c r="U413" t="s">
        <v>180</v>
      </c>
      <c r="V413">
        <v>0</v>
      </c>
      <c r="W413">
        <v>0</v>
      </c>
      <c r="X413">
        <v>30.826973074000001</v>
      </c>
      <c r="Y413">
        <v>-0.73492597800000004</v>
      </c>
      <c r="Z413">
        <v>0.73492597800000004</v>
      </c>
      <c r="AA413">
        <v>-0.73492597800000004</v>
      </c>
      <c r="AB413">
        <v>3.8773880500000003E-2</v>
      </c>
      <c r="AC413">
        <v>3.8773880500000003E-2</v>
      </c>
      <c r="AD413">
        <v>0</v>
      </c>
      <c r="AE413">
        <v>320.73499339</v>
      </c>
      <c r="AF413">
        <v>1.5876230705000001</v>
      </c>
      <c r="AG413">
        <v>13132.713791</v>
      </c>
      <c r="AH413" t="s">
        <v>40</v>
      </c>
    </row>
    <row r="414" spans="1:34" x14ac:dyDescent="0.55000000000000004">
      <c r="A414">
        <v>16168.75359</v>
      </c>
      <c r="B414">
        <v>16273.142078999999</v>
      </c>
      <c r="C414" t="s">
        <v>21</v>
      </c>
      <c r="D414">
        <v>20852</v>
      </c>
      <c r="E414">
        <v>210008</v>
      </c>
      <c r="F414" t="s">
        <v>393</v>
      </c>
      <c r="G414" t="s">
        <v>35</v>
      </c>
      <c r="H414" t="s">
        <v>46</v>
      </c>
      <c r="I414" t="s">
        <v>37</v>
      </c>
      <c r="J414">
        <v>1</v>
      </c>
      <c r="K414">
        <v>0</v>
      </c>
      <c r="L414">
        <v>0</v>
      </c>
      <c r="M414">
        <v>0</v>
      </c>
      <c r="N414">
        <v>0.38607798900000001</v>
      </c>
      <c r="O414">
        <v>1</v>
      </c>
      <c r="P414">
        <v>3366.33</v>
      </c>
      <c r="Q414">
        <v>1</v>
      </c>
      <c r="R414">
        <v>0.38607798900000001</v>
      </c>
      <c r="S414">
        <v>3366.33</v>
      </c>
      <c r="T414" t="s">
        <v>310</v>
      </c>
      <c r="U414" t="s">
        <v>314</v>
      </c>
      <c r="V414">
        <v>0</v>
      </c>
      <c r="W414">
        <v>0</v>
      </c>
      <c r="X414">
        <v>45.448545643000003</v>
      </c>
      <c r="Y414">
        <v>-0.73492597800000004</v>
      </c>
      <c r="Z414">
        <v>0.73492597800000004</v>
      </c>
      <c r="AA414">
        <v>-0.73492597800000004</v>
      </c>
      <c r="AB414">
        <v>6.2430764000000003E-3</v>
      </c>
      <c r="AC414">
        <v>6.2430764000000003E-3</v>
      </c>
      <c r="AD414">
        <v>0</v>
      </c>
      <c r="AE414">
        <v>51.642318209000003</v>
      </c>
      <c r="AF414">
        <v>0.37983491260000002</v>
      </c>
      <c r="AG414">
        <v>3141.9694555999999</v>
      </c>
      <c r="AH414" t="s">
        <v>40</v>
      </c>
    </row>
    <row r="415" spans="1:34" x14ac:dyDescent="0.55000000000000004">
      <c r="A415">
        <v>16168.75359</v>
      </c>
      <c r="B415">
        <v>16273.142078999999</v>
      </c>
      <c r="C415" t="s">
        <v>21</v>
      </c>
      <c r="D415">
        <v>21075</v>
      </c>
      <c r="E415">
        <v>210008</v>
      </c>
      <c r="F415" t="s">
        <v>393</v>
      </c>
      <c r="G415" t="s">
        <v>35</v>
      </c>
      <c r="H415" t="s">
        <v>79</v>
      </c>
      <c r="I415" t="s">
        <v>37</v>
      </c>
      <c r="J415">
        <v>2</v>
      </c>
      <c r="K415">
        <v>3.6410328920000001</v>
      </c>
      <c r="L415">
        <v>6</v>
      </c>
      <c r="M415">
        <v>46559.55</v>
      </c>
      <c r="N415">
        <v>3.8314038849999998</v>
      </c>
      <c r="O415">
        <v>5</v>
      </c>
      <c r="P415">
        <v>63092.11</v>
      </c>
      <c r="Q415">
        <v>-1</v>
      </c>
      <c r="R415">
        <v>0.19037099299999999</v>
      </c>
      <c r="S415">
        <v>16532.560000000001</v>
      </c>
      <c r="T415" t="s">
        <v>158</v>
      </c>
      <c r="U415" t="s">
        <v>159</v>
      </c>
      <c r="V415">
        <v>0</v>
      </c>
      <c r="W415">
        <v>0</v>
      </c>
      <c r="X415">
        <v>74.389385790999995</v>
      </c>
      <c r="Y415">
        <v>-3.5079528959999999</v>
      </c>
      <c r="Z415">
        <v>3.5079528959999999</v>
      </c>
      <c r="AA415">
        <v>-3.5079528959999999</v>
      </c>
      <c r="AB415">
        <v>8.9772549000000004E-3</v>
      </c>
      <c r="AC415">
        <v>8.9772549000000004E-3</v>
      </c>
      <c r="AD415">
        <v>0</v>
      </c>
      <c r="AE415">
        <v>74.259262845999999</v>
      </c>
      <c r="AF415">
        <v>0.18139373810000001</v>
      </c>
      <c r="AG415">
        <v>1500.4770908999999</v>
      </c>
      <c r="AH415" t="s">
        <v>40</v>
      </c>
    </row>
    <row r="416" spans="1:34" x14ac:dyDescent="0.55000000000000004">
      <c r="A416">
        <v>16168.75359</v>
      </c>
      <c r="B416">
        <v>16273.142078999999</v>
      </c>
      <c r="C416" t="s">
        <v>21</v>
      </c>
      <c r="D416" t="s">
        <v>347</v>
      </c>
      <c r="E416">
        <v>210008</v>
      </c>
      <c r="F416" t="s">
        <v>393</v>
      </c>
      <c r="G416" t="s">
        <v>35</v>
      </c>
      <c r="H416" t="s">
        <v>347</v>
      </c>
      <c r="I416" t="s">
        <v>37</v>
      </c>
      <c r="J416">
        <v>6</v>
      </c>
      <c r="K416">
        <v>6.0474098219999997</v>
      </c>
      <c r="L416">
        <v>9</v>
      </c>
      <c r="M416">
        <v>102458.5</v>
      </c>
      <c r="N416">
        <v>11.09032567</v>
      </c>
      <c r="O416">
        <v>8</v>
      </c>
      <c r="P416">
        <v>133289.89000000001</v>
      </c>
      <c r="Q416">
        <v>-1</v>
      </c>
      <c r="R416">
        <v>5.0429158479999998</v>
      </c>
      <c r="S416">
        <v>30831.39</v>
      </c>
      <c r="U416" t="s">
        <v>348</v>
      </c>
      <c r="V416">
        <v>0</v>
      </c>
      <c r="W416">
        <v>0</v>
      </c>
      <c r="X416">
        <v>68.731464979999998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5.0429158479999998</v>
      </c>
      <c r="AG416">
        <v>41714.66876</v>
      </c>
      <c r="AH416" t="s">
        <v>40</v>
      </c>
    </row>
    <row r="417" spans="1:34" x14ac:dyDescent="0.55000000000000004">
      <c r="A417">
        <v>16168.75359</v>
      </c>
      <c r="B417">
        <v>16273.142078999999</v>
      </c>
      <c r="C417" t="s">
        <v>21</v>
      </c>
      <c r="D417">
        <v>21084</v>
      </c>
      <c r="E417">
        <v>210008</v>
      </c>
      <c r="F417" t="s">
        <v>393</v>
      </c>
      <c r="G417" t="s">
        <v>35</v>
      </c>
      <c r="H417" t="s">
        <v>126</v>
      </c>
      <c r="I417" t="s">
        <v>37</v>
      </c>
      <c r="J417">
        <v>2</v>
      </c>
      <c r="K417">
        <v>0</v>
      </c>
      <c r="L417">
        <v>0</v>
      </c>
      <c r="M417">
        <v>0</v>
      </c>
      <c r="N417">
        <v>1.1611479659999999</v>
      </c>
      <c r="O417">
        <v>2</v>
      </c>
      <c r="P417">
        <v>22212.7</v>
      </c>
      <c r="Q417">
        <v>2</v>
      </c>
      <c r="R417">
        <v>1.1611479659999999</v>
      </c>
      <c r="S417">
        <v>22212.7</v>
      </c>
      <c r="T417" t="s">
        <v>253</v>
      </c>
      <c r="U417" t="s">
        <v>254</v>
      </c>
      <c r="V417">
        <v>0</v>
      </c>
      <c r="W417">
        <v>0</v>
      </c>
      <c r="X417">
        <v>10.79660168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1.1611479659999999</v>
      </c>
      <c r="AG417">
        <v>9604.9397298999993</v>
      </c>
      <c r="AH417" t="s">
        <v>40</v>
      </c>
    </row>
    <row r="418" spans="1:34" x14ac:dyDescent="0.55000000000000004">
      <c r="A418">
        <v>16168.75359</v>
      </c>
      <c r="B418">
        <v>16273.142078999999</v>
      </c>
      <c r="C418" t="s">
        <v>21</v>
      </c>
      <c r="D418">
        <v>21156</v>
      </c>
      <c r="E418">
        <v>210008</v>
      </c>
      <c r="F418" t="s">
        <v>393</v>
      </c>
      <c r="G418" t="s">
        <v>35</v>
      </c>
      <c r="H418" t="s">
        <v>36</v>
      </c>
      <c r="I418" t="s">
        <v>37</v>
      </c>
      <c r="J418">
        <v>1</v>
      </c>
      <c r="K418">
        <v>0</v>
      </c>
      <c r="L418">
        <v>0</v>
      </c>
      <c r="M418">
        <v>0</v>
      </c>
      <c r="N418">
        <v>0.41563398800000001</v>
      </c>
      <c r="O418">
        <v>1</v>
      </c>
      <c r="P418">
        <v>11591.68</v>
      </c>
      <c r="Q418">
        <v>1</v>
      </c>
      <c r="R418">
        <v>0.41563398800000001</v>
      </c>
      <c r="S418">
        <v>11591.68</v>
      </c>
      <c r="T418" t="s">
        <v>414</v>
      </c>
      <c r="U418" t="s">
        <v>415</v>
      </c>
      <c r="V418">
        <v>0</v>
      </c>
      <c r="W418">
        <v>0</v>
      </c>
      <c r="X418">
        <v>1.8606269449999999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0.41563398800000001</v>
      </c>
      <c r="AG418">
        <v>3438.0970567999998</v>
      </c>
      <c r="AH418" t="s">
        <v>40</v>
      </c>
    </row>
    <row r="419" spans="1:34" x14ac:dyDescent="0.55000000000000004">
      <c r="A419">
        <v>16168.75359</v>
      </c>
      <c r="B419">
        <v>16273.142078999999</v>
      </c>
      <c r="C419" t="s">
        <v>21</v>
      </c>
      <c r="D419">
        <v>21216</v>
      </c>
      <c r="E419">
        <v>210008</v>
      </c>
      <c r="F419" t="s">
        <v>393</v>
      </c>
      <c r="G419" t="s">
        <v>35</v>
      </c>
      <c r="H419" t="s">
        <v>86</v>
      </c>
      <c r="I419" t="s">
        <v>37</v>
      </c>
      <c r="J419">
        <v>2</v>
      </c>
      <c r="K419">
        <v>56.943389310000001</v>
      </c>
      <c r="L419">
        <v>83</v>
      </c>
      <c r="M419">
        <v>897137.98</v>
      </c>
      <c r="N419">
        <v>57.577681294999998</v>
      </c>
      <c r="O419">
        <v>70</v>
      </c>
      <c r="P419">
        <v>1070072.58</v>
      </c>
      <c r="Q419">
        <v>-13</v>
      </c>
      <c r="R419">
        <v>0.63429198499999995</v>
      </c>
      <c r="S419">
        <v>172934.6</v>
      </c>
      <c r="T419" t="s">
        <v>36</v>
      </c>
      <c r="U419" t="s">
        <v>220</v>
      </c>
      <c r="V419">
        <v>0</v>
      </c>
      <c r="W419">
        <v>0</v>
      </c>
      <c r="X419">
        <v>81.369358595999998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0.63429198499999995</v>
      </c>
      <c r="AG419">
        <v>5246.8216501999996</v>
      </c>
      <c r="AH419" t="s">
        <v>40</v>
      </c>
    </row>
    <row r="420" spans="1:34" x14ac:dyDescent="0.55000000000000004">
      <c r="A420">
        <v>16168.75359</v>
      </c>
      <c r="B420">
        <v>16273.142078999999</v>
      </c>
      <c r="C420" t="s">
        <v>21</v>
      </c>
      <c r="D420">
        <v>21788</v>
      </c>
      <c r="E420">
        <v>210008</v>
      </c>
      <c r="F420" t="s">
        <v>393</v>
      </c>
      <c r="G420" t="s">
        <v>35</v>
      </c>
      <c r="H420" t="s">
        <v>55</v>
      </c>
      <c r="I420" t="s">
        <v>37</v>
      </c>
      <c r="J420">
        <v>1</v>
      </c>
      <c r="K420">
        <v>1.5115969549999999</v>
      </c>
      <c r="L420">
        <v>2</v>
      </c>
      <c r="M420">
        <v>18590.48</v>
      </c>
      <c r="N420">
        <v>2.2697879329999999</v>
      </c>
      <c r="O420">
        <v>1</v>
      </c>
      <c r="P420">
        <v>22372.94</v>
      </c>
      <c r="Q420">
        <v>-1</v>
      </c>
      <c r="R420">
        <v>0.75819097800000002</v>
      </c>
      <c r="S420">
        <v>3782.46</v>
      </c>
      <c r="T420" t="s">
        <v>416</v>
      </c>
      <c r="U420" t="s">
        <v>417</v>
      </c>
      <c r="V420">
        <v>0</v>
      </c>
      <c r="W420">
        <v>0</v>
      </c>
      <c r="X420">
        <v>7.9381137649999998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0.75819097800000002</v>
      </c>
      <c r="AG420">
        <v>6271.7059847</v>
      </c>
      <c r="AH420" t="s">
        <v>40</v>
      </c>
    </row>
    <row r="421" spans="1:34" x14ac:dyDescent="0.55000000000000004">
      <c r="A421">
        <v>16168.75359</v>
      </c>
      <c r="B421">
        <v>16273.142078999999</v>
      </c>
      <c r="C421" t="s">
        <v>21</v>
      </c>
      <c r="D421">
        <v>21060</v>
      </c>
      <c r="E421">
        <v>210008</v>
      </c>
      <c r="F421" t="s">
        <v>393</v>
      </c>
      <c r="G421" t="s">
        <v>35</v>
      </c>
      <c r="H421" t="s">
        <v>64</v>
      </c>
      <c r="I421" t="s">
        <v>37</v>
      </c>
      <c r="J421">
        <v>2</v>
      </c>
      <c r="K421">
        <v>5.0196048519999996</v>
      </c>
      <c r="L421">
        <v>5</v>
      </c>
      <c r="M421">
        <v>125908.4</v>
      </c>
      <c r="N421">
        <v>6.3311518119999999</v>
      </c>
      <c r="O421">
        <v>8</v>
      </c>
      <c r="P421">
        <v>88618.03</v>
      </c>
      <c r="Q421">
        <v>3</v>
      </c>
      <c r="R421">
        <v>1.31154696</v>
      </c>
      <c r="S421">
        <v>-37290.370000000003</v>
      </c>
      <c r="T421" t="s">
        <v>164</v>
      </c>
      <c r="U421" t="s">
        <v>165</v>
      </c>
      <c r="V421">
        <v>0</v>
      </c>
      <c r="W421">
        <v>0</v>
      </c>
      <c r="X421">
        <v>34.865030947000001</v>
      </c>
      <c r="Y421">
        <v>-0.45127198699999999</v>
      </c>
      <c r="Z421">
        <v>0.45127198699999999</v>
      </c>
      <c r="AA421">
        <v>-0.45127198699999999</v>
      </c>
      <c r="AB421">
        <v>1.69758749E-2</v>
      </c>
      <c r="AC421">
        <v>1.69758749E-2</v>
      </c>
      <c r="AD421">
        <v>0</v>
      </c>
      <c r="AE421">
        <v>140.42332223</v>
      </c>
      <c r="AF421">
        <v>1.2945710851000001</v>
      </c>
      <c r="AG421">
        <v>10708.60701</v>
      </c>
      <c r="AH421" t="s">
        <v>40</v>
      </c>
    </row>
    <row r="422" spans="1:34" x14ac:dyDescent="0.55000000000000004">
      <c r="A422">
        <v>16168.75359</v>
      </c>
      <c r="B422">
        <v>16273.142078999999</v>
      </c>
      <c r="C422" t="s">
        <v>21</v>
      </c>
      <c r="D422">
        <v>21046</v>
      </c>
      <c r="E422">
        <v>210008</v>
      </c>
      <c r="F422" t="s">
        <v>393</v>
      </c>
      <c r="G422" t="s">
        <v>35</v>
      </c>
      <c r="H422" t="s">
        <v>79</v>
      </c>
      <c r="I422" t="s">
        <v>37</v>
      </c>
      <c r="J422">
        <v>2</v>
      </c>
      <c r="K422">
        <v>0</v>
      </c>
      <c r="L422">
        <v>0</v>
      </c>
      <c r="M422">
        <v>0</v>
      </c>
      <c r="N422">
        <v>5.3820528400000001</v>
      </c>
      <c r="O422">
        <v>5</v>
      </c>
      <c r="P422">
        <v>71756.62</v>
      </c>
      <c r="Q422">
        <v>5</v>
      </c>
      <c r="R422">
        <v>5.3820528400000001</v>
      </c>
      <c r="S422">
        <v>71756.62</v>
      </c>
      <c r="T422" t="s">
        <v>80</v>
      </c>
      <c r="U422" t="s">
        <v>289</v>
      </c>
      <c r="V422">
        <v>0</v>
      </c>
      <c r="W422">
        <v>0</v>
      </c>
      <c r="X422">
        <v>34.217549980999998</v>
      </c>
      <c r="Y422">
        <v>-3.7040278899999999</v>
      </c>
      <c r="Z422">
        <v>3.7040278899999999</v>
      </c>
      <c r="AA422">
        <v>-3.7040278899999999</v>
      </c>
      <c r="AB422">
        <v>0.58260377600000002</v>
      </c>
      <c r="AC422">
        <v>0.58260377600000002</v>
      </c>
      <c r="AD422">
        <v>0</v>
      </c>
      <c r="AE422">
        <v>4819.2601795</v>
      </c>
      <c r="AF422">
        <v>4.799449064</v>
      </c>
      <c r="AG422">
        <v>39700.727509999997</v>
      </c>
      <c r="AH422" t="s">
        <v>40</v>
      </c>
    </row>
    <row r="423" spans="1:34" x14ac:dyDescent="0.55000000000000004">
      <c r="A423">
        <v>16168.75359</v>
      </c>
      <c r="B423">
        <v>16273.142078999999</v>
      </c>
      <c r="C423" t="s">
        <v>21</v>
      </c>
      <c r="D423">
        <v>21793</v>
      </c>
      <c r="E423">
        <v>210008</v>
      </c>
      <c r="F423" t="s">
        <v>393</v>
      </c>
      <c r="G423" t="s">
        <v>35</v>
      </c>
      <c r="H423" t="s">
        <v>55</v>
      </c>
      <c r="I423" t="s">
        <v>37</v>
      </c>
      <c r="J423">
        <v>2</v>
      </c>
      <c r="K423">
        <v>0</v>
      </c>
      <c r="L423">
        <v>0</v>
      </c>
      <c r="M423">
        <v>0</v>
      </c>
      <c r="N423">
        <v>2.7954949170000001</v>
      </c>
      <c r="O423">
        <v>2</v>
      </c>
      <c r="P423">
        <v>78683.53</v>
      </c>
      <c r="Q423">
        <v>2</v>
      </c>
      <c r="R423">
        <v>2.7954949170000001</v>
      </c>
      <c r="S423">
        <v>78683.53</v>
      </c>
      <c r="T423" t="s">
        <v>102</v>
      </c>
      <c r="U423" t="s">
        <v>103</v>
      </c>
      <c r="V423">
        <v>0</v>
      </c>
      <c r="W423">
        <v>0</v>
      </c>
      <c r="X423">
        <v>50.084308516999997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2.7954949170000001</v>
      </c>
      <c r="AG423">
        <v>23124.150392</v>
      </c>
      <c r="AH423" t="s">
        <v>40</v>
      </c>
    </row>
    <row r="424" spans="1:34" x14ac:dyDescent="0.55000000000000004">
      <c r="A424">
        <v>16168.75359</v>
      </c>
      <c r="B424">
        <v>16273.142078999999</v>
      </c>
      <c r="C424" t="s">
        <v>21</v>
      </c>
      <c r="D424">
        <v>21048</v>
      </c>
      <c r="E424">
        <v>210008</v>
      </c>
      <c r="F424" t="s">
        <v>393</v>
      </c>
      <c r="G424" t="s">
        <v>35</v>
      </c>
      <c r="H424" t="s">
        <v>123</v>
      </c>
      <c r="I424" t="s">
        <v>37</v>
      </c>
      <c r="J424">
        <v>2</v>
      </c>
      <c r="K424">
        <v>2.4851259259999998</v>
      </c>
      <c r="L424">
        <v>2</v>
      </c>
      <c r="M424">
        <v>39142.769999999997</v>
      </c>
      <c r="N424">
        <v>2.4982729259999998</v>
      </c>
      <c r="O424">
        <v>2</v>
      </c>
      <c r="P424">
        <v>75540.02</v>
      </c>
      <c r="Q424">
        <v>0</v>
      </c>
      <c r="R424">
        <v>1.3147000000000001E-2</v>
      </c>
      <c r="S424">
        <v>36397.25</v>
      </c>
      <c r="T424" t="s">
        <v>355</v>
      </c>
      <c r="U424" t="s">
        <v>356</v>
      </c>
      <c r="V424">
        <v>0</v>
      </c>
      <c r="W424">
        <v>0</v>
      </c>
      <c r="X424">
        <v>9.4879587169999997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1.3147000000000001E-2</v>
      </c>
      <c r="AG424">
        <v>108.75112072</v>
      </c>
      <c r="AH424" t="s">
        <v>40</v>
      </c>
    </row>
    <row r="425" spans="1:34" x14ac:dyDescent="0.55000000000000004">
      <c r="A425">
        <v>16168.75359</v>
      </c>
      <c r="B425">
        <v>16273.142078999999</v>
      </c>
      <c r="C425" t="s">
        <v>21</v>
      </c>
      <c r="D425">
        <v>21222</v>
      </c>
      <c r="E425">
        <v>210008</v>
      </c>
      <c r="F425" t="s">
        <v>393</v>
      </c>
      <c r="G425" t="s">
        <v>35</v>
      </c>
      <c r="H425" t="s">
        <v>36</v>
      </c>
      <c r="I425" t="s">
        <v>37</v>
      </c>
      <c r="J425">
        <v>2</v>
      </c>
      <c r="K425">
        <v>24.565960273000002</v>
      </c>
      <c r="L425">
        <v>35</v>
      </c>
      <c r="M425">
        <v>391522.8</v>
      </c>
      <c r="N425">
        <v>47.112857603999998</v>
      </c>
      <c r="O425">
        <v>54</v>
      </c>
      <c r="P425">
        <v>810602.43</v>
      </c>
      <c r="Q425">
        <v>19</v>
      </c>
      <c r="R425">
        <v>22.546897331</v>
      </c>
      <c r="S425">
        <v>419079.63</v>
      </c>
      <c r="T425" t="s">
        <v>357</v>
      </c>
      <c r="U425" t="s">
        <v>358</v>
      </c>
      <c r="V425">
        <v>0</v>
      </c>
      <c r="W425">
        <v>0</v>
      </c>
      <c r="X425">
        <v>83.096533515999994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22.546897331</v>
      </c>
      <c r="AG425">
        <v>186506.45422000001</v>
      </c>
      <c r="AH425" t="s">
        <v>40</v>
      </c>
    </row>
    <row r="426" spans="1:34" x14ac:dyDescent="0.55000000000000004">
      <c r="A426">
        <v>16168.75359</v>
      </c>
      <c r="B426">
        <v>16273.142078999999</v>
      </c>
      <c r="C426" t="s">
        <v>21</v>
      </c>
      <c r="D426">
        <v>20850</v>
      </c>
      <c r="E426">
        <v>210008</v>
      </c>
      <c r="F426" t="s">
        <v>393</v>
      </c>
      <c r="G426" t="s">
        <v>35</v>
      </c>
      <c r="H426" t="s">
        <v>46</v>
      </c>
      <c r="I426" t="s">
        <v>37</v>
      </c>
      <c r="J426">
        <v>1</v>
      </c>
      <c r="K426">
        <v>0</v>
      </c>
      <c r="L426">
        <v>0</v>
      </c>
      <c r="M426">
        <v>0</v>
      </c>
      <c r="N426">
        <v>1.149632966</v>
      </c>
      <c r="O426">
        <v>1</v>
      </c>
      <c r="P426">
        <v>17990.62</v>
      </c>
      <c r="Q426">
        <v>1</v>
      </c>
      <c r="R426">
        <v>1.149632966</v>
      </c>
      <c r="S426">
        <v>17990.62</v>
      </c>
      <c r="T426" t="s">
        <v>310</v>
      </c>
      <c r="U426" t="s">
        <v>320</v>
      </c>
      <c r="V426">
        <v>0</v>
      </c>
      <c r="W426">
        <v>0</v>
      </c>
      <c r="X426">
        <v>149.16299556999999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1.149632966</v>
      </c>
      <c r="AG426">
        <v>9509.6884059999993</v>
      </c>
      <c r="AH426" t="s">
        <v>40</v>
      </c>
    </row>
    <row r="427" spans="1:34" x14ac:dyDescent="0.55000000000000004">
      <c r="A427">
        <v>16168.75359</v>
      </c>
      <c r="B427">
        <v>16273.142078999999</v>
      </c>
      <c r="C427" t="s">
        <v>21</v>
      </c>
      <c r="D427">
        <v>21754</v>
      </c>
      <c r="E427">
        <v>210008</v>
      </c>
      <c r="F427" t="s">
        <v>393</v>
      </c>
      <c r="G427" t="s">
        <v>35</v>
      </c>
      <c r="H427" t="s">
        <v>55</v>
      </c>
      <c r="I427" t="s">
        <v>37</v>
      </c>
      <c r="J427">
        <v>1</v>
      </c>
      <c r="K427">
        <v>0</v>
      </c>
      <c r="L427">
        <v>0</v>
      </c>
      <c r="M427">
        <v>0</v>
      </c>
      <c r="N427">
        <v>2.317105931</v>
      </c>
      <c r="O427">
        <v>2</v>
      </c>
      <c r="P427">
        <v>11709.45</v>
      </c>
      <c r="Q427">
        <v>2</v>
      </c>
      <c r="R427">
        <v>2.317105931</v>
      </c>
      <c r="S427">
        <v>11709.45</v>
      </c>
      <c r="T427" t="s">
        <v>312</v>
      </c>
      <c r="U427" t="s">
        <v>313</v>
      </c>
      <c r="V427">
        <v>0</v>
      </c>
      <c r="W427">
        <v>0</v>
      </c>
      <c r="X427">
        <v>6.7717767999999996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2.317105931</v>
      </c>
      <c r="AG427">
        <v>19166.948111999998</v>
      </c>
      <c r="AH427" t="s">
        <v>40</v>
      </c>
    </row>
    <row r="428" spans="1:34" x14ac:dyDescent="0.55000000000000004">
      <c r="A428">
        <v>16168.75359</v>
      </c>
      <c r="B428">
        <v>16273.142078999999</v>
      </c>
      <c r="C428" t="s">
        <v>21</v>
      </c>
      <c r="D428">
        <v>21085</v>
      </c>
      <c r="E428">
        <v>210008</v>
      </c>
      <c r="F428" t="s">
        <v>393</v>
      </c>
      <c r="G428" t="s">
        <v>35</v>
      </c>
      <c r="H428" t="s">
        <v>126</v>
      </c>
      <c r="I428" t="s">
        <v>37</v>
      </c>
      <c r="J428">
        <v>2</v>
      </c>
      <c r="K428">
        <v>3.5145198959999999</v>
      </c>
      <c r="L428">
        <v>3</v>
      </c>
      <c r="M428">
        <v>43246.89</v>
      </c>
      <c r="N428">
        <v>4.6882778610000004</v>
      </c>
      <c r="O428">
        <v>5</v>
      </c>
      <c r="P428">
        <v>58862.91</v>
      </c>
      <c r="Q428">
        <v>2</v>
      </c>
      <c r="R428">
        <v>1.1737579650000001</v>
      </c>
      <c r="S428">
        <v>15616.02</v>
      </c>
      <c r="T428" t="s">
        <v>418</v>
      </c>
      <c r="U428" t="s">
        <v>419</v>
      </c>
      <c r="V428">
        <v>0</v>
      </c>
      <c r="W428">
        <v>0</v>
      </c>
      <c r="X428">
        <v>25.745593227000001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1.1737579650000001</v>
      </c>
      <c r="AG428">
        <v>9709.2488135999993</v>
      </c>
      <c r="AH428" t="s">
        <v>40</v>
      </c>
    </row>
    <row r="429" spans="1:34" x14ac:dyDescent="0.55000000000000004">
      <c r="A429">
        <v>16168.75359</v>
      </c>
      <c r="B429">
        <v>16273.142078999999</v>
      </c>
      <c r="C429" t="s">
        <v>21</v>
      </c>
      <c r="D429">
        <v>21133</v>
      </c>
      <c r="E429">
        <v>210008</v>
      </c>
      <c r="F429" t="s">
        <v>393</v>
      </c>
      <c r="G429" t="s">
        <v>35</v>
      </c>
      <c r="H429" t="s">
        <v>36</v>
      </c>
      <c r="I429" t="s">
        <v>37</v>
      </c>
      <c r="J429">
        <v>2</v>
      </c>
      <c r="K429">
        <v>7.9821037629999996</v>
      </c>
      <c r="L429">
        <v>13</v>
      </c>
      <c r="M429">
        <v>150033.53</v>
      </c>
      <c r="N429">
        <v>8.1404387570000001</v>
      </c>
      <c r="O429">
        <v>10</v>
      </c>
      <c r="P429">
        <v>96746.54</v>
      </c>
      <c r="Q429">
        <v>-3</v>
      </c>
      <c r="R429">
        <v>0.15833499400000001</v>
      </c>
      <c r="S429">
        <v>-53286.99</v>
      </c>
      <c r="T429" t="s">
        <v>67</v>
      </c>
      <c r="U429" t="s">
        <v>68</v>
      </c>
      <c r="V429">
        <v>0</v>
      </c>
      <c r="W429">
        <v>0</v>
      </c>
      <c r="X429">
        <v>65.825927037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0.15833499400000001</v>
      </c>
      <c r="AG429">
        <v>1309.7366735999999</v>
      </c>
      <c r="AH429" t="s">
        <v>40</v>
      </c>
    </row>
    <row r="430" spans="1:34" x14ac:dyDescent="0.55000000000000004">
      <c r="A430">
        <v>16168.75359</v>
      </c>
      <c r="B430">
        <v>16273.142078999999</v>
      </c>
      <c r="C430" t="s">
        <v>21</v>
      </c>
      <c r="D430">
        <v>21205</v>
      </c>
      <c r="E430">
        <v>210008</v>
      </c>
      <c r="F430" t="s">
        <v>393</v>
      </c>
      <c r="G430" t="s">
        <v>35</v>
      </c>
      <c r="H430" t="s">
        <v>86</v>
      </c>
      <c r="I430" t="s">
        <v>37</v>
      </c>
      <c r="J430">
        <v>2</v>
      </c>
      <c r="K430">
        <v>64.596310088999999</v>
      </c>
      <c r="L430">
        <v>91</v>
      </c>
      <c r="M430">
        <v>876304.59</v>
      </c>
      <c r="N430">
        <v>77.790249693999996</v>
      </c>
      <c r="O430">
        <v>105</v>
      </c>
      <c r="P430">
        <v>1130772.08</v>
      </c>
      <c r="Q430">
        <v>14</v>
      </c>
      <c r="R430">
        <v>13.193939605000001</v>
      </c>
      <c r="S430">
        <v>254467.49</v>
      </c>
      <c r="T430" t="s">
        <v>36</v>
      </c>
      <c r="U430" t="s">
        <v>420</v>
      </c>
      <c r="V430">
        <v>0</v>
      </c>
      <c r="W430">
        <v>0</v>
      </c>
      <c r="X430">
        <v>48.148821564000002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13.193939605000001</v>
      </c>
      <c r="AG430">
        <v>109139.40205</v>
      </c>
      <c r="AH430" t="s">
        <v>40</v>
      </c>
    </row>
    <row r="431" spans="1:34" x14ac:dyDescent="0.55000000000000004">
      <c r="A431">
        <v>16168.75359</v>
      </c>
      <c r="B431">
        <v>16273.142078999999</v>
      </c>
      <c r="C431" t="s">
        <v>21</v>
      </c>
      <c r="D431">
        <v>21231</v>
      </c>
      <c r="E431">
        <v>210008</v>
      </c>
      <c r="F431" t="s">
        <v>393</v>
      </c>
      <c r="G431" t="s">
        <v>35</v>
      </c>
      <c r="H431" t="s">
        <v>86</v>
      </c>
      <c r="I431" t="s">
        <v>37</v>
      </c>
      <c r="J431">
        <v>2</v>
      </c>
      <c r="K431">
        <v>36.557203915999999</v>
      </c>
      <c r="L431">
        <v>53</v>
      </c>
      <c r="M431">
        <v>506309.81</v>
      </c>
      <c r="N431">
        <v>51.526325470000003</v>
      </c>
      <c r="O431">
        <v>73</v>
      </c>
      <c r="P431">
        <v>947293.86</v>
      </c>
      <c r="Q431">
        <v>20</v>
      </c>
      <c r="R431">
        <v>14.969121554000001</v>
      </c>
      <c r="S431">
        <v>440984.05</v>
      </c>
      <c r="T431" t="s">
        <v>36</v>
      </c>
      <c r="U431" t="s">
        <v>213</v>
      </c>
      <c r="V431">
        <v>0</v>
      </c>
      <c r="W431">
        <v>0</v>
      </c>
      <c r="X431">
        <v>80.842232605000007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14.969121554000001</v>
      </c>
      <c r="AG431">
        <v>123823.59057</v>
      </c>
      <c r="AH431" t="s">
        <v>40</v>
      </c>
    </row>
    <row r="432" spans="1:34" x14ac:dyDescent="0.55000000000000004">
      <c r="A432">
        <v>16168.75359</v>
      </c>
      <c r="B432">
        <v>16273.142078999999</v>
      </c>
      <c r="C432" t="s">
        <v>21</v>
      </c>
      <c r="D432">
        <v>20747</v>
      </c>
      <c r="E432">
        <v>210008</v>
      </c>
      <c r="F432" t="s">
        <v>393</v>
      </c>
      <c r="G432" t="s">
        <v>35</v>
      </c>
      <c r="H432" t="s">
        <v>41</v>
      </c>
      <c r="I432" t="s">
        <v>37</v>
      </c>
      <c r="J432">
        <v>1</v>
      </c>
      <c r="K432">
        <v>0</v>
      </c>
      <c r="L432">
        <v>0</v>
      </c>
      <c r="M432">
        <v>0</v>
      </c>
      <c r="N432">
        <v>0.35034799</v>
      </c>
      <c r="O432">
        <v>1</v>
      </c>
      <c r="P432">
        <v>5680.91</v>
      </c>
      <c r="Q432">
        <v>1</v>
      </c>
      <c r="R432">
        <v>0.35034799</v>
      </c>
      <c r="S432">
        <v>5680.91</v>
      </c>
      <c r="T432" t="s">
        <v>106</v>
      </c>
      <c r="U432" t="s">
        <v>107</v>
      </c>
      <c r="V432">
        <v>0</v>
      </c>
      <c r="W432">
        <v>0</v>
      </c>
      <c r="X432">
        <v>135.299723</v>
      </c>
      <c r="Y432">
        <v>-5.2008608450000002</v>
      </c>
      <c r="Z432">
        <v>5.2008608450000002</v>
      </c>
      <c r="AA432">
        <v>-5.2008608450000002</v>
      </c>
      <c r="AB432">
        <v>1.34672201E-2</v>
      </c>
      <c r="AC432">
        <v>1.34672201E-2</v>
      </c>
      <c r="AD432">
        <v>0</v>
      </c>
      <c r="AE432">
        <v>111.39996001</v>
      </c>
      <c r="AF432">
        <v>0.33688076989999999</v>
      </c>
      <c r="AG432">
        <v>2786.6556083</v>
      </c>
      <c r="AH432" t="s">
        <v>40</v>
      </c>
    </row>
    <row r="433" spans="1:34" x14ac:dyDescent="0.55000000000000004">
      <c r="A433">
        <v>16168.75359</v>
      </c>
      <c r="B433">
        <v>16273.142078999999</v>
      </c>
      <c r="C433" t="s">
        <v>21</v>
      </c>
      <c r="D433">
        <v>21061</v>
      </c>
      <c r="E433">
        <v>210008</v>
      </c>
      <c r="F433" t="s">
        <v>393</v>
      </c>
      <c r="G433" t="s">
        <v>35</v>
      </c>
      <c r="H433" t="s">
        <v>64</v>
      </c>
      <c r="I433" t="s">
        <v>37</v>
      </c>
      <c r="J433">
        <v>2</v>
      </c>
      <c r="K433">
        <v>9.0813917289999999</v>
      </c>
      <c r="L433">
        <v>11</v>
      </c>
      <c r="M433">
        <v>129407.97</v>
      </c>
      <c r="N433">
        <v>9.3315667229999999</v>
      </c>
      <c r="O433">
        <v>9</v>
      </c>
      <c r="P433">
        <v>184458.07</v>
      </c>
      <c r="Q433">
        <v>-2</v>
      </c>
      <c r="R433">
        <v>0.25017499399999998</v>
      </c>
      <c r="S433">
        <v>55050.1</v>
      </c>
      <c r="T433" t="s">
        <v>164</v>
      </c>
      <c r="U433" t="s">
        <v>421</v>
      </c>
      <c r="V433">
        <v>0</v>
      </c>
      <c r="W433">
        <v>0</v>
      </c>
      <c r="X433">
        <v>121.47440439</v>
      </c>
      <c r="Y433">
        <v>-2.2170409339999999</v>
      </c>
      <c r="Z433">
        <v>2.2170409339999999</v>
      </c>
      <c r="AA433">
        <v>-2.2170409339999999</v>
      </c>
      <c r="AB433">
        <v>4.5659676999999996E-3</v>
      </c>
      <c r="AC433">
        <v>4.5659676999999996E-3</v>
      </c>
      <c r="AD433">
        <v>0</v>
      </c>
      <c r="AE433">
        <v>37.769384694000003</v>
      </c>
      <c r="AF433">
        <v>0.24560902630000001</v>
      </c>
      <c r="AG433">
        <v>2031.6617384000001</v>
      </c>
      <c r="AH433" t="s">
        <v>40</v>
      </c>
    </row>
    <row r="434" spans="1:34" x14ac:dyDescent="0.55000000000000004">
      <c r="A434">
        <v>24957.301218000001</v>
      </c>
      <c r="B434">
        <v>25830.742082000001</v>
      </c>
      <c r="C434" t="s">
        <v>21</v>
      </c>
      <c r="D434">
        <v>21133</v>
      </c>
      <c r="E434">
        <v>210009</v>
      </c>
      <c r="F434" t="s">
        <v>422</v>
      </c>
      <c r="G434" t="s">
        <v>35</v>
      </c>
      <c r="H434" t="s">
        <v>36</v>
      </c>
      <c r="I434" t="s">
        <v>37</v>
      </c>
      <c r="J434">
        <v>2</v>
      </c>
      <c r="K434">
        <v>41.688882759999998</v>
      </c>
      <c r="L434">
        <v>47</v>
      </c>
      <c r="M434">
        <v>941909.49</v>
      </c>
      <c r="N434">
        <v>48.172097569000002</v>
      </c>
      <c r="O434">
        <v>35</v>
      </c>
      <c r="P434">
        <v>1174091.6000000001</v>
      </c>
      <c r="Q434">
        <v>-12</v>
      </c>
      <c r="R434">
        <v>6.4832148089999997</v>
      </c>
      <c r="S434">
        <v>232182.11</v>
      </c>
      <c r="T434" t="s">
        <v>67</v>
      </c>
      <c r="U434" t="s">
        <v>68</v>
      </c>
      <c r="V434">
        <v>0</v>
      </c>
      <c r="W434">
        <v>0</v>
      </c>
      <c r="X434">
        <v>65.825927037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6.4832148089999997</v>
      </c>
      <c r="AG434">
        <v>82778.693543000001</v>
      </c>
      <c r="AH434" t="s">
        <v>40</v>
      </c>
    </row>
    <row r="435" spans="1:34" x14ac:dyDescent="0.55000000000000004">
      <c r="A435">
        <v>24957.301218000001</v>
      </c>
      <c r="B435">
        <v>25830.742082000001</v>
      </c>
      <c r="C435" t="s">
        <v>21</v>
      </c>
      <c r="D435">
        <v>21234</v>
      </c>
      <c r="E435">
        <v>210009</v>
      </c>
      <c r="F435" t="s">
        <v>422</v>
      </c>
      <c r="G435" t="s">
        <v>35</v>
      </c>
      <c r="H435" t="s">
        <v>36</v>
      </c>
      <c r="I435" t="s">
        <v>37</v>
      </c>
      <c r="J435">
        <v>3</v>
      </c>
      <c r="K435">
        <v>106.65301483</v>
      </c>
      <c r="L435">
        <v>116</v>
      </c>
      <c r="M435">
        <v>2621280.58</v>
      </c>
      <c r="N435">
        <v>111.0872797</v>
      </c>
      <c r="O435">
        <v>115</v>
      </c>
      <c r="P435">
        <v>2724551.99</v>
      </c>
      <c r="Q435">
        <v>-1</v>
      </c>
      <c r="R435">
        <v>4.4342648730000001</v>
      </c>
      <c r="S435">
        <v>103271.41</v>
      </c>
      <c r="T435" t="s">
        <v>236</v>
      </c>
      <c r="U435" t="s">
        <v>237</v>
      </c>
      <c r="V435">
        <v>0</v>
      </c>
      <c r="W435">
        <v>0</v>
      </c>
      <c r="X435">
        <v>124.48361029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4.4342648730000001</v>
      </c>
      <c r="AG435">
        <v>56617.382553000003</v>
      </c>
      <c r="AH435" t="s">
        <v>40</v>
      </c>
    </row>
    <row r="436" spans="1:34" x14ac:dyDescent="0.55000000000000004">
      <c r="A436">
        <v>24957.301218000001</v>
      </c>
      <c r="B436">
        <v>25830.742082000001</v>
      </c>
      <c r="C436" t="s">
        <v>21</v>
      </c>
      <c r="D436">
        <v>21076</v>
      </c>
      <c r="E436">
        <v>210009</v>
      </c>
      <c r="F436" t="s">
        <v>422</v>
      </c>
      <c r="G436" t="s">
        <v>35</v>
      </c>
      <c r="H436" t="s">
        <v>64</v>
      </c>
      <c r="I436" t="s">
        <v>37</v>
      </c>
      <c r="J436">
        <v>2</v>
      </c>
      <c r="K436">
        <v>11.433896662</v>
      </c>
      <c r="L436">
        <v>15</v>
      </c>
      <c r="M436">
        <v>259499.93</v>
      </c>
      <c r="N436">
        <v>15.638810532999999</v>
      </c>
      <c r="O436">
        <v>14</v>
      </c>
      <c r="P436">
        <v>305102.84000000003</v>
      </c>
      <c r="Q436">
        <v>-1</v>
      </c>
      <c r="R436">
        <v>4.2049138709999996</v>
      </c>
      <c r="S436">
        <v>45602.91</v>
      </c>
      <c r="T436" t="s">
        <v>204</v>
      </c>
      <c r="U436" t="s">
        <v>205</v>
      </c>
      <c r="V436">
        <v>0</v>
      </c>
      <c r="W436">
        <v>0</v>
      </c>
      <c r="X436">
        <v>57.705128287000001</v>
      </c>
      <c r="Y436">
        <v>-0.52161998499999995</v>
      </c>
      <c r="Z436">
        <v>0.52161998499999995</v>
      </c>
      <c r="AA436">
        <v>-0.52161998499999995</v>
      </c>
      <c r="AB436">
        <v>3.8009916499999997E-2</v>
      </c>
      <c r="AC436">
        <v>3.8009916499999997E-2</v>
      </c>
      <c r="AD436">
        <v>0</v>
      </c>
      <c r="AE436">
        <v>485.31651748000002</v>
      </c>
      <c r="AF436">
        <v>4.1669039545000004</v>
      </c>
      <c r="AG436">
        <v>53203.676823000002</v>
      </c>
      <c r="AH436" t="s">
        <v>40</v>
      </c>
    </row>
    <row r="437" spans="1:34" x14ac:dyDescent="0.55000000000000004">
      <c r="A437">
        <v>24957.301218000001</v>
      </c>
      <c r="B437">
        <v>25830.742082000001</v>
      </c>
      <c r="C437" t="s">
        <v>21</v>
      </c>
      <c r="D437">
        <v>21036</v>
      </c>
      <c r="E437">
        <v>210009</v>
      </c>
      <c r="F437" t="s">
        <v>422</v>
      </c>
      <c r="G437" t="s">
        <v>35</v>
      </c>
      <c r="H437" t="s">
        <v>79</v>
      </c>
      <c r="I437" t="s">
        <v>37</v>
      </c>
      <c r="J437">
        <v>1</v>
      </c>
      <c r="K437">
        <v>0.52952198399999995</v>
      </c>
      <c r="L437">
        <v>1</v>
      </c>
      <c r="M437">
        <v>8085.08</v>
      </c>
      <c r="N437">
        <v>5.40186484</v>
      </c>
      <c r="O437">
        <v>5</v>
      </c>
      <c r="P437">
        <v>128936.53</v>
      </c>
      <c r="Q437">
        <v>4</v>
      </c>
      <c r="R437">
        <v>4.8723428560000004</v>
      </c>
      <c r="S437">
        <v>120851.45</v>
      </c>
      <c r="T437" t="s">
        <v>96</v>
      </c>
      <c r="U437" t="s">
        <v>97</v>
      </c>
      <c r="V437">
        <v>0</v>
      </c>
      <c r="W437">
        <v>0</v>
      </c>
      <c r="X437">
        <v>14.76700456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4.8723428560000004</v>
      </c>
      <c r="AG437">
        <v>62210.830274</v>
      </c>
      <c r="AH437" t="s">
        <v>40</v>
      </c>
    </row>
    <row r="438" spans="1:34" x14ac:dyDescent="0.55000000000000004">
      <c r="A438">
        <v>24957.301218000001</v>
      </c>
      <c r="B438">
        <v>25830.742082000001</v>
      </c>
      <c r="C438" t="s">
        <v>21</v>
      </c>
      <c r="D438">
        <v>21260</v>
      </c>
      <c r="E438">
        <v>210009</v>
      </c>
      <c r="F438" t="s">
        <v>422</v>
      </c>
      <c r="G438" t="s">
        <v>35</v>
      </c>
      <c r="H438" t="s">
        <v>36</v>
      </c>
      <c r="I438" t="s">
        <v>37</v>
      </c>
      <c r="J438">
        <v>1</v>
      </c>
      <c r="K438">
        <v>0</v>
      </c>
      <c r="L438">
        <v>0</v>
      </c>
      <c r="M438">
        <v>0</v>
      </c>
      <c r="N438">
        <v>0.378932989</v>
      </c>
      <c r="O438">
        <v>1</v>
      </c>
      <c r="P438">
        <v>7691.52</v>
      </c>
      <c r="Q438">
        <v>1</v>
      </c>
      <c r="R438">
        <v>0.378932989</v>
      </c>
      <c r="S438">
        <v>7691.52</v>
      </c>
      <c r="T438" t="s">
        <v>36</v>
      </c>
      <c r="U438" t="s">
        <v>423</v>
      </c>
      <c r="V438">
        <v>0</v>
      </c>
      <c r="W438">
        <v>0</v>
      </c>
      <c r="X438">
        <v>0.378932989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0.378932989</v>
      </c>
      <c r="AG438">
        <v>4838.2752528999999</v>
      </c>
      <c r="AH438" t="s">
        <v>40</v>
      </c>
    </row>
    <row r="439" spans="1:34" x14ac:dyDescent="0.55000000000000004">
      <c r="A439">
        <v>24957.301218000001</v>
      </c>
      <c r="B439">
        <v>25830.742082000001</v>
      </c>
      <c r="C439" t="s">
        <v>21</v>
      </c>
      <c r="D439">
        <v>21009</v>
      </c>
      <c r="E439">
        <v>210009</v>
      </c>
      <c r="F439" t="s">
        <v>422</v>
      </c>
      <c r="G439" t="s">
        <v>35</v>
      </c>
      <c r="H439" t="s">
        <v>126</v>
      </c>
      <c r="I439" t="s">
        <v>37</v>
      </c>
      <c r="J439">
        <v>2</v>
      </c>
      <c r="K439">
        <v>34.853939965000002</v>
      </c>
      <c r="L439">
        <v>34</v>
      </c>
      <c r="M439">
        <v>1285991.1299999999</v>
      </c>
      <c r="N439">
        <v>35.373463950999998</v>
      </c>
      <c r="O439">
        <v>22</v>
      </c>
      <c r="P439">
        <v>724737.15</v>
      </c>
      <c r="Q439">
        <v>-12</v>
      </c>
      <c r="R439">
        <v>0.51952398600000005</v>
      </c>
      <c r="S439">
        <v>-561253.98</v>
      </c>
      <c r="T439" t="s">
        <v>396</v>
      </c>
      <c r="U439" t="s">
        <v>397</v>
      </c>
      <c r="V439">
        <v>0</v>
      </c>
      <c r="W439">
        <v>0</v>
      </c>
      <c r="X439">
        <v>5.2055738480000002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0.51952398600000005</v>
      </c>
      <c r="AG439">
        <v>6633.3629368000002</v>
      </c>
      <c r="AH439" t="s">
        <v>40</v>
      </c>
    </row>
    <row r="440" spans="1:34" x14ac:dyDescent="0.55000000000000004">
      <c r="A440">
        <v>24957.301218000001</v>
      </c>
      <c r="B440">
        <v>25830.742082000001</v>
      </c>
      <c r="C440" t="s">
        <v>21</v>
      </c>
      <c r="D440">
        <v>20905</v>
      </c>
      <c r="E440">
        <v>210009</v>
      </c>
      <c r="F440" t="s">
        <v>422</v>
      </c>
      <c r="G440" t="s">
        <v>35</v>
      </c>
      <c r="H440" t="s">
        <v>46</v>
      </c>
      <c r="I440" t="s">
        <v>37</v>
      </c>
      <c r="J440">
        <v>2</v>
      </c>
      <c r="K440">
        <v>4.3659828699999998</v>
      </c>
      <c r="L440">
        <v>2</v>
      </c>
      <c r="M440">
        <v>59335.05</v>
      </c>
      <c r="N440">
        <v>10.1091377</v>
      </c>
      <c r="O440">
        <v>7</v>
      </c>
      <c r="P440">
        <v>465322.6</v>
      </c>
      <c r="Q440">
        <v>5</v>
      </c>
      <c r="R440">
        <v>5.7431548299999999</v>
      </c>
      <c r="S440">
        <v>405987.55</v>
      </c>
      <c r="T440" t="s">
        <v>98</v>
      </c>
      <c r="U440" t="s">
        <v>283</v>
      </c>
      <c r="V440">
        <v>0</v>
      </c>
      <c r="W440">
        <v>0</v>
      </c>
      <c r="X440">
        <v>20.929489378</v>
      </c>
      <c r="Y440">
        <v>-1.779962947</v>
      </c>
      <c r="Z440">
        <v>1.779962947</v>
      </c>
      <c r="AA440">
        <v>-1.779962947</v>
      </c>
      <c r="AB440">
        <v>0.48843058769999997</v>
      </c>
      <c r="AC440">
        <v>0.48843058769999997</v>
      </c>
      <c r="AD440">
        <v>0</v>
      </c>
      <c r="AE440">
        <v>6236.3575978999997</v>
      </c>
      <c r="AF440">
        <v>5.2547242423</v>
      </c>
      <c r="AG440">
        <v>67093.135200000004</v>
      </c>
      <c r="AH440" t="s">
        <v>40</v>
      </c>
    </row>
    <row r="441" spans="1:34" x14ac:dyDescent="0.55000000000000004">
      <c r="A441">
        <v>24957.301218000001</v>
      </c>
      <c r="B441">
        <v>25830.742082000001</v>
      </c>
      <c r="C441" t="s">
        <v>21</v>
      </c>
      <c r="D441">
        <v>21409</v>
      </c>
      <c r="E441">
        <v>210009</v>
      </c>
      <c r="F441" t="s">
        <v>422</v>
      </c>
      <c r="G441" t="s">
        <v>35</v>
      </c>
      <c r="H441" t="s">
        <v>64</v>
      </c>
      <c r="I441" t="s">
        <v>37</v>
      </c>
      <c r="J441">
        <v>2</v>
      </c>
      <c r="K441">
        <v>5.2020778459999999</v>
      </c>
      <c r="L441">
        <v>5</v>
      </c>
      <c r="M441">
        <v>74455.039999999994</v>
      </c>
      <c r="N441">
        <v>11.126108669000001</v>
      </c>
      <c r="O441">
        <v>10</v>
      </c>
      <c r="P441">
        <v>316833.3</v>
      </c>
      <c r="Q441">
        <v>5</v>
      </c>
      <c r="R441">
        <v>5.9240308229999998</v>
      </c>
      <c r="S441">
        <v>242378.26</v>
      </c>
      <c r="T441" t="s">
        <v>104</v>
      </c>
      <c r="U441" t="s">
        <v>105</v>
      </c>
      <c r="V441">
        <v>0</v>
      </c>
      <c r="W441">
        <v>0</v>
      </c>
      <c r="X441">
        <v>23.385939306000001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5.9240308229999998</v>
      </c>
      <c r="AG441">
        <v>75638.945567000002</v>
      </c>
      <c r="AH441" t="s">
        <v>40</v>
      </c>
    </row>
    <row r="442" spans="1:34" x14ac:dyDescent="0.55000000000000004">
      <c r="A442">
        <v>24957.301218000001</v>
      </c>
      <c r="B442">
        <v>25830.742082000001</v>
      </c>
      <c r="C442" t="s">
        <v>21</v>
      </c>
      <c r="D442">
        <v>20833</v>
      </c>
      <c r="E442">
        <v>210009</v>
      </c>
      <c r="F442" t="s">
        <v>422</v>
      </c>
      <c r="G442" t="s">
        <v>35</v>
      </c>
      <c r="H442" t="s">
        <v>46</v>
      </c>
      <c r="I442" t="s">
        <v>37</v>
      </c>
      <c r="J442">
        <v>2</v>
      </c>
      <c r="K442">
        <v>1.810369946</v>
      </c>
      <c r="L442">
        <v>2</v>
      </c>
      <c r="M442">
        <v>36009.72</v>
      </c>
      <c r="N442">
        <v>3.0907799090000001</v>
      </c>
      <c r="O442">
        <v>5</v>
      </c>
      <c r="P442">
        <v>88552.15</v>
      </c>
      <c r="Q442">
        <v>3</v>
      </c>
      <c r="R442">
        <v>1.2804099630000001</v>
      </c>
      <c r="S442">
        <v>52542.43</v>
      </c>
      <c r="T442" t="s">
        <v>424</v>
      </c>
      <c r="U442" t="s">
        <v>425</v>
      </c>
      <c r="V442">
        <v>0</v>
      </c>
      <c r="W442">
        <v>0</v>
      </c>
      <c r="X442">
        <v>11.573457657000001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1.2804099630000001</v>
      </c>
      <c r="AG442">
        <v>16348.473259</v>
      </c>
      <c r="AH442" t="s">
        <v>40</v>
      </c>
    </row>
    <row r="443" spans="1:34" x14ac:dyDescent="0.55000000000000004">
      <c r="A443">
        <v>24957.301218000001</v>
      </c>
      <c r="B443">
        <v>25830.742082000001</v>
      </c>
      <c r="C443" t="s">
        <v>21</v>
      </c>
      <c r="D443">
        <v>20901</v>
      </c>
      <c r="E443">
        <v>210009</v>
      </c>
      <c r="F443" t="s">
        <v>422</v>
      </c>
      <c r="G443" t="s">
        <v>35</v>
      </c>
      <c r="H443" t="s">
        <v>46</v>
      </c>
      <c r="I443" t="s">
        <v>37</v>
      </c>
      <c r="J443">
        <v>2</v>
      </c>
      <c r="K443">
        <v>2.2933229320000001</v>
      </c>
      <c r="L443">
        <v>2</v>
      </c>
      <c r="M443">
        <v>29491.599999999999</v>
      </c>
      <c r="N443">
        <v>7.1636307869999998</v>
      </c>
      <c r="O443">
        <v>6</v>
      </c>
      <c r="P443">
        <v>150051.67000000001</v>
      </c>
      <c r="Q443">
        <v>4</v>
      </c>
      <c r="R443">
        <v>4.8703078550000001</v>
      </c>
      <c r="S443">
        <v>120560.07</v>
      </c>
      <c r="T443" t="s">
        <v>98</v>
      </c>
      <c r="U443" t="s">
        <v>171</v>
      </c>
      <c r="V443">
        <v>0</v>
      </c>
      <c r="W443">
        <v>0</v>
      </c>
      <c r="X443">
        <v>70.619512907000001</v>
      </c>
      <c r="Y443">
        <v>-1.8741309450000001</v>
      </c>
      <c r="Z443">
        <v>1.8741309450000001</v>
      </c>
      <c r="AA443">
        <v>-1.8741309450000001</v>
      </c>
      <c r="AB443">
        <v>0.1292503203</v>
      </c>
      <c r="AC443">
        <v>0.1292503203</v>
      </c>
      <c r="AD443">
        <v>0</v>
      </c>
      <c r="AE443">
        <v>1650.2881626000001</v>
      </c>
      <c r="AF443">
        <v>4.7410575347000004</v>
      </c>
      <c r="AG443">
        <v>60534.558902999997</v>
      </c>
      <c r="AH443" t="s">
        <v>40</v>
      </c>
    </row>
    <row r="444" spans="1:34" x14ac:dyDescent="0.55000000000000004">
      <c r="A444">
        <v>24957.301218000001</v>
      </c>
      <c r="B444">
        <v>25830.742082000001</v>
      </c>
      <c r="C444" t="s">
        <v>21</v>
      </c>
      <c r="D444">
        <v>21230</v>
      </c>
      <c r="E444">
        <v>210009</v>
      </c>
      <c r="F444" t="s">
        <v>422</v>
      </c>
      <c r="G444" t="s">
        <v>35</v>
      </c>
      <c r="H444" t="s">
        <v>86</v>
      </c>
      <c r="I444" t="s">
        <v>37</v>
      </c>
      <c r="J444">
        <v>3</v>
      </c>
      <c r="K444">
        <v>29.733549119999999</v>
      </c>
      <c r="L444">
        <v>40</v>
      </c>
      <c r="M444">
        <v>768049.55</v>
      </c>
      <c r="N444">
        <v>46.122470628000002</v>
      </c>
      <c r="O444">
        <v>53</v>
      </c>
      <c r="P444">
        <v>1008160.71</v>
      </c>
      <c r="Q444">
        <v>13</v>
      </c>
      <c r="R444">
        <v>16.388921507999999</v>
      </c>
      <c r="S444">
        <v>240111.16</v>
      </c>
      <c r="T444" t="s">
        <v>36</v>
      </c>
      <c r="U444" t="s">
        <v>200</v>
      </c>
      <c r="V444">
        <v>0</v>
      </c>
      <c r="W444">
        <v>0</v>
      </c>
      <c r="X444">
        <v>91.026667282999995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16.388921507999999</v>
      </c>
      <c r="AG444">
        <v>209256.29506</v>
      </c>
      <c r="AH444" t="s">
        <v>40</v>
      </c>
    </row>
    <row r="445" spans="1:34" x14ac:dyDescent="0.55000000000000004">
      <c r="A445">
        <v>24957.301218000001</v>
      </c>
      <c r="B445">
        <v>25830.742082000001</v>
      </c>
      <c r="C445" t="s">
        <v>21</v>
      </c>
      <c r="D445">
        <v>20769</v>
      </c>
      <c r="E445">
        <v>210009</v>
      </c>
      <c r="F445" t="s">
        <v>422</v>
      </c>
      <c r="G445" t="s">
        <v>35</v>
      </c>
      <c r="H445" t="s">
        <v>41</v>
      </c>
      <c r="I445" t="s">
        <v>37</v>
      </c>
      <c r="J445">
        <v>2</v>
      </c>
      <c r="K445">
        <v>2.7127569199999999</v>
      </c>
      <c r="L445">
        <v>2</v>
      </c>
      <c r="M445">
        <v>107160.9</v>
      </c>
      <c r="N445">
        <v>6.625262802</v>
      </c>
      <c r="O445">
        <v>5</v>
      </c>
      <c r="P445">
        <v>334579.46999999997</v>
      </c>
      <c r="Q445">
        <v>3</v>
      </c>
      <c r="R445">
        <v>3.912505882</v>
      </c>
      <c r="S445">
        <v>227418.57</v>
      </c>
      <c r="T445" t="s">
        <v>216</v>
      </c>
      <c r="U445" t="s">
        <v>217</v>
      </c>
      <c r="V445">
        <v>0</v>
      </c>
      <c r="W445">
        <v>0</v>
      </c>
      <c r="X445">
        <v>35.385238944000001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3.912505882</v>
      </c>
      <c r="AG445">
        <v>49955.482725000002</v>
      </c>
      <c r="AH445" t="s">
        <v>40</v>
      </c>
    </row>
    <row r="446" spans="1:34" x14ac:dyDescent="0.55000000000000004">
      <c r="A446">
        <v>24957.301218000001</v>
      </c>
      <c r="B446">
        <v>25830.742082000001</v>
      </c>
      <c r="C446" t="s">
        <v>21</v>
      </c>
      <c r="D446" t="s">
        <v>36</v>
      </c>
      <c r="E446">
        <v>210009</v>
      </c>
      <c r="F446" t="s">
        <v>422</v>
      </c>
      <c r="G446" t="s">
        <v>35</v>
      </c>
      <c r="H446" t="s">
        <v>36</v>
      </c>
      <c r="I446" t="s">
        <v>37</v>
      </c>
      <c r="J446">
        <v>3</v>
      </c>
      <c r="K446">
        <v>1.5079129550000001</v>
      </c>
      <c r="L446">
        <v>1</v>
      </c>
      <c r="M446">
        <v>44196.5</v>
      </c>
      <c r="N446">
        <v>6.6053018039999998</v>
      </c>
      <c r="O446">
        <v>8</v>
      </c>
      <c r="P446">
        <v>106241.11</v>
      </c>
      <c r="Q446">
        <v>7</v>
      </c>
      <c r="R446">
        <v>5.0973888489999997</v>
      </c>
      <c r="S446">
        <v>62044.61</v>
      </c>
      <c r="U446" t="s">
        <v>71</v>
      </c>
      <c r="V446">
        <v>0</v>
      </c>
      <c r="W446">
        <v>0</v>
      </c>
      <c r="X446">
        <v>20.733157383000002</v>
      </c>
      <c r="Y446">
        <v>-0.732951978</v>
      </c>
      <c r="Z446">
        <v>0.732951978</v>
      </c>
      <c r="AA446">
        <v>-0.732951978</v>
      </c>
      <c r="AB446">
        <v>0.18020126750000001</v>
      </c>
      <c r="AC446">
        <v>0.18020126750000001</v>
      </c>
      <c r="AD446">
        <v>0</v>
      </c>
      <c r="AE446">
        <v>2300.8377691000001</v>
      </c>
      <c r="AF446">
        <v>4.9171875815000003</v>
      </c>
      <c r="AG446">
        <v>62783.414693999999</v>
      </c>
      <c r="AH446" t="s">
        <v>40</v>
      </c>
    </row>
    <row r="447" spans="1:34" x14ac:dyDescent="0.55000000000000004">
      <c r="A447">
        <v>24957.301218000001</v>
      </c>
      <c r="B447">
        <v>25830.742082000001</v>
      </c>
      <c r="C447" t="s">
        <v>21</v>
      </c>
      <c r="D447">
        <v>20607</v>
      </c>
      <c r="E447">
        <v>210009</v>
      </c>
      <c r="F447" t="s">
        <v>422</v>
      </c>
      <c r="G447" t="s">
        <v>35</v>
      </c>
      <c r="H447" t="s">
        <v>41</v>
      </c>
      <c r="I447" t="s">
        <v>37</v>
      </c>
      <c r="J447">
        <v>2</v>
      </c>
      <c r="K447">
        <v>2.564339924</v>
      </c>
      <c r="L447">
        <v>3</v>
      </c>
      <c r="M447">
        <v>43237.69</v>
      </c>
      <c r="N447">
        <v>7.1142597890000001</v>
      </c>
      <c r="O447">
        <v>4</v>
      </c>
      <c r="P447">
        <v>135959.34</v>
      </c>
      <c r="Q447">
        <v>1</v>
      </c>
      <c r="R447">
        <v>4.5499198649999997</v>
      </c>
      <c r="S447">
        <v>92721.65</v>
      </c>
      <c r="T447" t="s">
        <v>351</v>
      </c>
      <c r="U447" t="s">
        <v>352</v>
      </c>
      <c r="V447">
        <v>0</v>
      </c>
      <c r="W447">
        <v>0</v>
      </c>
      <c r="X447">
        <v>32.126005048000003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4.5499198649999997</v>
      </c>
      <c r="AG447">
        <v>58094.083451999999</v>
      </c>
      <c r="AH447" t="s">
        <v>40</v>
      </c>
    </row>
    <row r="448" spans="1:34" x14ac:dyDescent="0.55000000000000004">
      <c r="A448">
        <v>24957.301218000001</v>
      </c>
      <c r="B448">
        <v>25830.742082000001</v>
      </c>
      <c r="C448" t="s">
        <v>21</v>
      </c>
      <c r="D448">
        <v>21015</v>
      </c>
      <c r="E448">
        <v>210009</v>
      </c>
      <c r="F448" t="s">
        <v>422</v>
      </c>
      <c r="G448" t="s">
        <v>35</v>
      </c>
      <c r="H448" t="s">
        <v>126</v>
      </c>
      <c r="I448" t="s">
        <v>37</v>
      </c>
      <c r="J448">
        <v>2</v>
      </c>
      <c r="K448">
        <v>16.531706507999999</v>
      </c>
      <c r="L448">
        <v>17</v>
      </c>
      <c r="M448">
        <v>477711.96</v>
      </c>
      <c r="N448">
        <v>19.747060413</v>
      </c>
      <c r="O448">
        <v>20</v>
      </c>
      <c r="P448">
        <v>427267.01</v>
      </c>
      <c r="Q448">
        <v>3</v>
      </c>
      <c r="R448">
        <v>3.2153539050000002</v>
      </c>
      <c r="S448">
        <v>-50444.95</v>
      </c>
      <c r="T448" t="s">
        <v>247</v>
      </c>
      <c r="U448" t="s">
        <v>336</v>
      </c>
      <c r="V448">
        <v>0</v>
      </c>
      <c r="W448">
        <v>0</v>
      </c>
      <c r="X448">
        <v>16.030183524000002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3.2153539050000002</v>
      </c>
      <c r="AG448">
        <v>41054.138013000003</v>
      </c>
      <c r="AH448" t="s">
        <v>40</v>
      </c>
    </row>
    <row r="449" spans="1:34" x14ac:dyDescent="0.55000000000000004">
      <c r="A449">
        <v>24957.301218000001</v>
      </c>
      <c r="B449">
        <v>25830.742082000001</v>
      </c>
      <c r="C449" t="s">
        <v>21</v>
      </c>
      <c r="D449">
        <v>20814</v>
      </c>
      <c r="E449">
        <v>210009</v>
      </c>
      <c r="F449" t="s">
        <v>422</v>
      </c>
      <c r="G449" t="s">
        <v>35</v>
      </c>
      <c r="H449" t="s">
        <v>46</v>
      </c>
      <c r="I449" t="s">
        <v>37</v>
      </c>
      <c r="J449">
        <v>1</v>
      </c>
      <c r="K449">
        <v>1.3004859609999999</v>
      </c>
      <c r="L449">
        <v>2</v>
      </c>
      <c r="M449">
        <v>41212.57</v>
      </c>
      <c r="N449">
        <v>1.6039469529999999</v>
      </c>
      <c r="O449">
        <v>2</v>
      </c>
      <c r="P449">
        <v>25506.36</v>
      </c>
      <c r="Q449">
        <v>0</v>
      </c>
      <c r="R449">
        <v>0.30346099199999998</v>
      </c>
      <c r="S449">
        <v>-15706.21</v>
      </c>
      <c r="T449" t="s">
        <v>160</v>
      </c>
      <c r="U449" t="s">
        <v>426</v>
      </c>
      <c r="V449">
        <v>0</v>
      </c>
      <c r="W449">
        <v>0</v>
      </c>
      <c r="X449">
        <v>28.932738140000001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0.30346099199999998</v>
      </c>
      <c r="AG449">
        <v>3874.6370741999999</v>
      </c>
      <c r="AH449" t="s">
        <v>40</v>
      </c>
    </row>
    <row r="450" spans="1:34" x14ac:dyDescent="0.55000000000000004">
      <c r="A450">
        <v>24957.301218000001</v>
      </c>
      <c r="B450">
        <v>25830.742082000001</v>
      </c>
      <c r="C450" t="s">
        <v>21</v>
      </c>
      <c r="D450">
        <v>21769</v>
      </c>
      <c r="E450">
        <v>210009</v>
      </c>
      <c r="F450" t="s">
        <v>422</v>
      </c>
      <c r="G450" t="s">
        <v>35</v>
      </c>
      <c r="H450" t="s">
        <v>55</v>
      </c>
      <c r="I450" t="s">
        <v>37</v>
      </c>
      <c r="J450">
        <v>2</v>
      </c>
      <c r="K450">
        <v>7.0448667909999996</v>
      </c>
      <c r="L450">
        <v>6</v>
      </c>
      <c r="M450">
        <v>296547.40999999997</v>
      </c>
      <c r="N450">
        <v>13.697298592999999</v>
      </c>
      <c r="O450">
        <v>6</v>
      </c>
      <c r="P450">
        <v>292778.81</v>
      </c>
      <c r="Q450">
        <v>0</v>
      </c>
      <c r="R450">
        <v>6.6524318019999997</v>
      </c>
      <c r="S450">
        <v>-3768.6</v>
      </c>
      <c r="T450" t="s">
        <v>133</v>
      </c>
      <c r="U450" t="s">
        <v>134</v>
      </c>
      <c r="V450">
        <v>0</v>
      </c>
      <c r="W450">
        <v>0</v>
      </c>
      <c r="X450">
        <v>15.85309453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6.6524318019999997</v>
      </c>
      <c r="AG450">
        <v>84939.282389999993</v>
      </c>
      <c r="AH450" t="s">
        <v>40</v>
      </c>
    </row>
    <row r="451" spans="1:34" x14ac:dyDescent="0.55000000000000004">
      <c r="A451">
        <v>24957.301218000001</v>
      </c>
      <c r="B451">
        <v>25830.742082000001</v>
      </c>
      <c r="C451" t="s">
        <v>21</v>
      </c>
      <c r="D451">
        <v>21211</v>
      </c>
      <c r="E451">
        <v>210009</v>
      </c>
      <c r="F451" t="s">
        <v>422</v>
      </c>
      <c r="G451" t="s">
        <v>35</v>
      </c>
      <c r="H451" t="s">
        <v>86</v>
      </c>
      <c r="I451" t="s">
        <v>37</v>
      </c>
      <c r="J451">
        <v>2</v>
      </c>
      <c r="K451">
        <v>20.369438397</v>
      </c>
      <c r="L451">
        <v>26</v>
      </c>
      <c r="M451">
        <v>531269.17000000004</v>
      </c>
      <c r="N451">
        <v>26.700353205999999</v>
      </c>
      <c r="O451">
        <v>37</v>
      </c>
      <c r="P451">
        <v>1030136.93</v>
      </c>
      <c r="Q451">
        <v>11</v>
      </c>
      <c r="R451">
        <v>6.3309148090000003</v>
      </c>
      <c r="S451">
        <v>498867.76</v>
      </c>
      <c r="T451" t="s">
        <v>36</v>
      </c>
      <c r="U451" t="s">
        <v>210</v>
      </c>
      <c r="V451">
        <v>0</v>
      </c>
      <c r="W451">
        <v>0</v>
      </c>
      <c r="X451">
        <v>53.067125419</v>
      </c>
      <c r="Y451">
        <v>-0.598206982</v>
      </c>
      <c r="Z451">
        <v>0.598206982</v>
      </c>
      <c r="AA451">
        <v>-0.598206982</v>
      </c>
      <c r="AB451">
        <v>7.1366168999999993E-2</v>
      </c>
      <c r="AC451">
        <v>7.1366168999999993E-2</v>
      </c>
      <c r="AD451">
        <v>0</v>
      </c>
      <c r="AE451">
        <v>911.21432920999996</v>
      </c>
      <c r="AF451">
        <v>6.2595486400000002</v>
      </c>
      <c r="AG451">
        <v>79922.889160999999</v>
      </c>
      <c r="AH451" t="s">
        <v>40</v>
      </c>
    </row>
    <row r="452" spans="1:34" x14ac:dyDescent="0.55000000000000004">
      <c r="A452">
        <v>24957.301218000001</v>
      </c>
      <c r="B452">
        <v>25830.742082000001</v>
      </c>
      <c r="C452" t="s">
        <v>21</v>
      </c>
      <c r="D452">
        <v>21061</v>
      </c>
      <c r="E452">
        <v>210009</v>
      </c>
      <c r="F452" t="s">
        <v>422</v>
      </c>
      <c r="G452" t="s">
        <v>35</v>
      </c>
      <c r="H452" t="s">
        <v>64</v>
      </c>
      <c r="I452" t="s">
        <v>37</v>
      </c>
      <c r="J452">
        <v>3</v>
      </c>
      <c r="K452">
        <v>42.565319737000003</v>
      </c>
      <c r="L452">
        <v>45</v>
      </c>
      <c r="M452">
        <v>1212784.18</v>
      </c>
      <c r="N452">
        <v>61.036248186999998</v>
      </c>
      <c r="O452">
        <v>60</v>
      </c>
      <c r="P452">
        <v>1341660.1000000001</v>
      </c>
      <c r="Q452">
        <v>15</v>
      </c>
      <c r="R452">
        <v>18.470928449999999</v>
      </c>
      <c r="S452">
        <v>128875.92</v>
      </c>
      <c r="T452" t="s">
        <v>164</v>
      </c>
      <c r="U452" t="s">
        <v>421</v>
      </c>
      <c r="V452">
        <v>0</v>
      </c>
      <c r="W452">
        <v>0</v>
      </c>
      <c r="X452">
        <v>121.47440439</v>
      </c>
      <c r="Y452">
        <v>-2.2170409339999999</v>
      </c>
      <c r="Z452">
        <v>2.2170409339999999</v>
      </c>
      <c r="AA452">
        <v>-2.2170409339999999</v>
      </c>
      <c r="AB452">
        <v>0.33711467589999999</v>
      </c>
      <c r="AC452">
        <v>0.33711467589999999</v>
      </c>
      <c r="AD452">
        <v>0</v>
      </c>
      <c r="AE452">
        <v>4304.3325364000002</v>
      </c>
      <c r="AF452">
        <v>18.133813774</v>
      </c>
      <c r="AG452">
        <v>231535.3505</v>
      </c>
      <c r="AH452" t="s">
        <v>40</v>
      </c>
    </row>
    <row r="453" spans="1:34" x14ac:dyDescent="0.55000000000000004">
      <c r="A453">
        <v>24957.301218000001</v>
      </c>
      <c r="B453">
        <v>25830.742082000001</v>
      </c>
      <c r="C453" t="s">
        <v>21</v>
      </c>
      <c r="D453">
        <v>21226</v>
      </c>
      <c r="E453">
        <v>210009</v>
      </c>
      <c r="F453" t="s">
        <v>422</v>
      </c>
      <c r="G453" t="s">
        <v>35</v>
      </c>
      <c r="H453" t="s">
        <v>64</v>
      </c>
      <c r="I453" t="s">
        <v>37</v>
      </c>
      <c r="J453">
        <v>2</v>
      </c>
      <c r="K453">
        <v>3.916176884</v>
      </c>
      <c r="L453">
        <v>3</v>
      </c>
      <c r="M453">
        <v>49973.99</v>
      </c>
      <c r="N453">
        <v>16.164953521000001</v>
      </c>
      <c r="O453">
        <v>12</v>
      </c>
      <c r="P453">
        <v>626690.43999999994</v>
      </c>
      <c r="Q453">
        <v>9</v>
      </c>
      <c r="R453">
        <v>12.248776637000001</v>
      </c>
      <c r="S453">
        <v>576716.44999999995</v>
      </c>
      <c r="T453" t="s">
        <v>360</v>
      </c>
      <c r="U453" t="s">
        <v>361</v>
      </c>
      <c r="V453">
        <v>0</v>
      </c>
      <c r="W453">
        <v>0</v>
      </c>
      <c r="X453">
        <v>41.493077776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12.248776637000001</v>
      </c>
      <c r="AG453">
        <v>156394.28237</v>
      </c>
      <c r="AH453" t="s">
        <v>40</v>
      </c>
    </row>
    <row r="454" spans="1:34" x14ac:dyDescent="0.55000000000000004">
      <c r="A454">
        <v>24957.301218000001</v>
      </c>
      <c r="B454">
        <v>25830.742082000001</v>
      </c>
      <c r="C454" t="s">
        <v>21</v>
      </c>
      <c r="D454">
        <v>21737</v>
      </c>
      <c r="E454">
        <v>210009</v>
      </c>
      <c r="F454" t="s">
        <v>422</v>
      </c>
      <c r="G454" t="s">
        <v>35</v>
      </c>
      <c r="H454" t="s">
        <v>79</v>
      </c>
      <c r="I454" t="s">
        <v>37</v>
      </c>
      <c r="J454">
        <v>2</v>
      </c>
      <c r="K454">
        <v>2.760103918</v>
      </c>
      <c r="L454">
        <v>4</v>
      </c>
      <c r="M454">
        <v>53912.34</v>
      </c>
      <c r="N454">
        <v>3.3322909009999999</v>
      </c>
      <c r="O454">
        <v>4</v>
      </c>
      <c r="P454">
        <v>45894.31</v>
      </c>
      <c r="Q454">
        <v>0</v>
      </c>
      <c r="R454">
        <v>0.57218698300000004</v>
      </c>
      <c r="S454">
        <v>-8018.03</v>
      </c>
      <c r="T454" t="s">
        <v>427</v>
      </c>
      <c r="U454" t="s">
        <v>428</v>
      </c>
      <c r="V454">
        <v>0</v>
      </c>
      <c r="W454">
        <v>0</v>
      </c>
      <c r="X454">
        <v>3.3676819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0.57218698300000004</v>
      </c>
      <c r="AG454">
        <v>7305.7722611999998</v>
      </c>
      <c r="AH454" t="s">
        <v>40</v>
      </c>
    </row>
    <row r="455" spans="1:34" x14ac:dyDescent="0.55000000000000004">
      <c r="A455">
        <v>24957.301218000001</v>
      </c>
      <c r="B455">
        <v>25830.742082000001</v>
      </c>
      <c r="C455" t="s">
        <v>21</v>
      </c>
      <c r="D455">
        <v>21030</v>
      </c>
      <c r="E455">
        <v>210009</v>
      </c>
      <c r="F455" t="s">
        <v>422</v>
      </c>
      <c r="G455" t="s">
        <v>35</v>
      </c>
      <c r="H455" t="s">
        <v>36</v>
      </c>
      <c r="I455" t="s">
        <v>37</v>
      </c>
      <c r="J455">
        <v>3</v>
      </c>
      <c r="K455">
        <v>30.942747085000001</v>
      </c>
      <c r="L455">
        <v>33</v>
      </c>
      <c r="M455">
        <v>580012.62</v>
      </c>
      <c r="N455">
        <v>44.317059686</v>
      </c>
      <c r="O455">
        <v>32</v>
      </c>
      <c r="P455">
        <v>1144709.8999999999</v>
      </c>
      <c r="Q455">
        <v>-1</v>
      </c>
      <c r="R455">
        <v>13.374312601</v>
      </c>
      <c r="S455">
        <v>564697.28</v>
      </c>
      <c r="T455" t="s">
        <v>38</v>
      </c>
      <c r="U455" t="s">
        <v>39</v>
      </c>
      <c r="V455">
        <v>0</v>
      </c>
      <c r="W455">
        <v>0</v>
      </c>
      <c r="X455">
        <v>40.373505799</v>
      </c>
      <c r="Y455">
        <v>-0.92701997199999997</v>
      </c>
      <c r="Z455">
        <v>0.92701997199999997</v>
      </c>
      <c r="AA455">
        <v>-0.92701997199999997</v>
      </c>
      <c r="AB455">
        <v>0.3070888853</v>
      </c>
      <c r="AC455">
        <v>0.3070888853</v>
      </c>
      <c r="AD455">
        <v>0</v>
      </c>
      <c r="AE455">
        <v>3920.9585797999998</v>
      </c>
      <c r="AF455">
        <v>13.067223716000001</v>
      </c>
      <c r="AG455">
        <v>166844.34177999999</v>
      </c>
      <c r="AH455" t="s">
        <v>40</v>
      </c>
    </row>
    <row r="456" spans="1:34" x14ac:dyDescent="0.55000000000000004">
      <c r="A456">
        <v>24957.301218000001</v>
      </c>
      <c r="B456">
        <v>25830.742082000001</v>
      </c>
      <c r="C456" t="s">
        <v>21</v>
      </c>
      <c r="D456">
        <v>20872</v>
      </c>
      <c r="E456">
        <v>210009</v>
      </c>
      <c r="F456" t="s">
        <v>422</v>
      </c>
      <c r="G456" t="s">
        <v>35</v>
      </c>
      <c r="H456" t="s">
        <v>46</v>
      </c>
      <c r="I456" t="s">
        <v>37</v>
      </c>
      <c r="J456">
        <v>1</v>
      </c>
      <c r="K456">
        <v>0.84565897499999998</v>
      </c>
      <c r="L456">
        <v>1</v>
      </c>
      <c r="M456">
        <v>12446.27</v>
      </c>
      <c r="N456">
        <v>9.3010337239999998</v>
      </c>
      <c r="O456">
        <v>4</v>
      </c>
      <c r="P456">
        <v>140663.29999999999</v>
      </c>
      <c r="Q456">
        <v>3</v>
      </c>
      <c r="R456">
        <v>8.4553747490000006</v>
      </c>
      <c r="S456">
        <v>128217.03</v>
      </c>
      <c r="T456" t="s">
        <v>328</v>
      </c>
      <c r="U456" t="s">
        <v>329</v>
      </c>
      <c r="V456">
        <v>0</v>
      </c>
      <c r="W456">
        <v>0</v>
      </c>
      <c r="X456">
        <v>48.051773566000001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8.4553747490000006</v>
      </c>
      <c r="AG456">
        <v>107959.53793999999</v>
      </c>
      <c r="AH456" t="s">
        <v>40</v>
      </c>
    </row>
    <row r="457" spans="1:34" x14ac:dyDescent="0.55000000000000004">
      <c r="A457">
        <v>24957.301218000001</v>
      </c>
      <c r="B457">
        <v>25830.742082000001</v>
      </c>
      <c r="C457" t="s">
        <v>21</v>
      </c>
      <c r="D457">
        <v>21114</v>
      </c>
      <c r="E457">
        <v>210009</v>
      </c>
      <c r="F457" t="s">
        <v>422</v>
      </c>
      <c r="G457" t="s">
        <v>35</v>
      </c>
      <c r="H457" t="s">
        <v>64</v>
      </c>
      <c r="I457" t="s">
        <v>37</v>
      </c>
      <c r="J457">
        <v>2</v>
      </c>
      <c r="K457">
        <v>11.657084656</v>
      </c>
      <c r="L457">
        <v>14</v>
      </c>
      <c r="M457">
        <v>199157.66</v>
      </c>
      <c r="N457">
        <v>22.597549329</v>
      </c>
      <c r="O457">
        <v>18</v>
      </c>
      <c r="P457">
        <v>438661.26</v>
      </c>
      <c r="Q457">
        <v>4</v>
      </c>
      <c r="R457">
        <v>10.940464672999999</v>
      </c>
      <c r="S457">
        <v>239503.6</v>
      </c>
      <c r="T457" t="s">
        <v>284</v>
      </c>
      <c r="U457" t="s">
        <v>285</v>
      </c>
      <c r="V457">
        <v>0</v>
      </c>
      <c r="W457">
        <v>0</v>
      </c>
      <c r="X457">
        <v>52.929094431999999</v>
      </c>
      <c r="Y457">
        <v>-0.92701997199999997</v>
      </c>
      <c r="Z457">
        <v>0.92701997199999997</v>
      </c>
      <c r="AA457">
        <v>-0.92701997199999997</v>
      </c>
      <c r="AB457">
        <v>0.19161539350000001</v>
      </c>
      <c r="AC457">
        <v>0.19161539350000001</v>
      </c>
      <c r="AD457">
        <v>0</v>
      </c>
      <c r="AE457">
        <v>2446.5751021000001</v>
      </c>
      <c r="AF457">
        <v>10.74884928</v>
      </c>
      <c r="AG457">
        <v>137242.97693</v>
      </c>
      <c r="AH457" t="s">
        <v>40</v>
      </c>
    </row>
    <row r="458" spans="1:34" x14ac:dyDescent="0.55000000000000004">
      <c r="A458">
        <v>24957.301218000001</v>
      </c>
      <c r="B458">
        <v>25830.742082000001</v>
      </c>
      <c r="C458" t="s">
        <v>21</v>
      </c>
      <c r="D458">
        <v>21787</v>
      </c>
      <c r="E458">
        <v>210009</v>
      </c>
      <c r="F458" t="s">
        <v>422</v>
      </c>
      <c r="G458" t="s">
        <v>35</v>
      </c>
      <c r="H458" t="s">
        <v>123</v>
      </c>
      <c r="I458" t="s">
        <v>37</v>
      </c>
      <c r="J458">
        <v>2</v>
      </c>
      <c r="K458">
        <v>4.1232908789999998</v>
      </c>
      <c r="L458">
        <v>5</v>
      </c>
      <c r="M458">
        <v>132221.54999999999</v>
      </c>
      <c r="N458">
        <v>10.0998427</v>
      </c>
      <c r="O458">
        <v>8</v>
      </c>
      <c r="P458">
        <v>269269.75</v>
      </c>
      <c r="Q458">
        <v>3</v>
      </c>
      <c r="R458">
        <v>5.9765518210000002</v>
      </c>
      <c r="S458">
        <v>137048.20000000001</v>
      </c>
      <c r="T458" t="s">
        <v>179</v>
      </c>
      <c r="U458" t="s">
        <v>180</v>
      </c>
      <c r="V458">
        <v>0</v>
      </c>
      <c r="W458">
        <v>0</v>
      </c>
      <c r="X458">
        <v>30.826973074000001</v>
      </c>
      <c r="Y458">
        <v>-0.73492597800000004</v>
      </c>
      <c r="Z458">
        <v>0.73492597800000004</v>
      </c>
      <c r="AA458">
        <v>-0.73492597800000004</v>
      </c>
      <c r="AB458">
        <v>0.1424831164</v>
      </c>
      <c r="AC458">
        <v>0.1424831164</v>
      </c>
      <c r="AD458">
        <v>0</v>
      </c>
      <c r="AE458">
        <v>1819.2465580000001</v>
      </c>
      <c r="AF458">
        <v>5.8340687045999999</v>
      </c>
      <c r="AG458">
        <v>74490.295268000002</v>
      </c>
      <c r="AH458" t="s">
        <v>40</v>
      </c>
    </row>
    <row r="459" spans="1:34" x14ac:dyDescent="0.55000000000000004">
      <c r="A459">
        <v>24957.301218000001</v>
      </c>
      <c r="B459">
        <v>25830.742082000001</v>
      </c>
      <c r="C459" t="s">
        <v>21</v>
      </c>
      <c r="D459">
        <v>20708</v>
      </c>
      <c r="E459">
        <v>210009</v>
      </c>
      <c r="F459" t="s">
        <v>422</v>
      </c>
      <c r="G459" t="s">
        <v>35</v>
      </c>
      <c r="H459" t="s">
        <v>41</v>
      </c>
      <c r="I459" t="s">
        <v>37</v>
      </c>
      <c r="J459">
        <v>2</v>
      </c>
      <c r="K459">
        <v>5.9364258239999996</v>
      </c>
      <c r="L459">
        <v>5</v>
      </c>
      <c r="M459">
        <v>146808.78</v>
      </c>
      <c r="N459">
        <v>21.887722351000001</v>
      </c>
      <c r="O459">
        <v>21</v>
      </c>
      <c r="P459">
        <v>478952.47</v>
      </c>
      <c r="Q459">
        <v>16</v>
      </c>
      <c r="R459">
        <v>15.951296527</v>
      </c>
      <c r="S459">
        <v>332143.69</v>
      </c>
      <c r="T459" t="s">
        <v>129</v>
      </c>
      <c r="U459" t="s">
        <v>280</v>
      </c>
      <c r="V459">
        <v>0</v>
      </c>
      <c r="W459">
        <v>0</v>
      </c>
      <c r="X459">
        <v>171.31853193000001</v>
      </c>
      <c r="Y459">
        <v>-106.8178618</v>
      </c>
      <c r="Z459">
        <v>106.81786183</v>
      </c>
      <c r="AA459">
        <v>-106.8178618</v>
      </c>
      <c r="AB459">
        <v>9.9457038842000003</v>
      </c>
      <c r="AC459">
        <v>9.9457038842000003</v>
      </c>
      <c r="AD459">
        <v>0</v>
      </c>
      <c r="AE459">
        <v>126988.29179</v>
      </c>
      <c r="AF459">
        <v>6.0055926427999999</v>
      </c>
      <c r="AG459">
        <v>76680.339550000004</v>
      </c>
      <c r="AH459" t="s">
        <v>40</v>
      </c>
    </row>
    <row r="460" spans="1:34" x14ac:dyDescent="0.55000000000000004">
      <c r="A460">
        <v>24957.301218000001</v>
      </c>
      <c r="B460">
        <v>25830.742082000001</v>
      </c>
      <c r="C460" t="s">
        <v>21</v>
      </c>
      <c r="D460">
        <v>21784</v>
      </c>
      <c r="E460">
        <v>210009</v>
      </c>
      <c r="F460" t="s">
        <v>422</v>
      </c>
      <c r="G460" t="s">
        <v>35</v>
      </c>
      <c r="H460" t="s">
        <v>123</v>
      </c>
      <c r="I460" t="s">
        <v>37</v>
      </c>
      <c r="J460">
        <v>2</v>
      </c>
      <c r="K460">
        <v>25.634257239</v>
      </c>
      <c r="L460">
        <v>31</v>
      </c>
      <c r="M460">
        <v>609346.31999999995</v>
      </c>
      <c r="N460">
        <v>45.095769658999998</v>
      </c>
      <c r="O460">
        <v>37</v>
      </c>
      <c r="P460">
        <v>1831853.14</v>
      </c>
      <c r="Q460">
        <v>6</v>
      </c>
      <c r="R460">
        <v>19.461512419999998</v>
      </c>
      <c r="S460">
        <v>1222506.82</v>
      </c>
      <c r="T460" t="s">
        <v>410</v>
      </c>
      <c r="U460" t="s">
        <v>411</v>
      </c>
      <c r="V460">
        <v>0</v>
      </c>
      <c r="W460">
        <v>0</v>
      </c>
      <c r="X460">
        <v>42.057279747999999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19.461512419999998</v>
      </c>
      <c r="AG460">
        <v>248487.61301</v>
      </c>
      <c r="AH460" t="s">
        <v>40</v>
      </c>
    </row>
    <row r="461" spans="1:34" x14ac:dyDescent="0.55000000000000004">
      <c r="A461">
        <v>24957.301218000001</v>
      </c>
      <c r="B461">
        <v>25830.742082000001</v>
      </c>
      <c r="C461" t="s">
        <v>21</v>
      </c>
      <c r="D461">
        <v>20903</v>
      </c>
      <c r="E461">
        <v>210009</v>
      </c>
      <c r="F461" t="s">
        <v>422</v>
      </c>
      <c r="G461" t="s">
        <v>35</v>
      </c>
      <c r="H461" t="s">
        <v>46</v>
      </c>
      <c r="I461" t="s">
        <v>37</v>
      </c>
      <c r="J461">
        <v>2</v>
      </c>
      <c r="K461">
        <v>1.7655169479999999</v>
      </c>
      <c r="L461">
        <v>3</v>
      </c>
      <c r="M461">
        <v>36890.239999999998</v>
      </c>
      <c r="N461">
        <v>5.2654918439999996</v>
      </c>
      <c r="O461">
        <v>4</v>
      </c>
      <c r="P461">
        <v>111619.4</v>
      </c>
      <c r="Q461">
        <v>1</v>
      </c>
      <c r="R461">
        <v>3.4999748959999999</v>
      </c>
      <c r="S461">
        <v>74729.16</v>
      </c>
      <c r="T461" t="s">
        <v>98</v>
      </c>
      <c r="U461" t="s">
        <v>288</v>
      </c>
      <c r="V461">
        <v>0</v>
      </c>
      <c r="W461">
        <v>0</v>
      </c>
      <c r="X461">
        <v>18.761686442999999</v>
      </c>
      <c r="Y461">
        <v>-1.70023795</v>
      </c>
      <c r="Z461">
        <v>1.70023795</v>
      </c>
      <c r="AA461">
        <v>-1.70023795</v>
      </c>
      <c r="AB461">
        <v>0.31717778460000001</v>
      </c>
      <c r="AC461">
        <v>0.31717778460000001</v>
      </c>
      <c r="AD461">
        <v>0</v>
      </c>
      <c r="AE461">
        <v>4049.7752129999999</v>
      </c>
      <c r="AF461">
        <v>3.1827971114000002</v>
      </c>
      <c r="AG461">
        <v>40638.447815</v>
      </c>
      <c r="AH461" t="s">
        <v>40</v>
      </c>
    </row>
    <row r="462" spans="1:34" x14ac:dyDescent="0.55000000000000004">
      <c r="A462">
        <v>24957.301218000001</v>
      </c>
      <c r="B462">
        <v>25830.742082000001</v>
      </c>
      <c r="C462" t="s">
        <v>21</v>
      </c>
      <c r="D462">
        <v>20854</v>
      </c>
      <c r="E462">
        <v>210009</v>
      </c>
      <c r="F462" t="s">
        <v>422</v>
      </c>
      <c r="G462" t="s">
        <v>35</v>
      </c>
      <c r="H462" t="s">
        <v>46</v>
      </c>
      <c r="I462" t="s">
        <v>37</v>
      </c>
      <c r="J462">
        <v>2</v>
      </c>
      <c r="K462">
        <v>13.148086611</v>
      </c>
      <c r="L462">
        <v>13</v>
      </c>
      <c r="M462">
        <v>319625.2</v>
      </c>
      <c r="N462">
        <v>13.620861595999999</v>
      </c>
      <c r="O462">
        <v>15</v>
      </c>
      <c r="P462">
        <v>366881.5</v>
      </c>
      <c r="Q462">
        <v>2</v>
      </c>
      <c r="R462">
        <v>0.47277498499999998</v>
      </c>
      <c r="S462">
        <v>47256.3</v>
      </c>
      <c r="T462" t="s">
        <v>243</v>
      </c>
      <c r="U462" t="s">
        <v>244</v>
      </c>
      <c r="V462">
        <v>0</v>
      </c>
      <c r="W462">
        <v>0</v>
      </c>
      <c r="X462">
        <v>52.224355439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0.47277498499999998</v>
      </c>
      <c r="AG462">
        <v>6036.4644318000001</v>
      </c>
      <c r="AH462" t="s">
        <v>40</v>
      </c>
    </row>
    <row r="463" spans="1:34" x14ac:dyDescent="0.55000000000000004">
      <c r="A463">
        <v>24957.301218000001</v>
      </c>
      <c r="B463">
        <v>25830.742082000001</v>
      </c>
      <c r="C463" t="s">
        <v>21</v>
      </c>
      <c r="D463">
        <v>20715</v>
      </c>
      <c r="E463">
        <v>210009</v>
      </c>
      <c r="F463" t="s">
        <v>422</v>
      </c>
      <c r="G463" t="s">
        <v>35</v>
      </c>
      <c r="H463" t="s">
        <v>41</v>
      </c>
      <c r="I463" t="s">
        <v>37</v>
      </c>
      <c r="J463">
        <v>2</v>
      </c>
      <c r="K463">
        <v>10.812415679000001</v>
      </c>
      <c r="L463">
        <v>13</v>
      </c>
      <c r="M463">
        <v>205724.9</v>
      </c>
      <c r="N463">
        <v>13.043188612</v>
      </c>
      <c r="O463">
        <v>14</v>
      </c>
      <c r="P463">
        <v>229191.14</v>
      </c>
      <c r="Q463">
        <v>1</v>
      </c>
      <c r="R463">
        <v>2.2307729329999999</v>
      </c>
      <c r="S463">
        <v>23466.240000000002</v>
      </c>
      <c r="T463" t="s">
        <v>140</v>
      </c>
      <c r="U463" t="s">
        <v>141</v>
      </c>
      <c r="V463">
        <v>0</v>
      </c>
      <c r="W463">
        <v>0</v>
      </c>
      <c r="X463">
        <v>14.181413575000001</v>
      </c>
      <c r="Y463">
        <v>-7.2284367859999996</v>
      </c>
      <c r="Z463">
        <v>7.2284367859999996</v>
      </c>
      <c r="AA463">
        <v>-7.2284367859999996</v>
      </c>
      <c r="AB463">
        <v>1.1370517505</v>
      </c>
      <c r="AC463">
        <v>1.1370517505</v>
      </c>
      <c r="AD463">
        <v>0</v>
      </c>
      <c r="AE463">
        <v>14518.053338</v>
      </c>
      <c r="AF463">
        <v>1.0937211824999999</v>
      </c>
      <c r="AG463">
        <v>13964.801916</v>
      </c>
      <c r="AH463" t="s">
        <v>40</v>
      </c>
    </row>
    <row r="464" spans="1:34" x14ac:dyDescent="0.55000000000000004">
      <c r="A464">
        <v>24957.301218000001</v>
      </c>
      <c r="B464">
        <v>25830.742082000001</v>
      </c>
      <c r="C464" t="s">
        <v>21</v>
      </c>
      <c r="D464">
        <v>20902</v>
      </c>
      <c r="E464">
        <v>210009</v>
      </c>
      <c r="F464" t="s">
        <v>422</v>
      </c>
      <c r="G464" t="s">
        <v>35</v>
      </c>
      <c r="H464" t="s">
        <v>46</v>
      </c>
      <c r="I464" t="s">
        <v>37</v>
      </c>
      <c r="J464">
        <v>2</v>
      </c>
      <c r="K464">
        <v>15.374013543</v>
      </c>
      <c r="L464">
        <v>12</v>
      </c>
      <c r="M464">
        <v>448669.03</v>
      </c>
      <c r="N464">
        <v>27.534923185</v>
      </c>
      <c r="O464">
        <v>11</v>
      </c>
      <c r="P464">
        <v>922605.79</v>
      </c>
      <c r="Q464">
        <v>-1</v>
      </c>
      <c r="R464">
        <v>12.160909642</v>
      </c>
      <c r="S464">
        <v>473936.76</v>
      </c>
      <c r="T464" t="s">
        <v>98</v>
      </c>
      <c r="U464" t="s">
        <v>321</v>
      </c>
      <c r="V464">
        <v>0</v>
      </c>
      <c r="W464">
        <v>0</v>
      </c>
      <c r="X464">
        <v>117.92911949000001</v>
      </c>
      <c r="Y464">
        <v>-0.92701997199999997</v>
      </c>
      <c r="Z464">
        <v>0.92701997199999997</v>
      </c>
      <c r="AA464">
        <v>-0.92701997199999997</v>
      </c>
      <c r="AB464">
        <v>9.5594762E-2</v>
      </c>
      <c r="AC464">
        <v>9.5594762E-2</v>
      </c>
      <c r="AD464">
        <v>0</v>
      </c>
      <c r="AE464">
        <v>1220.5687679</v>
      </c>
      <c r="AF464">
        <v>12.065314880000001</v>
      </c>
      <c r="AG464">
        <v>154051.81417</v>
      </c>
      <c r="AH464" t="s">
        <v>40</v>
      </c>
    </row>
    <row r="465" spans="1:34" x14ac:dyDescent="0.55000000000000004">
      <c r="A465">
        <v>24957.301218000001</v>
      </c>
      <c r="B465">
        <v>25830.742082000001</v>
      </c>
      <c r="C465" t="s">
        <v>21</v>
      </c>
      <c r="D465">
        <v>20748</v>
      </c>
      <c r="E465">
        <v>210009</v>
      </c>
      <c r="F465" t="s">
        <v>422</v>
      </c>
      <c r="G465" t="s">
        <v>35</v>
      </c>
      <c r="H465" t="s">
        <v>41</v>
      </c>
      <c r="I465" t="s">
        <v>37</v>
      </c>
      <c r="J465">
        <v>1</v>
      </c>
      <c r="K465">
        <v>3.7805868880000002</v>
      </c>
      <c r="L465">
        <v>4</v>
      </c>
      <c r="M465">
        <v>120006.98</v>
      </c>
      <c r="N465">
        <v>7.06083879</v>
      </c>
      <c r="O465">
        <v>7</v>
      </c>
      <c r="P465">
        <v>310872.09000000003</v>
      </c>
      <c r="Q465">
        <v>3</v>
      </c>
      <c r="R465">
        <v>3.2802519019999998</v>
      </c>
      <c r="S465">
        <v>190865.11</v>
      </c>
      <c r="T465" t="s">
        <v>318</v>
      </c>
      <c r="U465" t="s">
        <v>319</v>
      </c>
      <c r="V465">
        <v>0</v>
      </c>
      <c r="W465">
        <v>0</v>
      </c>
      <c r="X465">
        <v>58.72886227</v>
      </c>
      <c r="Y465">
        <v>-3.3167708999999999</v>
      </c>
      <c r="Z465">
        <v>3.3167708999999999</v>
      </c>
      <c r="AA465">
        <v>-3.3167708999999999</v>
      </c>
      <c r="AB465">
        <v>0.18525548820000001</v>
      </c>
      <c r="AC465">
        <v>0.18525548820000001</v>
      </c>
      <c r="AD465">
        <v>0</v>
      </c>
      <c r="AE465">
        <v>2365.3708445000002</v>
      </c>
      <c r="AF465">
        <v>3.0949964138000001</v>
      </c>
      <c r="AG465">
        <v>39517.394872999997</v>
      </c>
      <c r="AH465" t="s">
        <v>40</v>
      </c>
    </row>
    <row r="466" spans="1:34" x14ac:dyDescent="0.55000000000000004">
      <c r="A466">
        <v>24957.301218000001</v>
      </c>
      <c r="B466">
        <v>25830.742082000001</v>
      </c>
      <c r="C466" t="s">
        <v>21</v>
      </c>
      <c r="D466">
        <v>20751</v>
      </c>
      <c r="E466">
        <v>210009</v>
      </c>
      <c r="F466" t="s">
        <v>422</v>
      </c>
      <c r="G466" t="s">
        <v>35</v>
      </c>
      <c r="H466" t="s">
        <v>64</v>
      </c>
      <c r="I466" t="s">
        <v>37</v>
      </c>
      <c r="J466">
        <v>1</v>
      </c>
      <c r="K466">
        <v>0</v>
      </c>
      <c r="L466">
        <v>0</v>
      </c>
      <c r="M466">
        <v>0</v>
      </c>
      <c r="N466">
        <v>0.49757698500000003</v>
      </c>
      <c r="O466">
        <v>1</v>
      </c>
      <c r="P466">
        <v>23974.28</v>
      </c>
      <c r="Q466">
        <v>1</v>
      </c>
      <c r="R466">
        <v>0.49757698500000003</v>
      </c>
      <c r="S466">
        <v>23974.28</v>
      </c>
      <c r="T466" t="s">
        <v>223</v>
      </c>
      <c r="U466" t="s">
        <v>224</v>
      </c>
      <c r="V466">
        <v>0</v>
      </c>
      <c r="W466">
        <v>0</v>
      </c>
      <c r="X466">
        <v>13.091230609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0.49757698500000003</v>
      </c>
      <c r="AG466">
        <v>6353.1402195999999</v>
      </c>
      <c r="AH466" t="s">
        <v>40</v>
      </c>
    </row>
    <row r="467" spans="1:34" x14ac:dyDescent="0.55000000000000004">
      <c r="A467">
        <v>24957.301218000001</v>
      </c>
      <c r="B467">
        <v>25830.742082000001</v>
      </c>
      <c r="C467" t="s">
        <v>21</v>
      </c>
      <c r="D467">
        <v>20720</v>
      </c>
      <c r="E467">
        <v>210009</v>
      </c>
      <c r="F467" t="s">
        <v>422</v>
      </c>
      <c r="G467" t="s">
        <v>35</v>
      </c>
      <c r="H467" t="s">
        <v>41</v>
      </c>
      <c r="I467" t="s">
        <v>37</v>
      </c>
      <c r="J467">
        <v>2</v>
      </c>
      <c r="K467">
        <v>9.2007907259999993</v>
      </c>
      <c r="L467">
        <v>14</v>
      </c>
      <c r="M467">
        <v>173530.96</v>
      </c>
      <c r="N467">
        <v>19.042616433999999</v>
      </c>
      <c r="O467">
        <v>19</v>
      </c>
      <c r="P467">
        <v>658891.17000000004</v>
      </c>
      <c r="Q467">
        <v>5</v>
      </c>
      <c r="R467">
        <v>9.841825708</v>
      </c>
      <c r="S467">
        <v>485360.21</v>
      </c>
      <c r="T467" t="s">
        <v>140</v>
      </c>
      <c r="U467" t="s">
        <v>198</v>
      </c>
      <c r="V467">
        <v>0</v>
      </c>
      <c r="W467">
        <v>0</v>
      </c>
      <c r="X467">
        <v>67.503236000000001</v>
      </c>
      <c r="Y467">
        <v>-3.745538888</v>
      </c>
      <c r="Z467">
        <v>3.745538888</v>
      </c>
      <c r="AA467">
        <v>-3.745538888</v>
      </c>
      <c r="AB467">
        <v>0.54609146320000002</v>
      </c>
      <c r="AC467">
        <v>0.54609146320000002</v>
      </c>
      <c r="AD467">
        <v>0</v>
      </c>
      <c r="AE467">
        <v>6972.5806118</v>
      </c>
      <c r="AF467">
        <v>9.2957342448000002</v>
      </c>
      <c r="AG467">
        <v>118689.37849</v>
      </c>
      <c r="AH467" t="s">
        <v>40</v>
      </c>
    </row>
    <row r="468" spans="1:34" x14ac:dyDescent="0.55000000000000004">
      <c r="A468">
        <v>24957.301218000001</v>
      </c>
      <c r="B468">
        <v>25830.742082000001</v>
      </c>
      <c r="C468" t="s">
        <v>21</v>
      </c>
      <c r="D468">
        <v>21210</v>
      </c>
      <c r="E468">
        <v>210009</v>
      </c>
      <c r="F468" t="s">
        <v>422</v>
      </c>
      <c r="G468" t="s">
        <v>35</v>
      </c>
      <c r="H468" t="s">
        <v>86</v>
      </c>
      <c r="I468" t="s">
        <v>37</v>
      </c>
      <c r="J468">
        <v>2</v>
      </c>
      <c r="K468">
        <v>20.808380381999999</v>
      </c>
      <c r="L468">
        <v>22</v>
      </c>
      <c r="M468">
        <v>433246.87</v>
      </c>
      <c r="N468">
        <v>21.448893363</v>
      </c>
      <c r="O468">
        <v>24</v>
      </c>
      <c r="P468">
        <v>695427.98</v>
      </c>
      <c r="Q468">
        <v>2</v>
      </c>
      <c r="R468">
        <v>0.64051298099999998</v>
      </c>
      <c r="S468">
        <v>262181.11</v>
      </c>
      <c r="T468" t="s">
        <v>36</v>
      </c>
      <c r="U468" t="s">
        <v>409</v>
      </c>
      <c r="V468">
        <v>0</v>
      </c>
      <c r="W468">
        <v>0</v>
      </c>
      <c r="X468">
        <v>21.737539356999999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0.64051298099999998</v>
      </c>
      <c r="AG468">
        <v>8178.1692149</v>
      </c>
      <c r="AH468" t="s">
        <v>40</v>
      </c>
    </row>
    <row r="469" spans="1:34" x14ac:dyDescent="0.55000000000000004">
      <c r="A469">
        <v>24957.301218000001</v>
      </c>
      <c r="B469">
        <v>25830.742082000001</v>
      </c>
      <c r="C469" t="s">
        <v>21</v>
      </c>
      <c r="D469">
        <v>20818</v>
      </c>
      <c r="E469">
        <v>210009</v>
      </c>
      <c r="F469" t="s">
        <v>422</v>
      </c>
      <c r="G469" t="s">
        <v>35</v>
      </c>
      <c r="H469" t="s">
        <v>46</v>
      </c>
      <c r="I469" t="s">
        <v>37</v>
      </c>
      <c r="J469">
        <v>1</v>
      </c>
      <c r="K469">
        <v>0</v>
      </c>
      <c r="L469">
        <v>0</v>
      </c>
      <c r="M469">
        <v>0</v>
      </c>
      <c r="N469">
        <v>0.39357798799999999</v>
      </c>
      <c r="O469">
        <v>1</v>
      </c>
      <c r="P469">
        <v>11864.45</v>
      </c>
      <c r="Q469">
        <v>1</v>
      </c>
      <c r="R469">
        <v>0.39357798799999999</v>
      </c>
      <c r="S469">
        <v>11864.45</v>
      </c>
      <c r="T469" t="s">
        <v>429</v>
      </c>
      <c r="U469" t="s">
        <v>430</v>
      </c>
      <c r="V469">
        <v>0</v>
      </c>
      <c r="W469">
        <v>0</v>
      </c>
      <c r="X469">
        <v>2.6715939199999998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0.39357798799999999</v>
      </c>
      <c r="AG469">
        <v>5025.2648746000004</v>
      </c>
      <c r="AH469" t="s">
        <v>40</v>
      </c>
    </row>
    <row r="470" spans="1:34" x14ac:dyDescent="0.55000000000000004">
      <c r="A470">
        <v>24957.301218000001</v>
      </c>
      <c r="B470">
        <v>25830.742082000001</v>
      </c>
      <c r="C470" t="s">
        <v>21</v>
      </c>
      <c r="D470">
        <v>21209</v>
      </c>
      <c r="E470">
        <v>210009</v>
      </c>
      <c r="F470" t="s">
        <v>422</v>
      </c>
      <c r="G470" t="s">
        <v>35</v>
      </c>
      <c r="H470" t="s">
        <v>86</v>
      </c>
      <c r="I470" t="s">
        <v>37</v>
      </c>
      <c r="J470">
        <v>3</v>
      </c>
      <c r="K470">
        <v>31.749272059999999</v>
      </c>
      <c r="L470">
        <v>37</v>
      </c>
      <c r="M470">
        <v>890407.78</v>
      </c>
      <c r="N470">
        <v>42.284414747</v>
      </c>
      <c r="O470">
        <v>33</v>
      </c>
      <c r="P470">
        <v>1308487.6100000001</v>
      </c>
      <c r="Q470">
        <v>-4</v>
      </c>
      <c r="R470">
        <v>10.535142687</v>
      </c>
      <c r="S470">
        <v>418079.83</v>
      </c>
      <c r="T470" t="s">
        <v>36</v>
      </c>
      <c r="U470" t="s">
        <v>264</v>
      </c>
      <c r="V470">
        <v>0</v>
      </c>
      <c r="W470">
        <v>0</v>
      </c>
      <c r="X470">
        <v>97.924219085000004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10.535142687</v>
      </c>
      <c r="AG470">
        <v>134514.33796999999</v>
      </c>
      <c r="AH470" t="s">
        <v>40</v>
      </c>
    </row>
    <row r="471" spans="1:34" x14ac:dyDescent="0.55000000000000004">
      <c r="A471">
        <v>24957.301218000001</v>
      </c>
      <c r="B471">
        <v>25830.742082000001</v>
      </c>
      <c r="C471" t="s">
        <v>21</v>
      </c>
      <c r="D471">
        <v>20743</v>
      </c>
      <c r="E471">
        <v>210009</v>
      </c>
      <c r="F471" t="s">
        <v>422</v>
      </c>
      <c r="G471" t="s">
        <v>35</v>
      </c>
      <c r="H471" t="s">
        <v>41</v>
      </c>
      <c r="I471" t="s">
        <v>37</v>
      </c>
      <c r="J471">
        <v>2</v>
      </c>
      <c r="K471">
        <v>8.2434887549999996</v>
      </c>
      <c r="L471">
        <v>6</v>
      </c>
      <c r="M471">
        <v>231635.82</v>
      </c>
      <c r="N471">
        <v>17.121519492000001</v>
      </c>
      <c r="O471">
        <v>12</v>
      </c>
      <c r="P471">
        <v>425759.88</v>
      </c>
      <c r="Q471">
        <v>6</v>
      </c>
      <c r="R471">
        <v>8.8780307369999996</v>
      </c>
      <c r="S471">
        <v>194124.06</v>
      </c>
      <c r="T471" t="s">
        <v>265</v>
      </c>
      <c r="U471" t="s">
        <v>266</v>
      </c>
      <c r="V471">
        <v>0</v>
      </c>
      <c r="W471">
        <v>0</v>
      </c>
      <c r="X471">
        <v>117.22862953000001</v>
      </c>
      <c r="Y471">
        <v>-10.39679769</v>
      </c>
      <c r="Z471">
        <v>10.396797691</v>
      </c>
      <c r="AA471">
        <v>-10.39679769</v>
      </c>
      <c r="AB471">
        <v>0.78737668299999997</v>
      </c>
      <c r="AC471">
        <v>0.78737668299999997</v>
      </c>
      <c r="AD471">
        <v>0</v>
      </c>
      <c r="AE471">
        <v>10053.34777</v>
      </c>
      <c r="AF471">
        <v>8.0906540539999998</v>
      </c>
      <c r="AG471">
        <v>103302.72745999999</v>
      </c>
      <c r="AH471" t="s">
        <v>40</v>
      </c>
    </row>
    <row r="472" spans="1:34" x14ac:dyDescent="0.55000000000000004">
      <c r="A472">
        <v>24957.301218000001</v>
      </c>
      <c r="B472">
        <v>25830.742082000001</v>
      </c>
      <c r="C472" t="s">
        <v>21</v>
      </c>
      <c r="D472">
        <v>21401</v>
      </c>
      <c r="E472">
        <v>210009</v>
      </c>
      <c r="F472" t="s">
        <v>422</v>
      </c>
      <c r="G472" t="s">
        <v>35</v>
      </c>
      <c r="H472" t="s">
        <v>64</v>
      </c>
      <c r="I472" t="s">
        <v>37</v>
      </c>
      <c r="J472">
        <v>3</v>
      </c>
      <c r="K472">
        <v>15.439635544</v>
      </c>
      <c r="L472">
        <v>21</v>
      </c>
      <c r="M472">
        <v>394759.3</v>
      </c>
      <c r="N472">
        <v>24.316480277</v>
      </c>
      <c r="O472">
        <v>25</v>
      </c>
      <c r="P472">
        <v>620678.75</v>
      </c>
      <c r="Q472">
        <v>4</v>
      </c>
      <c r="R472">
        <v>8.8768447330000004</v>
      </c>
      <c r="S472">
        <v>225919.45</v>
      </c>
      <c r="T472" t="s">
        <v>104</v>
      </c>
      <c r="U472" t="s">
        <v>325</v>
      </c>
      <c r="V472">
        <v>0</v>
      </c>
      <c r="W472">
        <v>0</v>
      </c>
      <c r="X472">
        <v>81.173615592999994</v>
      </c>
      <c r="Y472">
        <v>-1.1152699669999999</v>
      </c>
      <c r="Z472">
        <v>1.1152699669999999</v>
      </c>
      <c r="AA472">
        <v>-1.1152699669999999</v>
      </c>
      <c r="AB472">
        <v>0.1219617761</v>
      </c>
      <c r="AC472">
        <v>0.1219617761</v>
      </c>
      <c r="AD472">
        <v>0</v>
      </c>
      <c r="AE472">
        <v>1557.2268985999999</v>
      </c>
      <c r="AF472">
        <v>8.7548829568999995</v>
      </c>
      <c r="AG472">
        <v>111783.70525</v>
      </c>
      <c r="AH472" t="s">
        <v>40</v>
      </c>
    </row>
    <row r="473" spans="1:34" x14ac:dyDescent="0.55000000000000004">
      <c r="A473">
        <v>24957.301218000001</v>
      </c>
      <c r="B473">
        <v>25830.742082000001</v>
      </c>
      <c r="C473" t="s">
        <v>21</v>
      </c>
      <c r="D473" t="s">
        <v>55</v>
      </c>
      <c r="E473">
        <v>210009</v>
      </c>
      <c r="F473" t="s">
        <v>422</v>
      </c>
      <c r="G473" t="s">
        <v>35</v>
      </c>
      <c r="H473" t="s">
        <v>55</v>
      </c>
      <c r="I473" t="s">
        <v>37</v>
      </c>
      <c r="J473">
        <v>1</v>
      </c>
      <c r="K473">
        <v>0</v>
      </c>
      <c r="L473">
        <v>0</v>
      </c>
      <c r="M473">
        <v>0</v>
      </c>
      <c r="N473">
        <v>2.5922569229999999</v>
      </c>
      <c r="O473">
        <v>2</v>
      </c>
      <c r="P473">
        <v>62577.47</v>
      </c>
      <c r="Q473">
        <v>2</v>
      </c>
      <c r="R473">
        <v>2.5922569229999999</v>
      </c>
      <c r="S473">
        <v>62577.47</v>
      </c>
      <c r="U473" t="s">
        <v>263</v>
      </c>
      <c r="V473">
        <v>0</v>
      </c>
      <c r="W473">
        <v>0</v>
      </c>
      <c r="X473">
        <v>14.405875571999999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2.5922569229999999</v>
      </c>
      <c r="AG473">
        <v>33098.338978</v>
      </c>
      <c r="AH473" t="s">
        <v>40</v>
      </c>
    </row>
    <row r="474" spans="1:34" x14ac:dyDescent="0.55000000000000004">
      <c r="A474">
        <v>24957.301218000001</v>
      </c>
      <c r="B474">
        <v>25830.742082000001</v>
      </c>
      <c r="C474" t="s">
        <v>21</v>
      </c>
      <c r="D474">
        <v>20724</v>
      </c>
      <c r="E474">
        <v>210009</v>
      </c>
      <c r="F474" t="s">
        <v>422</v>
      </c>
      <c r="G474" t="s">
        <v>35</v>
      </c>
      <c r="H474" t="s">
        <v>64</v>
      </c>
      <c r="I474" t="s">
        <v>37</v>
      </c>
      <c r="J474">
        <v>2</v>
      </c>
      <c r="K474">
        <v>12.096034641999999</v>
      </c>
      <c r="L474">
        <v>10</v>
      </c>
      <c r="M474">
        <v>272910.74</v>
      </c>
      <c r="N474">
        <v>17.064704491000001</v>
      </c>
      <c r="O474">
        <v>16</v>
      </c>
      <c r="P474">
        <v>287654.69</v>
      </c>
      <c r="Q474">
        <v>6</v>
      </c>
      <c r="R474">
        <v>4.9686698490000003</v>
      </c>
      <c r="S474">
        <v>14743.95</v>
      </c>
      <c r="T474" t="s">
        <v>129</v>
      </c>
      <c r="U474" t="s">
        <v>130</v>
      </c>
      <c r="V474">
        <v>0</v>
      </c>
      <c r="W474">
        <v>0</v>
      </c>
      <c r="X474">
        <v>65.307156057</v>
      </c>
      <c r="Y474">
        <v>-51.13715148</v>
      </c>
      <c r="Z474">
        <v>51.137151484</v>
      </c>
      <c r="AA474">
        <v>-51.13715148</v>
      </c>
      <c r="AB474">
        <v>3.8905938963</v>
      </c>
      <c r="AC474">
        <v>3.8905938963</v>
      </c>
      <c r="AD474">
        <v>0</v>
      </c>
      <c r="AE474">
        <v>49675.707089000003</v>
      </c>
      <c r="AF474">
        <v>1.0780759526999999</v>
      </c>
      <c r="AG474">
        <v>13765.041192000001</v>
      </c>
      <c r="AH474" t="s">
        <v>40</v>
      </c>
    </row>
    <row r="475" spans="1:34" x14ac:dyDescent="0.55000000000000004">
      <c r="A475">
        <v>24957.301218000001</v>
      </c>
      <c r="B475">
        <v>25830.742082000001</v>
      </c>
      <c r="C475" t="s">
        <v>21</v>
      </c>
      <c r="D475">
        <v>20879</v>
      </c>
      <c r="E475">
        <v>210009</v>
      </c>
      <c r="F475" t="s">
        <v>422</v>
      </c>
      <c r="G475" t="s">
        <v>35</v>
      </c>
      <c r="H475" t="s">
        <v>46</v>
      </c>
      <c r="I475" t="s">
        <v>37</v>
      </c>
      <c r="J475">
        <v>2</v>
      </c>
      <c r="K475">
        <v>0.64227998100000006</v>
      </c>
      <c r="L475">
        <v>1</v>
      </c>
      <c r="M475">
        <v>14010.56</v>
      </c>
      <c r="N475">
        <v>4.1960798759999998</v>
      </c>
      <c r="O475">
        <v>4</v>
      </c>
      <c r="P475">
        <v>61370.14</v>
      </c>
      <c r="Q475">
        <v>3</v>
      </c>
      <c r="R475">
        <v>3.553799895</v>
      </c>
      <c r="S475">
        <v>47359.58</v>
      </c>
      <c r="T475" t="s">
        <v>47</v>
      </c>
      <c r="U475" t="s">
        <v>431</v>
      </c>
      <c r="V475">
        <v>0</v>
      </c>
      <c r="W475">
        <v>0</v>
      </c>
      <c r="X475">
        <v>23.840834283</v>
      </c>
      <c r="Y475">
        <v>-0.77830497700000001</v>
      </c>
      <c r="Z475">
        <v>0.77830497700000001</v>
      </c>
      <c r="AA475">
        <v>-0.77830497700000001</v>
      </c>
      <c r="AB475">
        <v>0.1160169192</v>
      </c>
      <c r="AC475">
        <v>0.1160169192</v>
      </c>
      <c r="AD475">
        <v>0</v>
      </c>
      <c r="AE475">
        <v>1481.3220426</v>
      </c>
      <c r="AF475">
        <v>3.4377829757999998</v>
      </c>
      <c r="AG475">
        <v>43894.146932000003</v>
      </c>
      <c r="AH475" t="s">
        <v>40</v>
      </c>
    </row>
    <row r="476" spans="1:34" x14ac:dyDescent="0.55000000000000004">
      <c r="A476">
        <v>24957.301218000001</v>
      </c>
      <c r="B476">
        <v>25830.742082000001</v>
      </c>
      <c r="C476" t="s">
        <v>21</v>
      </c>
      <c r="D476">
        <v>21204</v>
      </c>
      <c r="E476">
        <v>210009</v>
      </c>
      <c r="F476" t="s">
        <v>422</v>
      </c>
      <c r="G476" t="s">
        <v>35</v>
      </c>
      <c r="H476" t="s">
        <v>36</v>
      </c>
      <c r="I476" t="s">
        <v>37</v>
      </c>
      <c r="J476">
        <v>3</v>
      </c>
      <c r="K476">
        <v>15.606574537</v>
      </c>
      <c r="L476">
        <v>21</v>
      </c>
      <c r="M476">
        <v>295647.88</v>
      </c>
      <c r="N476">
        <v>21.187407370999999</v>
      </c>
      <c r="O476">
        <v>27</v>
      </c>
      <c r="P476">
        <v>606983.15</v>
      </c>
      <c r="Q476">
        <v>6</v>
      </c>
      <c r="R476">
        <v>5.5808328339999997</v>
      </c>
      <c r="S476">
        <v>311335.27</v>
      </c>
      <c r="T476" t="s">
        <v>155</v>
      </c>
      <c r="U476" t="s">
        <v>432</v>
      </c>
      <c r="V476">
        <v>0</v>
      </c>
      <c r="W476">
        <v>0</v>
      </c>
      <c r="X476">
        <v>132.48252106000001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5.5808328339999997</v>
      </c>
      <c r="AG476">
        <v>71256.940344000002</v>
      </c>
      <c r="AH476" t="s">
        <v>40</v>
      </c>
    </row>
    <row r="477" spans="1:34" x14ac:dyDescent="0.55000000000000004">
      <c r="A477">
        <v>24957.301218000001</v>
      </c>
      <c r="B477">
        <v>25830.742082000001</v>
      </c>
      <c r="C477" t="s">
        <v>21</v>
      </c>
      <c r="D477">
        <v>20763</v>
      </c>
      <c r="E477">
        <v>210009</v>
      </c>
      <c r="F477" t="s">
        <v>422</v>
      </c>
      <c r="G477" t="s">
        <v>35</v>
      </c>
      <c r="H477" t="s">
        <v>79</v>
      </c>
      <c r="I477" t="s">
        <v>37</v>
      </c>
      <c r="J477">
        <v>2</v>
      </c>
      <c r="K477">
        <v>0.46813298599999997</v>
      </c>
      <c r="L477">
        <v>1</v>
      </c>
      <c r="M477">
        <v>8777.01</v>
      </c>
      <c r="N477">
        <v>7.8940667659999999</v>
      </c>
      <c r="O477">
        <v>8</v>
      </c>
      <c r="P477">
        <v>206050.82</v>
      </c>
      <c r="Q477">
        <v>7</v>
      </c>
      <c r="R477">
        <v>7.4259337800000003</v>
      </c>
      <c r="S477">
        <v>197273.81</v>
      </c>
      <c r="T477" t="s">
        <v>268</v>
      </c>
      <c r="U477" t="s">
        <v>269</v>
      </c>
      <c r="V477">
        <v>0</v>
      </c>
      <c r="W477">
        <v>0</v>
      </c>
      <c r="X477">
        <v>27.201777194999998</v>
      </c>
      <c r="Y477">
        <v>-6.6720988009999997</v>
      </c>
      <c r="Z477">
        <v>6.6720988009999997</v>
      </c>
      <c r="AA477">
        <v>-6.6720988009999997</v>
      </c>
      <c r="AB477">
        <v>1.8214458384000001</v>
      </c>
      <c r="AC477">
        <v>1.8214458384000001</v>
      </c>
      <c r="AD477">
        <v>0</v>
      </c>
      <c r="AE477">
        <v>23256.503341</v>
      </c>
      <c r="AF477">
        <v>5.6044879416000004</v>
      </c>
      <c r="AG477">
        <v>71558.972431000002</v>
      </c>
      <c r="AH477" t="s">
        <v>40</v>
      </c>
    </row>
    <row r="478" spans="1:34" x14ac:dyDescent="0.55000000000000004">
      <c r="A478">
        <v>24957.301218000001</v>
      </c>
      <c r="B478">
        <v>25830.742082000001</v>
      </c>
      <c r="C478" t="s">
        <v>21</v>
      </c>
      <c r="D478" t="s">
        <v>53</v>
      </c>
      <c r="E478">
        <v>210009</v>
      </c>
      <c r="F478" t="s">
        <v>422</v>
      </c>
      <c r="G478" t="s">
        <v>35</v>
      </c>
      <c r="H478" t="s">
        <v>53</v>
      </c>
      <c r="I478" t="s">
        <v>37</v>
      </c>
      <c r="J478">
        <v>15</v>
      </c>
      <c r="K478">
        <v>30.462758094000002</v>
      </c>
      <c r="L478">
        <v>29</v>
      </c>
      <c r="M478">
        <v>564900.5</v>
      </c>
      <c r="N478">
        <v>51.556478472000002</v>
      </c>
      <c r="O478">
        <v>44</v>
      </c>
      <c r="P478">
        <v>1278653.05</v>
      </c>
      <c r="Q478">
        <v>15</v>
      </c>
      <c r="R478">
        <v>21.093720378</v>
      </c>
      <c r="S478">
        <v>713752.55</v>
      </c>
      <c r="U478" t="s">
        <v>54</v>
      </c>
      <c r="V478">
        <v>0</v>
      </c>
      <c r="W478">
        <v>0</v>
      </c>
      <c r="X478">
        <v>136.66112992000001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21.093720378</v>
      </c>
      <c r="AG478">
        <v>269327.89769999997</v>
      </c>
      <c r="AH478" t="s">
        <v>40</v>
      </c>
    </row>
    <row r="479" spans="1:34" x14ac:dyDescent="0.55000000000000004">
      <c r="A479">
        <v>24957.301218000001</v>
      </c>
      <c r="B479">
        <v>25830.742082000001</v>
      </c>
      <c r="C479" t="s">
        <v>21</v>
      </c>
      <c r="D479">
        <v>21160</v>
      </c>
      <c r="E479">
        <v>210009</v>
      </c>
      <c r="F479" t="s">
        <v>422</v>
      </c>
      <c r="G479" t="s">
        <v>35</v>
      </c>
      <c r="H479" t="s">
        <v>126</v>
      </c>
      <c r="I479" t="s">
        <v>37</v>
      </c>
      <c r="J479">
        <v>1</v>
      </c>
      <c r="K479">
        <v>0</v>
      </c>
      <c r="L479">
        <v>0</v>
      </c>
      <c r="M479">
        <v>0</v>
      </c>
      <c r="N479">
        <v>0.47577498600000001</v>
      </c>
      <c r="O479">
        <v>1</v>
      </c>
      <c r="P479">
        <v>11188.63</v>
      </c>
      <c r="Q479">
        <v>1</v>
      </c>
      <c r="R479">
        <v>0.47577498600000001</v>
      </c>
      <c r="S479">
        <v>11188.63</v>
      </c>
      <c r="T479" t="s">
        <v>380</v>
      </c>
      <c r="U479" t="s">
        <v>381</v>
      </c>
      <c r="V479">
        <v>0</v>
      </c>
      <c r="W479">
        <v>0</v>
      </c>
      <c r="X479">
        <v>1.450446957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0.47577498600000001</v>
      </c>
      <c r="AG479">
        <v>6074.7689104999999</v>
      </c>
      <c r="AH479" t="s">
        <v>40</v>
      </c>
    </row>
    <row r="480" spans="1:34" x14ac:dyDescent="0.55000000000000004">
      <c r="A480">
        <v>24957.301218000001</v>
      </c>
      <c r="B480">
        <v>25830.742082000001</v>
      </c>
      <c r="C480" t="s">
        <v>21</v>
      </c>
      <c r="D480">
        <v>21770</v>
      </c>
      <c r="E480">
        <v>210009</v>
      </c>
      <c r="F480" t="s">
        <v>422</v>
      </c>
      <c r="G480" t="s">
        <v>35</v>
      </c>
      <c r="H480" t="s">
        <v>55</v>
      </c>
      <c r="I480" t="s">
        <v>37</v>
      </c>
      <c r="J480">
        <v>1</v>
      </c>
      <c r="K480">
        <v>1.846774946</v>
      </c>
      <c r="L480">
        <v>3</v>
      </c>
      <c r="M480">
        <v>16970.32</v>
      </c>
      <c r="N480">
        <v>5.7775628289999998</v>
      </c>
      <c r="O480">
        <v>3</v>
      </c>
      <c r="P480">
        <v>148427.89000000001</v>
      </c>
      <c r="Q480">
        <v>0</v>
      </c>
      <c r="R480">
        <v>3.9307878829999998</v>
      </c>
      <c r="S480">
        <v>131457.57</v>
      </c>
      <c r="T480" t="s">
        <v>229</v>
      </c>
      <c r="U480" t="s">
        <v>230</v>
      </c>
      <c r="V480">
        <v>0</v>
      </c>
      <c r="W480">
        <v>0</v>
      </c>
      <c r="X480">
        <v>41.396002774000003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3.9307878829999998</v>
      </c>
      <c r="AG480">
        <v>50188.910152999997</v>
      </c>
      <c r="AH480" t="s">
        <v>40</v>
      </c>
    </row>
    <row r="481" spans="1:34" x14ac:dyDescent="0.55000000000000004">
      <c r="A481">
        <v>24957.301218000001</v>
      </c>
      <c r="B481">
        <v>25830.742082000001</v>
      </c>
      <c r="C481" t="s">
        <v>21</v>
      </c>
      <c r="D481">
        <v>21085</v>
      </c>
      <c r="E481">
        <v>210009</v>
      </c>
      <c r="F481" t="s">
        <v>422</v>
      </c>
      <c r="G481" t="s">
        <v>35</v>
      </c>
      <c r="H481" t="s">
        <v>126</v>
      </c>
      <c r="I481" t="s">
        <v>37</v>
      </c>
      <c r="J481">
        <v>2</v>
      </c>
      <c r="K481">
        <v>15.508521541</v>
      </c>
      <c r="L481">
        <v>17</v>
      </c>
      <c r="M481">
        <v>410262.23</v>
      </c>
      <c r="N481">
        <v>16.731799503000001</v>
      </c>
      <c r="O481">
        <v>17</v>
      </c>
      <c r="P481">
        <v>330333.26</v>
      </c>
      <c r="Q481">
        <v>0</v>
      </c>
      <c r="R481">
        <v>1.2232779620000001</v>
      </c>
      <c r="S481">
        <v>-79928.97</v>
      </c>
      <c r="T481" t="s">
        <v>418</v>
      </c>
      <c r="U481" t="s">
        <v>419</v>
      </c>
      <c r="V481">
        <v>0</v>
      </c>
      <c r="W481">
        <v>0</v>
      </c>
      <c r="X481">
        <v>25.745593227000001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1.2232779620000001</v>
      </c>
      <c r="AG481">
        <v>15619.002997</v>
      </c>
      <c r="AH481" t="s">
        <v>40</v>
      </c>
    </row>
    <row r="482" spans="1:34" x14ac:dyDescent="0.55000000000000004">
      <c r="A482">
        <v>24957.301218000001</v>
      </c>
      <c r="B482">
        <v>25830.742082000001</v>
      </c>
      <c r="C482" t="s">
        <v>21</v>
      </c>
      <c r="D482">
        <v>20781</v>
      </c>
      <c r="E482">
        <v>210009</v>
      </c>
      <c r="F482" t="s">
        <v>422</v>
      </c>
      <c r="G482" t="s">
        <v>35</v>
      </c>
      <c r="H482" t="s">
        <v>41</v>
      </c>
      <c r="I482" t="s">
        <v>37</v>
      </c>
      <c r="J482">
        <v>1</v>
      </c>
      <c r="K482">
        <v>2.3395949300000001</v>
      </c>
      <c r="L482">
        <v>3</v>
      </c>
      <c r="M482">
        <v>60337.94</v>
      </c>
      <c r="N482">
        <v>6.9135837950000001</v>
      </c>
      <c r="O482">
        <v>5</v>
      </c>
      <c r="P482">
        <v>183086.46</v>
      </c>
      <c r="Q482">
        <v>2</v>
      </c>
      <c r="R482">
        <v>4.5739888649999996</v>
      </c>
      <c r="S482">
        <v>122748.52</v>
      </c>
      <c r="T482" t="s">
        <v>49</v>
      </c>
      <c r="U482" t="s">
        <v>317</v>
      </c>
      <c r="V482">
        <v>0</v>
      </c>
      <c r="W482">
        <v>0</v>
      </c>
      <c r="X482">
        <v>17.319417484999999</v>
      </c>
      <c r="Y482">
        <v>-1.2624739620000001</v>
      </c>
      <c r="Z482">
        <v>1.2624739620000001</v>
      </c>
      <c r="AA482">
        <v>-1.2624739620000001</v>
      </c>
      <c r="AB482">
        <v>0.33341432240000002</v>
      </c>
      <c r="AC482">
        <v>0.33341432240000002</v>
      </c>
      <c r="AD482">
        <v>0</v>
      </c>
      <c r="AE482">
        <v>4257.0858482000003</v>
      </c>
      <c r="AF482">
        <v>4.2405745426000001</v>
      </c>
      <c r="AG482">
        <v>54144.314334000002</v>
      </c>
      <c r="AH482" t="s">
        <v>40</v>
      </c>
    </row>
    <row r="483" spans="1:34" x14ac:dyDescent="0.55000000000000004">
      <c r="A483">
        <v>24957.301218000001</v>
      </c>
      <c r="B483">
        <v>25830.742082000001</v>
      </c>
      <c r="C483" t="s">
        <v>21</v>
      </c>
      <c r="D483">
        <v>20874</v>
      </c>
      <c r="E483">
        <v>210009</v>
      </c>
      <c r="F483" t="s">
        <v>422</v>
      </c>
      <c r="G483" t="s">
        <v>35</v>
      </c>
      <c r="H483" t="s">
        <v>46</v>
      </c>
      <c r="I483" t="s">
        <v>37</v>
      </c>
      <c r="J483">
        <v>2</v>
      </c>
      <c r="K483">
        <v>12.083755643</v>
      </c>
      <c r="L483">
        <v>12</v>
      </c>
      <c r="M483">
        <v>303284.46999999997</v>
      </c>
      <c r="N483">
        <v>12.951114615</v>
      </c>
      <c r="O483">
        <v>13</v>
      </c>
      <c r="P483">
        <v>271966.59999999998</v>
      </c>
      <c r="Q483">
        <v>1</v>
      </c>
      <c r="R483">
        <v>0.86735897200000001</v>
      </c>
      <c r="S483">
        <v>-31317.87</v>
      </c>
      <c r="T483" t="s">
        <v>74</v>
      </c>
      <c r="U483" t="s">
        <v>176</v>
      </c>
      <c r="V483">
        <v>0</v>
      </c>
      <c r="W483">
        <v>0</v>
      </c>
      <c r="X483">
        <v>67.317166005000004</v>
      </c>
      <c r="Y483">
        <v>-2.7837239170000001</v>
      </c>
      <c r="Z483">
        <v>2.7837239170000001</v>
      </c>
      <c r="AA483">
        <v>-2.7837239170000001</v>
      </c>
      <c r="AB483">
        <v>3.5867343500000003E-2</v>
      </c>
      <c r="AC483">
        <v>3.5867343500000003E-2</v>
      </c>
      <c r="AD483">
        <v>0</v>
      </c>
      <c r="AE483">
        <v>457.95981181000002</v>
      </c>
      <c r="AF483">
        <v>0.83149162850000002</v>
      </c>
      <c r="AG483">
        <v>10616.614245999999</v>
      </c>
      <c r="AH483" t="s">
        <v>40</v>
      </c>
    </row>
    <row r="484" spans="1:34" x14ac:dyDescent="0.55000000000000004">
      <c r="A484">
        <v>24957.301218000001</v>
      </c>
      <c r="B484">
        <v>25830.742082000001</v>
      </c>
      <c r="C484" t="s">
        <v>21</v>
      </c>
      <c r="D484">
        <v>21152</v>
      </c>
      <c r="E484">
        <v>210009</v>
      </c>
      <c r="F484" t="s">
        <v>422</v>
      </c>
      <c r="G484" t="s">
        <v>35</v>
      </c>
      <c r="H484" t="s">
        <v>36</v>
      </c>
      <c r="I484" t="s">
        <v>37</v>
      </c>
      <c r="J484">
        <v>2</v>
      </c>
      <c r="K484">
        <v>2.493078927</v>
      </c>
      <c r="L484">
        <v>4</v>
      </c>
      <c r="M484">
        <v>52922.49</v>
      </c>
      <c r="N484">
        <v>3.2539059030000002</v>
      </c>
      <c r="O484">
        <v>4</v>
      </c>
      <c r="P484">
        <v>88374.79</v>
      </c>
      <c r="Q484">
        <v>0</v>
      </c>
      <c r="R484">
        <v>0.76082697600000004</v>
      </c>
      <c r="S484">
        <v>35452.300000000003</v>
      </c>
      <c r="T484" t="s">
        <v>256</v>
      </c>
      <c r="U484" t="s">
        <v>257</v>
      </c>
      <c r="V484">
        <v>0</v>
      </c>
      <c r="W484">
        <v>0</v>
      </c>
      <c r="X484">
        <v>8.4486977470000006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0.76082697600000004</v>
      </c>
      <c r="AG484">
        <v>9714.3569881999993</v>
      </c>
      <c r="AH484" t="s">
        <v>40</v>
      </c>
    </row>
    <row r="485" spans="1:34" x14ac:dyDescent="0.55000000000000004">
      <c r="A485">
        <v>24957.301218000001</v>
      </c>
      <c r="B485">
        <v>25830.742082000001</v>
      </c>
      <c r="C485" t="s">
        <v>21</v>
      </c>
      <c r="D485">
        <v>21774</v>
      </c>
      <c r="E485">
        <v>210009</v>
      </c>
      <c r="F485" t="s">
        <v>422</v>
      </c>
      <c r="G485" t="s">
        <v>35</v>
      </c>
      <c r="H485" t="s">
        <v>55</v>
      </c>
      <c r="I485" t="s">
        <v>37</v>
      </c>
      <c r="J485">
        <v>2</v>
      </c>
      <c r="K485">
        <v>4.7907238579999998</v>
      </c>
      <c r="L485">
        <v>2</v>
      </c>
      <c r="M485">
        <v>51473.98</v>
      </c>
      <c r="N485">
        <v>7.981699764</v>
      </c>
      <c r="O485">
        <v>9</v>
      </c>
      <c r="P485">
        <v>205354.43</v>
      </c>
      <c r="Q485">
        <v>7</v>
      </c>
      <c r="R485">
        <v>3.1909759059999998</v>
      </c>
      <c r="S485">
        <v>153880.45000000001</v>
      </c>
      <c r="T485" t="s">
        <v>118</v>
      </c>
      <c r="U485" t="s">
        <v>119</v>
      </c>
      <c r="V485">
        <v>0</v>
      </c>
      <c r="W485">
        <v>0</v>
      </c>
      <c r="X485">
        <v>27.160838197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3.1909759059999998</v>
      </c>
      <c r="AG485">
        <v>40742.875935999997</v>
      </c>
      <c r="AH485" t="s">
        <v>40</v>
      </c>
    </row>
    <row r="486" spans="1:34" x14ac:dyDescent="0.55000000000000004">
      <c r="A486">
        <v>24957.301218000001</v>
      </c>
      <c r="B486">
        <v>25830.742082000001</v>
      </c>
      <c r="C486" t="s">
        <v>21</v>
      </c>
      <c r="D486">
        <v>20772</v>
      </c>
      <c r="E486">
        <v>210009</v>
      </c>
      <c r="F486" t="s">
        <v>422</v>
      </c>
      <c r="G486" t="s">
        <v>35</v>
      </c>
      <c r="H486" t="s">
        <v>41</v>
      </c>
      <c r="I486" t="s">
        <v>37</v>
      </c>
      <c r="J486">
        <v>2</v>
      </c>
      <c r="K486">
        <v>5.5124148350000004</v>
      </c>
      <c r="L486">
        <v>8</v>
      </c>
      <c r="M486">
        <v>119211.03</v>
      </c>
      <c r="N486">
        <v>23.828638294000001</v>
      </c>
      <c r="O486">
        <v>19</v>
      </c>
      <c r="P486">
        <v>892293.7</v>
      </c>
      <c r="Q486">
        <v>11</v>
      </c>
      <c r="R486">
        <v>18.316223459</v>
      </c>
      <c r="S486">
        <v>773082.67</v>
      </c>
      <c r="T486" t="s">
        <v>162</v>
      </c>
      <c r="U486" t="s">
        <v>163</v>
      </c>
      <c r="V486">
        <v>0</v>
      </c>
      <c r="W486">
        <v>0</v>
      </c>
      <c r="X486">
        <v>53.818906400000003</v>
      </c>
      <c r="Y486">
        <v>-4.8192558569999999</v>
      </c>
      <c r="Z486">
        <v>4.8192558569999999</v>
      </c>
      <c r="AA486">
        <v>-4.8192558569999999</v>
      </c>
      <c r="AB486">
        <v>1.6401404838</v>
      </c>
      <c r="AC486">
        <v>1.6401404838</v>
      </c>
      <c r="AD486">
        <v>0</v>
      </c>
      <c r="AE486">
        <v>20941.568415999998</v>
      </c>
      <c r="AF486">
        <v>16.676082975</v>
      </c>
      <c r="AG486">
        <v>212922.81727</v>
      </c>
      <c r="AH486" t="s">
        <v>40</v>
      </c>
    </row>
    <row r="487" spans="1:34" x14ac:dyDescent="0.55000000000000004">
      <c r="A487">
        <v>24957.301218000001</v>
      </c>
      <c r="B487">
        <v>25830.742082000001</v>
      </c>
      <c r="C487" t="s">
        <v>21</v>
      </c>
      <c r="D487">
        <v>21773</v>
      </c>
      <c r="E487">
        <v>210009</v>
      </c>
      <c r="F487" t="s">
        <v>422</v>
      </c>
      <c r="G487" t="s">
        <v>35</v>
      </c>
      <c r="H487" t="s">
        <v>55</v>
      </c>
      <c r="I487" t="s">
        <v>37</v>
      </c>
      <c r="J487">
        <v>1</v>
      </c>
      <c r="K487">
        <v>0.463247986</v>
      </c>
      <c r="L487">
        <v>1</v>
      </c>
      <c r="M487">
        <v>22882.1</v>
      </c>
      <c r="N487">
        <v>2.5322079249999998</v>
      </c>
      <c r="O487">
        <v>3</v>
      </c>
      <c r="P487">
        <v>37753.78</v>
      </c>
      <c r="Q487">
        <v>2</v>
      </c>
      <c r="R487">
        <v>2.068959939</v>
      </c>
      <c r="S487">
        <v>14871.68</v>
      </c>
      <c r="T487" t="s">
        <v>377</v>
      </c>
      <c r="U487" t="s">
        <v>378</v>
      </c>
      <c r="V487">
        <v>0</v>
      </c>
      <c r="W487">
        <v>0</v>
      </c>
      <c r="X487">
        <v>27.295467200000001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2.068959939</v>
      </c>
      <c r="AG487">
        <v>26416.801817</v>
      </c>
      <c r="AH487" t="s">
        <v>40</v>
      </c>
    </row>
    <row r="488" spans="1:34" x14ac:dyDescent="0.55000000000000004">
      <c r="A488">
        <v>24957.301218000001</v>
      </c>
      <c r="B488">
        <v>25830.742082000001</v>
      </c>
      <c r="C488" t="s">
        <v>21</v>
      </c>
      <c r="D488">
        <v>21797</v>
      </c>
      <c r="E488">
        <v>210009</v>
      </c>
      <c r="F488" t="s">
        <v>422</v>
      </c>
      <c r="G488" t="s">
        <v>35</v>
      </c>
      <c r="H488" t="s">
        <v>79</v>
      </c>
      <c r="I488" t="s">
        <v>37</v>
      </c>
      <c r="J488">
        <v>2</v>
      </c>
      <c r="K488">
        <v>6.2816868120000002</v>
      </c>
      <c r="L488">
        <v>8</v>
      </c>
      <c r="M488">
        <v>146171.31</v>
      </c>
      <c r="N488">
        <v>7.8874577659999998</v>
      </c>
      <c r="O488">
        <v>9</v>
      </c>
      <c r="P488">
        <v>159995.66</v>
      </c>
      <c r="Q488">
        <v>1</v>
      </c>
      <c r="R488">
        <v>1.605770954</v>
      </c>
      <c r="S488">
        <v>13824.35</v>
      </c>
      <c r="T488" t="s">
        <v>326</v>
      </c>
      <c r="U488" t="s">
        <v>327</v>
      </c>
      <c r="V488">
        <v>0</v>
      </c>
      <c r="W488">
        <v>0</v>
      </c>
      <c r="X488">
        <v>15.290254544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1.605770954</v>
      </c>
      <c r="AG488">
        <v>20502.732921999999</v>
      </c>
      <c r="AH488" t="s">
        <v>40</v>
      </c>
    </row>
    <row r="489" spans="1:34" x14ac:dyDescent="0.55000000000000004">
      <c r="A489">
        <v>24957.301218000001</v>
      </c>
      <c r="B489">
        <v>25830.742082000001</v>
      </c>
      <c r="C489" t="s">
        <v>21</v>
      </c>
      <c r="D489">
        <v>21778</v>
      </c>
      <c r="E489">
        <v>210009</v>
      </c>
      <c r="F489" t="s">
        <v>422</v>
      </c>
      <c r="G489" t="s">
        <v>35</v>
      </c>
      <c r="H489" t="s">
        <v>55</v>
      </c>
      <c r="I489" t="s">
        <v>37</v>
      </c>
      <c r="J489">
        <v>1</v>
      </c>
      <c r="K489">
        <v>0</v>
      </c>
      <c r="L489">
        <v>0</v>
      </c>
      <c r="M489">
        <v>0</v>
      </c>
      <c r="N489">
        <v>0.84587697500000003</v>
      </c>
      <c r="O489">
        <v>1</v>
      </c>
      <c r="P489">
        <v>56622.47</v>
      </c>
      <c r="Q489">
        <v>1</v>
      </c>
      <c r="R489">
        <v>0.84587697500000003</v>
      </c>
      <c r="S489">
        <v>56622.47</v>
      </c>
      <c r="T489" t="s">
        <v>371</v>
      </c>
      <c r="U489" t="s">
        <v>372</v>
      </c>
      <c r="V489">
        <v>0</v>
      </c>
      <c r="W489">
        <v>0</v>
      </c>
      <c r="X489">
        <v>8.2848077530000008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0.84587697500000003</v>
      </c>
      <c r="AG489">
        <v>10800.288584</v>
      </c>
      <c r="AH489" t="s">
        <v>40</v>
      </c>
    </row>
    <row r="490" spans="1:34" x14ac:dyDescent="0.55000000000000004">
      <c r="A490">
        <v>24957.301218000001</v>
      </c>
      <c r="B490">
        <v>25830.742082000001</v>
      </c>
      <c r="C490" t="s">
        <v>21</v>
      </c>
      <c r="D490">
        <v>21214</v>
      </c>
      <c r="E490">
        <v>210009</v>
      </c>
      <c r="F490" t="s">
        <v>422</v>
      </c>
      <c r="G490" t="s">
        <v>35</v>
      </c>
      <c r="H490" t="s">
        <v>86</v>
      </c>
      <c r="I490" t="s">
        <v>37</v>
      </c>
      <c r="J490">
        <v>3</v>
      </c>
      <c r="K490">
        <v>48.125249572000001</v>
      </c>
      <c r="L490">
        <v>58</v>
      </c>
      <c r="M490">
        <v>1128824.8999999999</v>
      </c>
      <c r="N490">
        <v>79.035079654</v>
      </c>
      <c r="O490">
        <v>60</v>
      </c>
      <c r="P490">
        <v>1760603.82</v>
      </c>
      <c r="Q490">
        <v>2</v>
      </c>
      <c r="R490">
        <v>30.909830081999999</v>
      </c>
      <c r="S490">
        <v>631778.92000000004</v>
      </c>
      <c r="T490" t="s">
        <v>36</v>
      </c>
      <c r="U490" t="s">
        <v>302</v>
      </c>
      <c r="V490">
        <v>0</v>
      </c>
      <c r="W490">
        <v>0</v>
      </c>
      <c r="X490">
        <v>122.01511635999999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30.909830081999999</v>
      </c>
      <c r="AG490">
        <v>394661.51087</v>
      </c>
      <c r="AH490" t="s">
        <v>40</v>
      </c>
    </row>
    <row r="491" spans="1:34" x14ac:dyDescent="0.55000000000000004">
      <c r="A491">
        <v>24957.301218000001</v>
      </c>
      <c r="B491">
        <v>25830.742082000001</v>
      </c>
      <c r="C491" t="s">
        <v>21</v>
      </c>
      <c r="D491">
        <v>21136</v>
      </c>
      <c r="E491">
        <v>210009</v>
      </c>
      <c r="F491" t="s">
        <v>422</v>
      </c>
      <c r="G491" t="s">
        <v>35</v>
      </c>
      <c r="H491" t="s">
        <v>36</v>
      </c>
      <c r="I491" t="s">
        <v>37</v>
      </c>
      <c r="J491">
        <v>2</v>
      </c>
      <c r="K491">
        <v>39.730661822999998</v>
      </c>
      <c r="L491">
        <v>36</v>
      </c>
      <c r="M491">
        <v>889423.47</v>
      </c>
      <c r="N491">
        <v>41.775167760000002</v>
      </c>
      <c r="O491">
        <v>42</v>
      </c>
      <c r="P491">
        <v>1091255.69</v>
      </c>
      <c r="Q491">
        <v>6</v>
      </c>
      <c r="R491">
        <v>2.0445059369999998</v>
      </c>
      <c r="S491">
        <v>201832.22</v>
      </c>
      <c r="T491" t="s">
        <v>398</v>
      </c>
      <c r="U491" t="s">
        <v>399</v>
      </c>
      <c r="V491">
        <v>0</v>
      </c>
      <c r="W491">
        <v>0</v>
      </c>
      <c r="X491">
        <v>56.052853335000002</v>
      </c>
      <c r="Y491">
        <v>-0.96866297199999996</v>
      </c>
      <c r="Z491">
        <v>0.96866297199999996</v>
      </c>
      <c r="AA491">
        <v>-0.96866297199999996</v>
      </c>
      <c r="AB491">
        <v>3.5331603599999997E-2</v>
      </c>
      <c r="AC491">
        <v>3.5331603599999997E-2</v>
      </c>
      <c r="AD491">
        <v>0</v>
      </c>
      <c r="AE491">
        <v>451.11940243999999</v>
      </c>
      <c r="AF491">
        <v>2.0091743333999998</v>
      </c>
      <c r="AG491">
        <v>25653.449918999999</v>
      </c>
      <c r="AH491" t="s">
        <v>40</v>
      </c>
    </row>
    <row r="492" spans="1:34" x14ac:dyDescent="0.55000000000000004">
      <c r="A492">
        <v>24957.301218000001</v>
      </c>
      <c r="B492">
        <v>25830.742082000001</v>
      </c>
      <c r="C492" t="s">
        <v>21</v>
      </c>
      <c r="D492">
        <v>21780</v>
      </c>
      <c r="E492">
        <v>210009</v>
      </c>
      <c r="F492" t="s">
        <v>422</v>
      </c>
      <c r="G492" t="s">
        <v>35</v>
      </c>
      <c r="H492" t="s">
        <v>55</v>
      </c>
      <c r="I492" t="s">
        <v>37</v>
      </c>
      <c r="J492">
        <v>1</v>
      </c>
      <c r="K492">
        <v>0</v>
      </c>
      <c r="L492">
        <v>0</v>
      </c>
      <c r="M492">
        <v>0</v>
      </c>
      <c r="N492">
        <v>0.88678597400000003</v>
      </c>
      <c r="O492">
        <v>1</v>
      </c>
      <c r="P492">
        <v>29959.7</v>
      </c>
      <c r="Q492">
        <v>1</v>
      </c>
      <c r="R492">
        <v>0.88678597400000003</v>
      </c>
      <c r="S492">
        <v>29959.7</v>
      </c>
      <c r="T492" t="s">
        <v>82</v>
      </c>
      <c r="U492" t="s">
        <v>83</v>
      </c>
      <c r="V492">
        <v>0</v>
      </c>
      <c r="W492">
        <v>0</v>
      </c>
      <c r="X492">
        <v>10.273126693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0.88678597400000003</v>
      </c>
      <c r="AG492">
        <v>11322.621036</v>
      </c>
      <c r="AH492" t="s">
        <v>40</v>
      </c>
    </row>
    <row r="493" spans="1:34" x14ac:dyDescent="0.55000000000000004">
      <c r="A493">
        <v>24957.301218000001</v>
      </c>
      <c r="B493">
        <v>25830.742082000001</v>
      </c>
      <c r="C493" t="s">
        <v>21</v>
      </c>
      <c r="D493">
        <v>21207</v>
      </c>
      <c r="E493">
        <v>210009</v>
      </c>
      <c r="F493" t="s">
        <v>422</v>
      </c>
      <c r="G493" t="s">
        <v>35</v>
      </c>
      <c r="H493" t="s">
        <v>36</v>
      </c>
      <c r="I493" t="s">
        <v>37</v>
      </c>
      <c r="J493">
        <v>3</v>
      </c>
      <c r="K493">
        <v>94.855579183000003</v>
      </c>
      <c r="L493">
        <v>99</v>
      </c>
      <c r="M493">
        <v>2470693.37</v>
      </c>
      <c r="N493">
        <v>98.933540066000006</v>
      </c>
      <c r="O493">
        <v>102</v>
      </c>
      <c r="P493">
        <v>2992560.86</v>
      </c>
      <c r="Q493">
        <v>3</v>
      </c>
      <c r="R493">
        <v>4.0779608830000003</v>
      </c>
      <c r="S493">
        <v>521867.49</v>
      </c>
      <c r="T493" t="s">
        <v>306</v>
      </c>
      <c r="U493" t="s">
        <v>307</v>
      </c>
      <c r="V493">
        <v>0</v>
      </c>
      <c r="W493">
        <v>0</v>
      </c>
      <c r="X493">
        <v>25.919264238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4.0779608830000003</v>
      </c>
      <c r="AG493">
        <v>52068.037873000001</v>
      </c>
      <c r="AH493" t="s">
        <v>40</v>
      </c>
    </row>
    <row r="494" spans="1:34" x14ac:dyDescent="0.55000000000000004">
      <c r="A494">
        <v>24957.301218000001</v>
      </c>
      <c r="B494">
        <v>25830.742082000001</v>
      </c>
      <c r="C494" t="s">
        <v>21</v>
      </c>
      <c r="D494" t="s">
        <v>347</v>
      </c>
      <c r="E494">
        <v>210009</v>
      </c>
      <c r="F494" t="s">
        <v>422</v>
      </c>
      <c r="G494" t="s">
        <v>35</v>
      </c>
      <c r="H494" t="s">
        <v>347</v>
      </c>
      <c r="I494" t="s">
        <v>37</v>
      </c>
      <c r="J494">
        <v>6</v>
      </c>
      <c r="K494">
        <v>12.832320617000001</v>
      </c>
      <c r="L494">
        <v>12</v>
      </c>
      <c r="M494">
        <v>350731.06</v>
      </c>
      <c r="N494">
        <v>14.723167564000001</v>
      </c>
      <c r="O494">
        <v>14</v>
      </c>
      <c r="P494">
        <v>248861.14</v>
      </c>
      <c r="Q494">
        <v>2</v>
      </c>
      <c r="R494">
        <v>1.890846947</v>
      </c>
      <c r="S494">
        <v>-101869.92</v>
      </c>
      <c r="U494" t="s">
        <v>348</v>
      </c>
      <c r="V494">
        <v>0</v>
      </c>
      <c r="W494">
        <v>0</v>
      </c>
      <c r="X494">
        <v>68.731464979999998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1.890846947</v>
      </c>
      <c r="AG494">
        <v>24142.627473</v>
      </c>
      <c r="AH494" t="s">
        <v>40</v>
      </c>
    </row>
    <row r="495" spans="1:34" x14ac:dyDescent="0.55000000000000004">
      <c r="A495">
        <v>24957.301218000001</v>
      </c>
      <c r="B495">
        <v>25830.742082000001</v>
      </c>
      <c r="C495" t="s">
        <v>21</v>
      </c>
      <c r="D495">
        <v>21244</v>
      </c>
      <c r="E495">
        <v>210009</v>
      </c>
      <c r="F495" t="s">
        <v>422</v>
      </c>
      <c r="G495" t="s">
        <v>35</v>
      </c>
      <c r="H495" t="s">
        <v>36</v>
      </c>
      <c r="I495" t="s">
        <v>37</v>
      </c>
      <c r="J495">
        <v>2</v>
      </c>
      <c r="K495">
        <v>55.653534344999997</v>
      </c>
      <c r="L495">
        <v>58</v>
      </c>
      <c r="M495">
        <v>1202977.8899999999</v>
      </c>
      <c r="N495">
        <v>59.762183225999998</v>
      </c>
      <c r="O495">
        <v>60</v>
      </c>
      <c r="P495">
        <v>1545677.15</v>
      </c>
      <c r="Q495">
        <v>2</v>
      </c>
      <c r="R495">
        <v>4.1086488809999997</v>
      </c>
      <c r="S495">
        <v>342699.26</v>
      </c>
      <c r="T495" t="s">
        <v>153</v>
      </c>
      <c r="U495" t="s">
        <v>154</v>
      </c>
      <c r="V495">
        <v>0</v>
      </c>
      <c r="W495">
        <v>0</v>
      </c>
      <c r="X495">
        <v>128.80505017999999</v>
      </c>
      <c r="Y495">
        <v>-0.77333497699999998</v>
      </c>
      <c r="Z495">
        <v>0.77333497699999998</v>
      </c>
      <c r="AA495">
        <v>-0.77333497699999998</v>
      </c>
      <c r="AB495">
        <v>2.46679915E-2</v>
      </c>
      <c r="AC495">
        <v>2.46679915E-2</v>
      </c>
      <c r="AD495">
        <v>0</v>
      </c>
      <c r="AE495">
        <v>314.96474697999997</v>
      </c>
      <c r="AF495">
        <v>4.0839808895000003</v>
      </c>
      <c r="AG495">
        <v>52144.902251</v>
      </c>
      <c r="AH495" t="s">
        <v>40</v>
      </c>
    </row>
    <row r="496" spans="1:34" x14ac:dyDescent="0.55000000000000004">
      <c r="A496">
        <v>24957.301218000001</v>
      </c>
      <c r="B496">
        <v>25830.742082000001</v>
      </c>
      <c r="C496" t="s">
        <v>21</v>
      </c>
      <c r="D496">
        <v>21044</v>
      </c>
      <c r="E496">
        <v>210009</v>
      </c>
      <c r="F496" t="s">
        <v>422</v>
      </c>
      <c r="G496" t="s">
        <v>35</v>
      </c>
      <c r="H496" t="s">
        <v>79</v>
      </c>
      <c r="I496" t="s">
        <v>37</v>
      </c>
      <c r="J496">
        <v>3</v>
      </c>
      <c r="K496">
        <v>44.727976671</v>
      </c>
      <c r="L496">
        <v>46</v>
      </c>
      <c r="M496">
        <v>1060556.29</v>
      </c>
      <c r="N496">
        <v>69.892790927999997</v>
      </c>
      <c r="O496">
        <v>49</v>
      </c>
      <c r="P496">
        <v>1945643.06</v>
      </c>
      <c r="Q496">
        <v>3</v>
      </c>
      <c r="R496">
        <v>25.164814257</v>
      </c>
      <c r="S496">
        <v>885086.77</v>
      </c>
      <c r="T496" t="s">
        <v>80</v>
      </c>
      <c r="U496" t="s">
        <v>81</v>
      </c>
      <c r="V496">
        <v>0</v>
      </c>
      <c r="W496">
        <v>0</v>
      </c>
      <c r="X496">
        <v>69.840390935000002</v>
      </c>
      <c r="Y496">
        <v>-1.0225469700000001</v>
      </c>
      <c r="Z496">
        <v>1.0225469700000001</v>
      </c>
      <c r="AA496">
        <v>-1.0225469700000001</v>
      </c>
      <c r="AB496">
        <v>0.36844302020000003</v>
      </c>
      <c r="AC496">
        <v>0.36844302020000003</v>
      </c>
      <c r="AD496">
        <v>0</v>
      </c>
      <c r="AE496">
        <v>4704.3377024000001</v>
      </c>
      <c r="AF496">
        <v>24.796371236999999</v>
      </c>
      <c r="AG496">
        <v>316603.91889999999</v>
      </c>
      <c r="AH496" t="s">
        <v>40</v>
      </c>
    </row>
    <row r="497" spans="1:34" x14ac:dyDescent="0.55000000000000004">
      <c r="A497">
        <v>24957.301218000001</v>
      </c>
      <c r="B497">
        <v>25830.742082000001</v>
      </c>
      <c r="C497" t="s">
        <v>21</v>
      </c>
      <c r="D497">
        <v>20866</v>
      </c>
      <c r="E497">
        <v>210009</v>
      </c>
      <c r="F497" t="s">
        <v>422</v>
      </c>
      <c r="G497" t="s">
        <v>35</v>
      </c>
      <c r="H497" t="s">
        <v>46</v>
      </c>
      <c r="I497" t="s">
        <v>37</v>
      </c>
      <c r="J497">
        <v>1</v>
      </c>
      <c r="K497">
        <v>5.1845488470000003</v>
      </c>
      <c r="L497">
        <v>5</v>
      </c>
      <c r="M497">
        <v>157720.17000000001</v>
      </c>
      <c r="N497">
        <v>7.0411577919999999</v>
      </c>
      <c r="O497">
        <v>6</v>
      </c>
      <c r="P497">
        <v>151968.39000000001</v>
      </c>
      <c r="Q497">
        <v>1</v>
      </c>
      <c r="R497">
        <v>1.8566089450000001</v>
      </c>
      <c r="S497">
        <v>-5751.78</v>
      </c>
      <c r="T497" t="s">
        <v>251</v>
      </c>
      <c r="U497" t="s">
        <v>252</v>
      </c>
      <c r="V497">
        <v>0</v>
      </c>
      <c r="W497">
        <v>0</v>
      </c>
      <c r="X497">
        <v>53.171304423999999</v>
      </c>
      <c r="Y497">
        <v>-9.5049347189999995</v>
      </c>
      <c r="Z497">
        <v>9.5049347189999995</v>
      </c>
      <c r="AA497">
        <v>-9.5049347189999995</v>
      </c>
      <c r="AB497">
        <v>0.33188854420000002</v>
      </c>
      <c r="AC497">
        <v>0.33188854420000002</v>
      </c>
      <c r="AD497">
        <v>0</v>
      </c>
      <c r="AE497">
        <v>4237.6044762000001</v>
      </c>
      <c r="AF497">
        <v>1.5247204007999999</v>
      </c>
      <c r="AG497">
        <v>19467.866870000002</v>
      </c>
      <c r="AH497" t="s">
        <v>40</v>
      </c>
    </row>
    <row r="498" spans="1:34" x14ac:dyDescent="0.55000000000000004">
      <c r="A498">
        <v>24957.301218000001</v>
      </c>
      <c r="B498">
        <v>25830.742082000001</v>
      </c>
      <c r="C498" t="s">
        <v>21</v>
      </c>
      <c r="D498">
        <v>20861</v>
      </c>
      <c r="E498">
        <v>210009</v>
      </c>
      <c r="F498" t="s">
        <v>422</v>
      </c>
      <c r="G498" t="s">
        <v>35</v>
      </c>
      <c r="H498" t="s">
        <v>46</v>
      </c>
      <c r="I498" t="s">
        <v>37</v>
      </c>
      <c r="J498">
        <v>1</v>
      </c>
      <c r="K498">
        <v>1.254091963</v>
      </c>
      <c r="L498">
        <v>2</v>
      </c>
      <c r="M498">
        <v>36438.25</v>
      </c>
      <c r="N498">
        <v>1.8519609450000001</v>
      </c>
      <c r="O498">
        <v>2</v>
      </c>
      <c r="P498">
        <v>16824.3</v>
      </c>
      <c r="Q498">
        <v>0</v>
      </c>
      <c r="R498">
        <v>0.59786898200000005</v>
      </c>
      <c r="S498">
        <v>-19613.95</v>
      </c>
      <c r="T498" t="s">
        <v>332</v>
      </c>
      <c r="U498" t="s">
        <v>333</v>
      </c>
      <c r="V498">
        <v>0</v>
      </c>
      <c r="W498">
        <v>0</v>
      </c>
      <c r="X498">
        <v>7.2995047829999997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0.59786898200000005</v>
      </c>
      <c r="AG498">
        <v>7633.684013</v>
      </c>
      <c r="AH498" t="s">
        <v>40</v>
      </c>
    </row>
    <row r="499" spans="1:34" x14ac:dyDescent="0.55000000000000004">
      <c r="A499">
        <v>24957.301218000001</v>
      </c>
      <c r="B499">
        <v>25830.742082000001</v>
      </c>
      <c r="C499" t="s">
        <v>21</v>
      </c>
      <c r="D499">
        <v>20740</v>
      </c>
      <c r="E499">
        <v>210009</v>
      </c>
      <c r="F499" t="s">
        <v>422</v>
      </c>
      <c r="G499" t="s">
        <v>35</v>
      </c>
      <c r="H499" t="s">
        <v>41</v>
      </c>
      <c r="I499" t="s">
        <v>37</v>
      </c>
      <c r="J499">
        <v>2</v>
      </c>
      <c r="K499">
        <v>5.344554842</v>
      </c>
      <c r="L499">
        <v>6</v>
      </c>
      <c r="M499">
        <v>112706.7</v>
      </c>
      <c r="N499">
        <v>20.397020397999999</v>
      </c>
      <c r="O499">
        <v>6</v>
      </c>
      <c r="P499">
        <v>488537.06</v>
      </c>
      <c r="Q499">
        <v>0</v>
      </c>
      <c r="R499">
        <v>15.052465556</v>
      </c>
      <c r="S499">
        <v>375830.36</v>
      </c>
      <c r="T499" t="s">
        <v>433</v>
      </c>
      <c r="U499" t="s">
        <v>434</v>
      </c>
      <c r="V499">
        <v>0</v>
      </c>
      <c r="W499">
        <v>0</v>
      </c>
      <c r="X499">
        <v>41.513387764999997</v>
      </c>
      <c r="Y499">
        <v>-22.245150339999999</v>
      </c>
      <c r="Z499">
        <v>22.245150343999999</v>
      </c>
      <c r="AA499">
        <v>-22.245150339999999</v>
      </c>
      <c r="AB499">
        <v>8.0659367343999993</v>
      </c>
      <c r="AC499">
        <v>8.0659367343999993</v>
      </c>
      <c r="AD499">
        <v>0</v>
      </c>
      <c r="AE499">
        <v>102987.13288999999</v>
      </c>
      <c r="AF499">
        <v>6.9865288216000003</v>
      </c>
      <c r="AG499">
        <v>89205.085023000007</v>
      </c>
      <c r="AH499" t="s">
        <v>40</v>
      </c>
    </row>
    <row r="500" spans="1:34" x14ac:dyDescent="0.55000000000000004">
      <c r="A500">
        <v>24957.301218000001</v>
      </c>
      <c r="B500">
        <v>25830.742082000001</v>
      </c>
      <c r="C500" t="s">
        <v>21</v>
      </c>
      <c r="D500">
        <v>20770</v>
      </c>
      <c r="E500">
        <v>210009</v>
      </c>
      <c r="F500" t="s">
        <v>422</v>
      </c>
      <c r="G500" t="s">
        <v>35</v>
      </c>
      <c r="H500" t="s">
        <v>41</v>
      </c>
      <c r="I500" t="s">
        <v>37</v>
      </c>
      <c r="J500">
        <v>2</v>
      </c>
      <c r="K500">
        <v>1.523816955</v>
      </c>
      <c r="L500">
        <v>3</v>
      </c>
      <c r="M500">
        <v>114039.03999999999</v>
      </c>
      <c r="N500">
        <v>9.1271357290000008</v>
      </c>
      <c r="O500">
        <v>10</v>
      </c>
      <c r="P500">
        <v>112983.87</v>
      </c>
      <c r="Q500">
        <v>7</v>
      </c>
      <c r="R500">
        <v>7.6033187739999999</v>
      </c>
      <c r="S500">
        <v>-1055.17</v>
      </c>
      <c r="T500" t="s">
        <v>435</v>
      </c>
      <c r="U500" t="s">
        <v>436</v>
      </c>
      <c r="V500">
        <v>0</v>
      </c>
      <c r="W500">
        <v>0</v>
      </c>
      <c r="X500">
        <v>43.179993729000003</v>
      </c>
      <c r="Y500">
        <v>-8.4850117489999999</v>
      </c>
      <c r="Z500">
        <v>8.4850117489999999</v>
      </c>
      <c r="AA500">
        <v>-8.4850117489999999</v>
      </c>
      <c r="AB500">
        <v>1.4940773158</v>
      </c>
      <c r="AC500">
        <v>1.4940773158</v>
      </c>
      <c r="AD500">
        <v>0</v>
      </c>
      <c r="AE500">
        <v>19076.611203</v>
      </c>
      <c r="AF500">
        <v>6.1092414581999996</v>
      </c>
      <c r="AG500">
        <v>78003.743721000006</v>
      </c>
      <c r="AH500" t="s">
        <v>40</v>
      </c>
    </row>
    <row r="501" spans="1:34" x14ac:dyDescent="0.55000000000000004">
      <c r="A501">
        <v>24957.301218000001</v>
      </c>
      <c r="B501">
        <v>25830.742082000001</v>
      </c>
      <c r="C501" t="s">
        <v>21</v>
      </c>
      <c r="D501">
        <v>20762</v>
      </c>
      <c r="E501">
        <v>210009</v>
      </c>
      <c r="F501" t="s">
        <v>422</v>
      </c>
      <c r="G501" t="s">
        <v>35</v>
      </c>
      <c r="H501" t="s">
        <v>41</v>
      </c>
      <c r="I501" t="s">
        <v>37</v>
      </c>
      <c r="J501">
        <v>1</v>
      </c>
      <c r="K501">
        <v>0</v>
      </c>
      <c r="L501">
        <v>0</v>
      </c>
      <c r="M501">
        <v>0</v>
      </c>
      <c r="N501">
        <v>1.468533957</v>
      </c>
      <c r="O501">
        <v>2</v>
      </c>
      <c r="P501">
        <v>23283.97</v>
      </c>
      <c r="Q501">
        <v>2</v>
      </c>
      <c r="R501">
        <v>1.468533957</v>
      </c>
      <c r="S501">
        <v>23283.97</v>
      </c>
      <c r="T501" t="s">
        <v>437</v>
      </c>
      <c r="U501" t="s">
        <v>438</v>
      </c>
      <c r="V501">
        <v>0</v>
      </c>
      <c r="W501">
        <v>0</v>
      </c>
      <c r="X501">
        <v>1.468533957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1.468533957</v>
      </c>
      <c r="AG501">
        <v>18750.469631</v>
      </c>
      <c r="AH501" t="s">
        <v>40</v>
      </c>
    </row>
    <row r="502" spans="1:34" x14ac:dyDescent="0.55000000000000004">
      <c r="A502">
        <v>24957.301218000001</v>
      </c>
      <c r="B502">
        <v>25830.742082000001</v>
      </c>
      <c r="C502" t="s">
        <v>21</v>
      </c>
      <c r="D502">
        <v>21239</v>
      </c>
      <c r="E502">
        <v>210009</v>
      </c>
      <c r="F502" t="s">
        <v>422</v>
      </c>
      <c r="G502" t="s">
        <v>35</v>
      </c>
      <c r="H502" t="s">
        <v>86</v>
      </c>
      <c r="I502" t="s">
        <v>37</v>
      </c>
      <c r="J502">
        <v>3</v>
      </c>
      <c r="K502">
        <v>91.640072286000006</v>
      </c>
      <c r="L502">
        <v>88</v>
      </c>
      <c r="M502">
        <v>2664356.09</v>
      </c>
      <c r="N502">
        <v>94.326031192000002</v>
      </c>
      <c r="O502">
        <v>90</v>
      </c>
      <c r="P502">
        <v>2643023.7599999998</v>
      </c>
      <c r="Q502">
        <v>2</v>
      </c>
      <c r="R502">
        <v>2.6859589060000002</v>
      </c>
      <c r="S502">
        <v>-21332.33</v>
      </c>
      <c r="T502" t="s">
        <v>36</v>
      </c>
      <c r="U502" t="s">
        <v>109</v>
      </c>
      <c r="V502">
        <v>0</v>
      </c>
      <c r="W502">
        <v>0</v>
      </c>
      <c r="X502">
        <v>164.27218110999999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2.6859589060000002</v>
      </c>
      <c r="AG502">
        <v>34294.740448999997</v>
      </c>
      <c r="AH502" t="s">
        <v>40</v>
      </c>
    </row>
    <row r="503" spans="1:34" x14ac:dyDescent="0.55000000000000004">
      <c r="A503">
        <v>24957.301218000001</v>
      </c>
      <c r="B503">
        <v>25830.742082000001</v>
      </c>
      <c r="C503" t="s">
        <v>21</v>
      </c>
      <c r="D503">
        <v>21113</v>
      </c>
      <c r="E503">
        <v>210009</v>
      </c>
      <c r="F503" t="s">
        <v>422</v>
      </c>
      <c r="G503" t="s">
        <v>35</v>
      </c>
      <c r="H503" t="s">
        <v>64</v>
      </c>
      <c r="I503" t="s">
        <v>37</v>
      </c>
      <c r="J503">
        <v>2</v>
      </c>
      <c r="K503">
        <v>13.468312600000001</v>
      </c>
      <c r="L503">
        <v>13</v>
      </c>
      <c r="M503">
        <v>242476.63</v>
      </c>
      <c r="N503">
        <v>28.310604158</v>
      </c>
      <c r="O503">
        <v>31</v>
      </c>
      <c r="P503">
        <v>557536.72</v>
      </c>
      <c r="Q503">
        <v>18</v>
      </c>
      <c r="R503">
        <v>14.842291557999999</v>
      </c>
      <c r="S503">
        <v>315060.09000000003</v>
      </c>
      <c r="T503" t="s">
        <v>296</v>
      </c>
      <c r="U503" t="s">
        <v>297</v>
      </c>
      <c r="V503">
        <v>0</v>
      </c>
      <c r="W503">
        <v>0</v>
      </c>
      <c r="X503">
        <v>72.867943832999998</v>
      </c>
      <c r="Y503">
        <v>-3.5327478960000001</v>
      </c>
      <c r="Z503">
        <v>3.5327478960000001</v>
      </c>
      <c r="AA503">
        <v>-3.5327478960000001</v>
      </c>
      <c r="AB503">
        <v>0.71957669609999997</v>
      </c>
      <c r="AC503">
        <v>0.71957669609999997</v>
      </c>
      <c r="AD503">
        <v>0</v>
      </c>
      <c r="AE503">
        <v>9187.6670078999996</v>
      </c>
      <c r="AF503">
        <v>14.122714862</v>
      </c>
      <c r="AG503">
        <v>180321.01665999999</v>
      </c>
      <c r="AH503" t="s">
        <v>40</v>
      </c>
    </row>
    <row r="504" spans="1:34" x14ac:dyDescent="0.55000000000000004">
      <c r="A504">
        <v>24957.301218000001</v>
      </c>
      <c r="B504">
        <v>25830.742082000001</v>
      </c>
      <c r="C504" t="s">
        <v>21</v>
      </c>
      <c r="D504">
        <v>20710</v>
      </c>
      <c r="E504">
        <v>210009</v>
      </c>
      <c r="F504" t="s">
        <v>422</v>
      </c>
      <c r="G504" t="s">
        <v>35</v>
      </c>
      <c r="H504" t="s">
        <v>41</v>
      </c>
      <c r="I504" t="s">
        <v>37</v>
      </c>
      <c r="J504">
        <v>2</v>
      </c>
      <c r="K504">
        <v>0</v>
      </c>
      <c r="L504">
        <v>0</v>
      </c>
      <c r="M504">
        <v>0</v>
      </c>
      <c r="N504">
        <v>6.9125817950000004</v>
      </c>
      <c r="O504">
        <v>6</v>
      </c>
      <c r="P504">
        <v>185905.05</v>
      </c>
      <c r="Q504">
        <v>6</v>
      </c>
      <c r="R504">
        <v>6.9125817950000004</v>
      </c>
      <c r="S504">
        <v>185905.05</v>
      </c>
      <c r="T504" t="s">
        <v>112</v>
      </c>
      <c r="U504" t="s">
        <v>113</v>
      </c>
      <c r="V504">
        <v>0</v>
      </c>
      <c r="W504">
        <v>0</v>
      </c>
      <c r="X504">
        <v>39.012683846000002</v>
      </c>
      <c r="Y504">
        <v>-5.7856688280000004</v>
      </c>
      <c r="Z504">
        <v>5.7856688280000004</v>
      </c>
      <c r="AA504">
        <v>-5.7856688280000004</v>
      </c>
      <c r="AB504">
        <v>1.0251514397000001</v>
      </c>
      <c r="AC504">
        <v>1.0251514397000001</v>
      </c>
      <c r="AD504">
        <v>0</v>
      </c>
      <c r="AE504">
        <v>13089.292791</v>
      </c>
      <c r="AF504">
        <v>5.8874303553000003</v>
      </c>
      <c r="AG504">
        <v>75171.625111000001</v>
      </c>
      <c r="AH504" t="s">
        <v>40</v>
      </c>
    </row>
    <row r="505" spans="1:34" x14ac:dyDescent="0.55000000000000004">
      <c r="A505">
        <v>24957.301218000001</v>
      </c>
      <c r="B505">
        <v>25830.742082000001</v>
      </c>
      <c r="C505" t="s">
        <v>21</v>
      </c>
      <c r="D505">
        <v>20785</v>
      </c>
      <c r="E505">
        <v>210009</v>
      </c>
      <c r="F505" t="s">
        <v>422</v>
      </c>
      <c r="G505" t="s">
        <v>35</v>
      </c>
      <c r="H505" t="s">
        <v>41</v>
      </c>
      <c r="I505" t="s">
        <v>37</v>
      </c>
      <c r="J505">
        <v>2</v>
      </c>
      <c r="K505">
        <v>10.263267696</v>
      </c>
      <c r="L505">
        <v>11</v>
      </c>
      <c r="M505">
        <v>223038.03</v>
      </c>
      <c r="N505">
        <v>16.177155521</v>
      </c>
      <c r="O505">
        <v>16</v>
      </c>
      <c r="P505">
        <v>341758.05</v>
      </c>
      <c r="Q505">
        <v>5</v>
      </c>
      <c r="R505">
        <v>5.9138878249999998</v>
      </c>
      <c r="S505">
        <v>118720.02</v>
      </c>
      <c r="T505" t="s">
        <v>49</v>
      </c>
      <c r="U505" t="s">
        <v>150</v>
      </c>
      <c r="V505">
        <v>0</v>
      </c>
      <c r="W505">
        <v>0</v>
      </c>
      <c r="X505">
        <v>200.05824806000001</v>
      </c>
      <c r="Y505">
        <v>-3.5376048949999999</v>
      </c>
      <c r="Z505">
        <v>3.5376048949999999</v>
      </c>
      <c r="AA505">
        <v>-3.5376048949999999</v>
      </c>
      <c r="AB505">
        <v>0.10457453630000001</v>
      </c>
      <c r="AC505">
        <v>0.10457453630000001</v>
      </c>
      <c r="AD505">
        <v>0</v>
      </c>
      <c r="AE505">
        <v>1335.2239198</v>
      </c>
      <c r="AF505">
        <v>5.8093132887000003</v>
      </c>
      <c r="AG505">
        <v>74174.214273999998</v>
      </c>
      <c r="AH505" t="s">
        <v>40</v>
      </c>
    </row>
    <row r="506" spans="1:34" x14ac:dyDescent="0.55000000000000004">
      <c r="A506">
        <v>24957.301218000001</v>
      </c>
      <c r="B506">
        <v>25830.742082000001</v>
      </c>
      <c r="C506" t="s">
        <v>21</v>
      </c>
      <c r="D506">
        <v>21233</v>
      </c>
      <c r="E506">
        <v>210009</v>
      </c>
      <c r="F506" t="s">
        <v>422</v>
      </c>
      <c r="G506" t="s">
        <v>35</v>
      </c>
      <c r="H506" t="s">
        <v>86</v>
      </c>
      <c r="I506" t="s">
        <v>37</v>
      </c>
      <c r="J506">
        <v>2</v>
      </c>
      <c r="K506">
        <v>0</v>
      </c>
      <c r="L506">
        <v>0</v>
      </c>
      <c r="M506">
        <v>0</v>
      </c>
      <c r="N506">
        <v>2.5654659240000002</v>
      </c>
      <c r="O506">
        <v>2</v>
      </c>
      <c r="P506">
        <v>55469.96</v>
      </c>
      <c r="Q506">
        <v>2</v>
      </c>
      <c r="R506">
        <v>2.5654659240000002</v>
      </c>
      <c r="S506">
        <v>55469.96</v>
      </c>
      <c r="T506" t="s">
        <v>36</v>
      </c>
      <c r="U506" t="s">
        <v>439</v>
      </c>
      <c r="V506">
        <v>0</v>
      </c>
      <c r="W506">
        <v>0</v>
      </c>
      <c r="X506">
        <v>10.230166696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2.5654659240000002</v>
      </c>
      <c r="AG506">
        <v>32756.267341999999</v>
      </c>
      <c r="AH506" t="s">
        <v>40</v>
      </c>
    </row>
    <row r="507" spans="1:34" x14ac:dyDescent="0.55000000000000004">
      <c r="A507">
        <v>24957.301218000001</v>
      </c>
      <c r="B507">
        <v>25830.742082000001</v>
      </c>
      <c r="C507" t="s">
        <v>21</v>
      </c>
      <c r="D507">
        <v>20852</v>
      </c>
      <c r="E507">
        <v>210009</v>
      </c>
      <c r="F507" t="s">
        <v>422</v>
      </c>
      <c r="G507" t="s">
        <v>35</v>
      </c>
      <c r="H507" t="s">
        <v>46</v>
      </c>
      <c r="I507" t="s">
        <v>37</v>
      </c>
      <c r="J507">
        <v>2</v>
      </c>
      <c r="K507">
        <v>9.1803887280000005</v>
      </c>
      <c r="L507">
        <v>7</v>
      </c>
      <c r="M507">
        <v>256461.64</v>
      </c>
      <c r="N507">
        <v>10.526700688</v>
      </c>
      <c r="O507">
        <v>11</v>
      </c>
      <c r="P507">
        <v>650804.35</v>
      </c>
      <c r="Q507">
        <v>4</v>
      </c>
      <c r="R507">
        <v>1.34631196</v>
      </c>
      <c r="S507">
        <v>394342.71</v>
      </c>
      <c r="T507" t="s">
        <v>310</v>
      </c>
      <c r="U507" t="s">
        <v>314</v>
      </c>
      <c r="V507">
        <v>0</v>
      </c>
      <c r="W507">
        <v>0</v>
      </c>
      <c r="X507">
        <v>45.448545643000003</v>
      </c>
      <c r="Y507">
        <v>-0.73492597800000004</v>
      </c>
      <c r="Z507">
        <v>0.73492597800000004</v>
      </c>
      <c r="AA507">
        <v>-0.73492597800000004</v>
      </c>
      <c r="AB507">
        <v>2.17705456E-2</v>
      </c>
      <c r="AC507">
        <v>2.17705456E-2</v>
      </c>
      <c r="AD507">
        <v>0</v>
      </c>
      <c r="AE507">
        <v>277.96970683000001</v>
      </c>
      <c r="AF507">
        <v>1.3245414144000001</v>
      </c>
      <c r="AG507">
        <v>16911.950485000001</v>
      </c>
      <c r="AH507" t="s">
        <v>40</v>
      </c>
    </row>
    <row r="508" spans="1:34" x14ac:dyDescent="0.55000000000000004">
      <c r="A508">
        <v>24957.301218000001</v>
      </c>
      <c r="B508">
        <v>25830.742082000001</v>
      </c>
      <c r="C508" t="s">
        <v>21</v>
      </c>
      <c r="D508">
        <v>20623</v>
      </c>
      <c r="E508">
        <v>210009</v>
      </c>
      <c r="F508" t="s">
        <v>422</v>
      </c>
      <c r="G508" t="s">
        <v>35</v>
      </c>
      <c r="H508" t="s">
        <v>41</v>
      </c>
      <c r="I508" t="s">
        <v>37</v>
      </c>
      <c r="J508">
        <v>1</v>
      </c>
      <c r="K508">
        <v>0</v>
      </c>
      <c r="L508">
        <v>0</v>
      </c>
      <c r="M508">
        <v>0</v>
      </c>
      <c r="N508">
        <v>0.58914298300000001</v>
      </c>
      <c r="O508">
        <v>1</v>
      </c>
      <c r="P508">
        <v>14038.19</v>
      </c>
      <c r="Q508">
        <v>1</v>
      </c>
      <c r="R508">
        <v>0.58914298300000001</v>
      </c>
      <c r="S508">
        <v>14038.19</v>
      </c>
      <c r="T508" t="s">
        <v>261</v>
      </c>
      <c r="U508" t="s">
        <v>262</v>
      </c>
      <c r="V508">
        <v>0</v>
      </c>
      <c r="W508">
        <v>0</v>
      </c>
      <c r="X508">
        <v>10.72313368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0.58914298300000001</v>
      </c>
      <c r="AG508">
        <v>7522.2691026000002</v>
      </c>
      <c r="AH508" t="s">
        <v>40</v>
      </c>
    </row>
    <row r="509" spans="1:34" x14ac:dyDescent="0.55000000000000004">
      <c r="A509">
        <v>24957.301218000001</v>
      </c>
      <c r="B509">
        <v>25830.742082000001</v>
      </c>
      <c r="C509" t="s">
        <v>21</v>
      </c>
      <c r="D509">
        <v>21702</v>
      </c>
      <c r="E509">
        <v>210009</v>
      </c>
      <c r="F509" t="s">
        <v>422</v>
      </c>
      <c r="G509" t="s">
        <v>35</v>
      </c>
      <c r="H509" t="s">
        <v>55</v>
      </c>
      <c r="I509" t="s">
        <v>37</v>
      </c>
      <c r="J509">
        <v>2</v>
      </c>
      <c r="K509">
        <v>15.798601532999999</v>
      </c>
      <c r="L509">
        <v>16</v>
      </c>
      <c r="M509">
        <v>300946.86</v>
      </c>
      <c r="N509">
        <v>26.473270213999999</v>
      </c>
      <c r="O509">
        <v>18</v>
      </c>
      <c r="P509">
        <v>918644.8</v>
      </c>
      <c r="Q509">
        <v>2</v>
      </c>
      <c r="R509">
        <v>10.674668681</v>
      </c>
      <c r="S509">
        <v>617697.93999999994</v>
      </c>
      <c r="T509" t="s">
        <v>55</v>
      </c>
      <c r="U509" t="s">
        <v>92</v>
      </c>
      <c r="V509">
        <v>0</v>
      </c>
      <c r="W509">
        <v>0</v>
      </c>
      <c r="X509">
        <v>33.656547998000001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10.674668681</v>
      </c>
      <c r="AG509">
        <v>136295.82753000001</v>
      </c>
      <c r="AH509" t="s">
        <v>40</v>
      </c>
    </row>
    <row r="510" spans="1:34" x14ac:dyDescent="0.55000000000000004">
      <c r="A510">
        <v>24957.301218000001</v>
      </c>
      <c r="B510">
        <v>25830.742082000001</v>
      </c>
      <c r="C510" t="s">
        <v>21</v>
      </c>
      <c r="D510">
        <v>21727</v>
      </c>
      <c r="E510">
        <v>210009</v>
      </c>
      <c r="F510" t="s">
        <v>422</v>
      </c>
      <c r="G510" t="s">
        <v>35</v>
      </c>
      <c r="H510" t="s">
        <v>55</v>
      </c>
      <c r="I510" t="s">
        <v>37</v>
      </c>
      <c r="J510">
        <v>2</v>
      </c>
      <c r="K510">
        <v>0.49281898499999999</v>
      </c>
      <c r="L510">
        <v>1</v>
      </c>
      <c r="M510">
        <v>8140.2</v>
      </c>
      <c r="N510">
        <v>10.639625684</v>
      </c>
      <c r="O510">
        <v>5</v>
      </c>
      <c r="P510">
        <v>281917.82</v>
      </c>
      <c r="Q510">
        <v>4</v>
      </c>
      <c r="R510">
        <v>10.146806699000001</v>
      </c>
      <c r="S510">
        <v>273777.62</v>
      </c>
      <c r="T510" t="s">
        <v>56</v>
      </c>
      <c r="U510" t="s">
        <v>57</v>
      </c>
      <c r="V510">
        <v>0</v>
      </c>
      <c r="W510">
        <v>0</v>
      </c>
      <c r="X510">
        <v>38.168950872000003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10.146806699000001</v>
      </c>
      <c r="AG510">
        <v>129556.00376000001</v>
      </c>
      <c r="AH510" t="s">
        <v>40</v>
      </c>
    </row>
    <row r="511" spans="1:34" x14ac:dyDescent="0.55000000000000004">
      <c r="A511">
        <v>24957.301218000001</v>
      </c>
      <c r="B511">
        <v>25830.742082000001</v>
      </c>
      <c r="C511" t="s">
        <v>21</v>
      </c>
      <c r="D511">
        <v>20851</v>
      </c>
      <c r="E511">
        <v>210009</v>
      </c>
      <c r="F511" t="s">
        <v>422</v>
      </c>
      <c r="G511" t="s">
        <v>35</v>
      </c>
      <c r="H511" t="s">
        <v>46</v>
      </c>
      <c r="I511" t="s">
        <v>37</v>
      </c>
      <c r="J511">
        <v>1</v>
      </c>
      <c r="K511">
        <v>3.3398859010000002</v>
      </c>
      <c r="L511">
        <v>4</v>
      </c>
      <c r="M511">
        <v>81286.62</v>
      </c>
      <c r="N511">
        <v>3.584840893</v>
      </c>
      <c r="O511">
        <v>3</v>
      </c>
      <c r="P511">
        <v>86914.2</v>
      </c>
      <c r="Q511">
        <v>-1</v>
      </c>
      <c r="R511">
        <v>0.24495499200000001</v>
      </c>
      <c r="S511">
        <v>5627.58</v>
      </c>
      <c r="T511" t="s">
        <v>310</v>
      </c>
      <c r="U511" t="s">
        <v>311</v>
      </c>
      <c r="V511">
        <v>0</v>
      </c>
      <c r="W511">
        <v>0</v>
      </c>
      <c r="X511">
        <v>59.30342924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0.24495499200000001</v>
      </c>
      <c r="AG511">
        <v>3127.6233800999998</v>
      </c>
      <c r="AH511" t="s">
        <v>40</v>
      </c>
    </row>
    <row r="512" spans="1:34" x14ac:dyDescent="0.55000000000000004">
      <c r="A512">
        <v>24957.301218000001</v>
      </c>
      <c r="B512">
        <v>25830.742082000001</v>
      </c>
      <c r="C512" t="s">
        <v>21</v>
      </c>
      <c r="D512">
        <v>20910</v>
      </c>
      <c r="E512">
        <v>210009</v>
      </c>
      <c r="F512" t="s">
        <v>422</v>
      </c>
      <c r="G512" t="s">
        <v>35</v>
      </c>
      <c r="H512" t="s">
        <v>46</v>
      </c>
      <c r="I512" t="s">
        <v>37</v>
      </c>
      <c r="J512">
        <v>1</v>
      </c>
      <c r="K512">
        <v>3.6416728919999999</v>
      </c>
      <c r="L512">
        <v>4</v>
      </c>
      <c r="M512">
        <v>71486.399999999994</v>
      </c>
      <c r="N512">
        <v>7.0974357909999997</v>
      </c>
      <c r="O512">
        <v>5</v>
      </c>
      <c r="P512">
        <v>217569.27</v>
      </c>
      <c r="Q512">
        <v>1</v>
      </c>
      <c r="R512">
        <v>3.4557628990000002</v>
      </c>
      <c r="S512">
        <v>146082.87</v>
      </c>
      <c r="T512" t="s">
        <v>98</v>
      </c>
      <c r="U512" t="s">
        <v>231</v>
      </c>
      <c r="V512">
        <v>0</v>
      </c>
      <c r="W512">
        <v>0</v>
      </c>
      <c r="X512">
        <v>79.478649641000004</v>
      </c>
      <c r="Y512">
        <v>-2.182473935</v>
      </c>
      <c r="Z512">
        <v>2.182473935</v>
      </c>
      <c r="AA512">
        <v>-2.182473935</v>
      </c>
      <c r="AB512">
        <v>9.48948238E-2</v>
      </c>
      <c r="AC512">
        <v>9.48948238E-2</v>
      </c>
      <c r="AD512">
        <v>0</v>
      </c>
      <c r="AE512">
        <v>1211.6318475999999</v>
      </c>
      <c r="AF512">
        <v>3.3608680752</v>
      </c>
      <c r="AG512">
        <v>42912.085536999999</v>
      </c>
      <c r="AH512" t="s">
        <v>40</v>
      </c>
    </row>
    <row r="513" spans="1:34" x14ac:dyDescent="0.55000000000000004">
      <c r="A513">
        <v>24957.301218000001</v>
      </c>
      <c r="B513">
        <v>25830.742082000001</v>
      </c>
      <c r="C513" t="s">
        <v>21</v>
      </c>
      <c r="D513">
        <v>20723</v>
      </c>
      <c r="E513">
        <v>210009</v>
      </c>
      <c r="F513" t="s">
        <v>422</v>
      </c>
      <c r="G513" t="s">
        <v>35</v>
      </c>
      <c r="H513" t="s">
        <v>79</v>
      </c>
      <c r="I513" t="s">
        <v>37</v>
      </c>
      <c r="J513">
        <v>2</v>
      </c>
      <c r="K513">
        <v>23.418905307999999</v>
      </c>
      <c r="L513">
        <v>26</v>
      </c>
      <c r="M513">
        <v>638988.81999999995</v>
      </c>
      <c r="N513">
        <v>46.362399627000002</v>
      </c>
      <c r="O513">
        <v>39</v>
      </c>
      <c r="P513">
        <v>1350708.34</v>
      </c>
      <c r="Q513">
        <v>13</v>
      </c>
      <c r="R513">
        <v>22.943494318999999</v>
      </c>
      <c r="S513">
        <v>711719.52</v>
      </c>
      <c r="T513" t="s">
        <v>129</v>
      </c>
      <c r="U513" t="s">
        <v>255</v>
      </c>
      <c r="V513">
        <v>0</v>
      </c>
      <c r="W513">
        <v>0</v>
      </c>
      <c r="X513">
        <v>111.81412468000001</v>
      </c>
      <c r="Y513">
        <v>-21.82886835</v>
      </c>
      <c r="Z513">
        <v>21.828868353000001</v>
      </c>
      <c r="AA513">
        <v>-21.82886835</v>
      </c>
      <c r="AB513">
        <v>4.4791346217000001</v>
      </c>
      <c r="AC513">
        <v>4.4791346217000001</v>
      </c>
      <c r="AD513">
        <v>0</v>
      </c>
      <c r="AE513">
        <v>57190.286472</v>
      </c>
      <c r="AF513">
        <v>18.464359696999999</v>
      </c>
      <c r="AG513">
        <v>235755.81218000001</v>
      </c>
      <c r="AH513" t="s">
        <v>40</v>
      </c>
    </row>
    <row r="514" spans="1:34" x14ac:dyDescent="0.55000000000000004">
      <c r="A514">
        <v>24957.301218000001</v>
      </c>
      <c r="B514">
        <v>25830.742082000001</v>
      </c>
      <c r="C514" t="s">
        <v>21</v>
      </c>
      <c r="D514" t="s">
        <v>148</v>
      </c>
      <c r="E514">
        <v>210009</v>
      </c>
      <c r="F514" t="s">
        <v>422</v>
      </c>
      <c r="G514" t="s">
        <v>35</v>
      </c>
      <c r="H514" t="s">
        <v>148</v>
      </c>
      <c r="I514" t="s">
        <v>37</v>
      </c>
      <c r="J514">
        <v>16</v>
      </c>
      <c r="K514">
        <v>66.080202036000003</v>
      </c>
      <c r="L514">
        <v>48</v>
      </c>
      <c r="M514">
        <v>1803720.94</v>
      </c>
      <c r="N514">
        <v>71.032122891</v>
      </c>
      <c r="O514">
        <v>54</v>
      </c>
      <c r="P514">
        <v>1461523.69</v>
      </c>
      <c r="Q514">
        <v>6</v>
      </c>
      <c r="R514">
        <v>4.951920855</v>
      </c>
      <c r="S514">
        <v>-342197.25</v>
      </c>
      <c r="U514" t="s">
        <v>149</v>
      </c>
      <c r="V514">
        <v>0</v>
      </c>
      <c r="W514">
        <v>0</v>
      </c>
      <c r="X514">
        <v>44.885576671999999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4.951920855</v>
      </c>
      <c r="AG514">
        <v>63226.894524000003</v>
      </c>
      <c r="AH514" t="s">
        <v>40</v>
      </c>
    </row>
    <row r="515" spans="1:34" x14ac:dyDescent="0.55000000000000004">
      <c r="A515">
        <v>24957.301218000001</v>
      </c>
      <c r="B515">
        <v>25830.742082000001</v>
      </c>
      <c r="C515" t="s">
        <v>21</v>
      </c>
      <c r="D515" t="s">
        <v>62</v>
      </c>
      <c r="E515">
        <v>210009</v>
      </c>
      <c r="F515" t="s">
        <v>422</v>
      </c>
      <c r="G515" t="s">
        <v>35</v>
      </c>
      <c r="H515" t="s">
        <v>62</v>
      </c>
      <c r="I515" t="s">
        <v>37</v>
      </c>
      <c r="J515">
        <v>17</v>
      </c>
      <c r="K515">
        <v>41.530281768999998</v>
      </c>
      <c r="L515">
        <v>42</v>
      </c>
      <c r="M515">
        <v>829606.64</v>
      </c>
      <c r="N515">
        <v>47.749242582000001</v>
      </c>
      <c r="O515">
        <v>42</v>
      </c>
      <c r="P515">
        <v>1263821.46</v>
      </c>
      <c r="Q515">
        <v>0</v>
      </c>
      <c r="R515">
        <v>6.2189608129999998</v>
      </c>
      <c r="S515">
        <v>434214.82</v>
      </c>
      <c r="U515" t="s">
        <v>63</v>
      </c>
      <c r="V515">
        <v>0</v>
      </c>
      <c r="W515">
        <v>0</v>
      </c>
      <c r="X515">
        <v>145.88484364999999</v>
      </c>
      <c r="Y515">
        <v>-9.3912267220000007</v>
      </c>
      <c r="Z515">
        <v>9.3912267220000007</v>
      </c>
      <c r="AA515">
        <v>-9.3912267220000007</v>
      </c>
      <c r="AB515">
        <v>0.4003409094</v>
      </c>
      <c r="AC515">
        <v>0.4003409094</v>
      </c>
      <c r="AD515">
        <v>0</v>
      </c>
      <c r="AE515">
        <v>5111.6149048999996</v>
      </c>
      <c r="AF515">
        <v>5.8186199036000001</v>
      </c>
      <c r="AG515">
        <v>74293.042577999993</v>
      </c>
      <c r="AH515" t="s">
        <v>40</v>
      </c>
    </row>
    <row r="516" spans="1:34" x14ac:dyDescent="0.55000000000000004">
      <c r="A516">
        <v>24957.301218000001</v>
      </c>
      <c r="B516">
        <v>25830.742082000001</v>
      </c>
      <c r="C516" t="s">
        <v>21</v>
      </c>
      <c r="D516">
        <v>21793</v>
      </c>
      <c r="E516">
        <v>210009</v>
      </c>
      <c r="F516" t="s">
        <v>422</v>
      </c>
      <c r="G516" t="s">
        <v>35</v>
      </c>
      <c r="H516" t="s">
        <v>55</v>
      </c>
      <c r="I516" t="s">
        <v>37</v>
      </c>
      <c r="J516">
        <v>3</v>
      </c>
      <c r="K516">
        <v>5.7312538310000001</v>
      </c>
      <c r="L516">
        <v>5</v>
      </c>
      <c r="M516">
        <v>104764.72</v>
      </c>
      <c r="N516">
        <v>8.536825747</v>
      </c>
      <c r="O516">
        <v>6</v>
      </c>
      <c r="P516">
        <v>199662.85</v>
      </c>
      <c r="Q516">
        <v>1</v>
      </c>
      <c r="R516">
        <v>2.8055719159999999</v>
      </c>
      <c r="S516">
        <v>94898.13</v>
      </c>
      <c r="T516" t="s">
        <v>102</v>
      </c>
      <c r="U516" t="s">
        <v>103</v>
      </c>
      <c r="V516">
        <v>0</v>
      </c>
      <c r="W516">
        <v>0</v>
      </c>
      <c r="X516">
        <v>50.084308516999997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2.8055719159999999</v>
      </c>
      <c r="AG516">
        <v>35821.977937000003</v>
      </c>
      <c r="AH516" t="s">
        <v>40</v>
      </c>
    </row>
    <row r="517" spans="1:34" x14ac:dyDescent="0.55000000000000004">
      <c r="A517">
        <v>24957.301218000001</v>
      </c>
      <c r="B517">
        <v>25830.742082000001</v>
      </c>
      <c r="C517" t="s">
        <v>21</v>
      </c>
      <c r="D517">
        <v>20745</v>
      </c>
      <c r="E517">
        <v>210009</v>
      </c>
      <c r="F517" t="s">
        <v>422</v>
      </c>
      <c r="G517" t="s">
        <v>35</v>
      </c>
      <c r="H517" t="s">
        <v>41</v>
      </c>
      <c r="I517" t="s">
        <v>37</v>
      </c>
      <c r="J517">
        <v>2</v>
      </c>
      <c r="K517">
        <v>1.498294955</v>
      </c>
      <c r="L517">
        <v>2</v>
      </c>
      <c r="M517">
        <v>70285.86</v>
      </c>
      <c r="N517">
        <v>3.8858948839999998</v>
      </c>
      <c r="O517">
        <v>5</v>
      </c>
      <c r="P517">
        <v>99368.27</v>
      </c>
      <c r="Q517">
        <v>3</v>
      </c>
      <c r="R517">
        <v>2.3875999289999998</v>
      </c>
      <c r="S517">
        <v>29082.41</v>
      </c>
      <c r="T517" t="s">
        <v>214</v>
      </c>
      <c r="U517" t="s">
        <v>215</v>
      </c>
      <c r="V517">
        <v>0</v>
      </c>
      <c r="W517">
        <v>0</v>
      </c>
      <c r="X517">
        <v>67.456354997999995</v>
      </c>
      <c r="Y517">
        <v>-2.797984918</v>
      </c>
      <c r="Z517">
        <v>2.797984918</v>
      </c>
      <c r="AA517">
        <v>-2.797984918</v>
      </c>
      <c r="AB517">
        <v>9.9033939700000004E-2</v>
      </c>
      <c r="AC517">
        <v>9.9033939700000004E-2</v>
      </c>
      <c r="AD517">
        <v>0</v>
      </c>
      <c r="AE517">
        <v>1264.480722</v>
      </c>
      <c r="AF517">
        <v>2.2885659892999999</v>
      </c>
      <c r="AG517">
        <v>29220.765973000001</v>
      </c>
      <c r="AH517" t="s">
        <v>40</v>
      </c>
    </row>
    <row r="518" spans="1:34" x14ac:dyDescent="0.55000000000000004">
      <c r="A518">
        <v>24957.301218000001</v>
      </c>
      <c r="B518">
        <v>25830.742082000001</v>
      </c>
      <c r="C518" t="s">
        <v>21</v>
      </c>
      <c r="D518">
        <v>20871</v>
      </c>
      <c r="E518">
        <v>210009</v>
      </c>
      <c r="F518" t="s">
        <v>422</v>
      </c>
      <c r="G518" t="s">
        <v>35</v>
      </c>
      <c r="H518" t="s">
        <v>46</v>
      </c>
      <c r="I518" t="s">
        <v>37</v>
      </c>
      <c r="J518">
        <v>1</v>
      </c>
      <c r="K518">
        <v>5.0190948510000002</v>
      </c>
      <c r="L518">
        <v>4</v>
      </c>
      <c r="M518">
        <v>300665.01</v>
      </c>
      <c r="N518">
        <v>8.3683727510000008</v>
      </c>
      <c r="O518">
        <v>5</v>
      </c>
      <c r="P518">
        <v>214961.13</v>
      </c>
      <c r="Q518">
        <v>1</v>
      </c>
      <c r="R518">
        <v>3.3492779000000001</v>
      </c>
      <c r="S518">
        <v>-85703.88</v>
      </c>
      <c r="T518" t="s">
        <v>290</v>
      </c>
      <c r="U518" t="s">
        <v>291</v>
      </c>
      <c r="V518">
        <v>0</v>
      </c>
      <c r="W518">
        <v>0</v>
      </c>
      <c r="X518">
        <v>26.110134223999999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3.3492779000000001</v>
      </c>
      <c r="AG518">
        <v>42764.100380000003</v>
      </c>
      <c r="AH518" t="s">
        <v>40</v>
      </c>
    </row>
    <row r="519" spans="1:34" x14ac:dyDescent="0.55000000000000004">
      <c r="A519">
        <v>24957.301218000001</v>
      </c>
      <c r="B519">
        <v>25830.742082000001</v>
      </c>
      <c r="C519" t="s">
        <v>21</v>
      </c>
      <c r="D519">
        <v>21054</v>
      </c>
      <c r="E519">
        <v>210009</v>
      </c>
      <c r="F519" t="s">
        <v>422</v>
      </c>
      <c r="G519" t="s">
        <v>35</v>
      </c>
      <c r="H519" t="s">
        <v>64</v>
      </c>
      <c r="I519" t="s">
        <v>37</v>
      </c>
      <c r="J519">
        <v>2</v>
      </c>
      <c r="K519">
        <v>5.4073458399999996</v>
      </c>
      <c r="L519">
        <v>7</v>
      </c>
      <c r="M519">
        <v>94664.02</v>
      </c>
      <c r="N519">
        <v>15.238473549</v>
      </c>
      <c r="O519">
        <v>13</v>
      </c>
      <c r="P519">
        <v>332901.07</v>
      </c>
      <c r="Q519">
        <v>6</v>
      </c>
      <c r="R519">
        <v>9.8311277090000004</v>
      </c>
      <c r="S519">
        <v>238237.05</v>
      </c>
      <c r="T519" t="s">
        <v>174</v>
      </c>
      <c r="U519" t="s">
        <v>175</v>
      </c>
      <c r="V519">
        <v>0</v>
      </c>
      <c r="W519">
        <v>0</v>
      </c>
      <c r="X519">
        <v>48.305624565000002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9.8311277090000004</v>
      </c>
      <c r="AG519">
        <v>125525.36539000001</v>
      </c>
      <c r="AH519" t="s">
        <v>40</v>
      </c>
    </row>
    <row r="520" spans="1:34" x14ac:dyDescent="0.55000000000000004">
      <c r="A520">
        <v>24957.301218000001</v>
      </c>
      <c r="B520">
        <v>25830.742082000001</v>
      </c>
      <c r="C520" t="s">
        <v>21</v>
      </c>
      <c r="D520">
        <v>21788</v>
      </c>
      <c r="E520">
        <v>210009</v>
      </c>
      <c r="F520" t="s">
        <v>422</v>
      </c>
      <c r="G520" t="s">
        <v>35</v>
      </c>
      <c r="H520" t="s">
        <v>55</v>
      </c>
      <c r="I520" t="s">
        <v>37</v>
      </c>
      <c r="J520">
        <v>1</v>
      </c>
      <c r="K520">
        <v>7.9234947660000001</v>
      </c>
      <c r="L520">
        <v>6</v>
      </c>
      <c r="M520">
        <v>162830.20000000001</v>
      </c>
      <c r="N520">
        <v>11.492138659</v>
      </c>
      <c r="O520">
        <v>7</v>
      </c>
      <c r="P520">
        <v>397546.06</v>
      </c>
      <c r="Q520">
        <v>1</v>
      </c>
      <c r="R520">
        <v>3.568643893</v>
      </c>
      <c r="S520">
        <v>234715.86</v>
      </c>
      <c r="T520" t="s">
        <v>416</v>
      </c>
      <c r="U520" t="s">
        <v>417</v>
      </c>
      <c r="V520">
        <v>0</v>
      </c>
      <c r="W520">
        <v>0</v>
      </c>
      <c r="X520">
        <v>7.9381137649999998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3.568643893</v>
      </c>
      <c r="AG520">
        <v>45564.999447000002</v>
      </c>
      <c r="AH520" t="s">
        <v>40</v>
      </c>
    </row>
    <row r="521" spans="1:34" x14ac:dyDescent="0.55000000000000004">
      <c r="A521">
        <v>24957.301218000001</v>
      </c>
      <c r="B521">
        <v>25830.742082000001</v>
      </c>
      <c r="C521" t="s">
        <v>21</v>
      </c>
      <c r="D521">
        <v>20776</v>
      </c>
      <c r="E521">
        <v>210009</v>
      </c>
      <c r="F521" t="s">
        <v>422</v>
      </c>
      <c r="G521" t="s">
        <v>35</v>
      </c>
      <c r="H521" t="s">
        <v>64</v>
      </c>
      <c r="I521" t="s">
        <v>37</v>
      </c>
      <c r="J521">
        <v>1</v>
      </c>
      <c r="K521">
        <v>0</v>
      </c>
      <c r="L521">
        <v>0</v>
      </c>
      <c r="M521">
        <v>0</v>
      </c>
      <c r="N521">
        <v>2.0359439400000001</v>
      </c>
      <c r="O521">
        <v>1</v>
      </c>
      <c r="P521">
        <v>44733.49</v>
      </c>
      <c r="Q521">
        <v>1</v>
      </c>
      <c r="R521">
        <v>2.0359439400000001</v>
      </c>
      <c r="S521">
        <v>44733.49</v>
      </c>
      <c r="T521" t="s">
        <v>394</v>
      </c>
      <c r="U521" t="s">
        <v>395</v>
      </c>
      <c r="V521">
        <v>0</v>
      </c>
      <c r="W521">
        <v>0</v>
      </c>
      <c r="X521">
        <v>8.7516477429999995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2.0359439400000001</v>
      </c>
      <c r="AG521">
        <v>25995.248414000002</v>
      </c>
      <c r="AH521" t="s">
        <v>40</v>
      </c>
    </row>
    <row r="522" spans="1:34" x14ac:dyDescent="0.55000000000000004">
      <c r="A522">
        <v>24957.301218000001</v>
      </c>
      <c r="B522">
        <v>25830.742082000001</v>
      </c>
      <c r="C522" t="s">
        <v>21</v>
      </c>
      <c r="D522" t="s">
        <v>206</v>
      </c>
      <c r="E522">
        <v>210009</v>
      </c>
      <c r="F522" t="s">
        <v>422</v>
      </c>
      <c r="G522" t="s">
        <v>35</v>
      </c>
      <c r="H522" t="s">
        <v>206</v>
      </c>
      <c r="I522" t="s">
        <v>37</v>
      </c>
      <c r="J522">
        <v>3</v>
      </c>
      <c r="K522">
        <v>5.270756843</v>
      </c>
      <c r="L522">
        <v>8</v>
      </c>
      <c r="M522">
        <v>142800.42000000001</v>
      </c>
      <c r="N522">
        <v>14.228315577</v>
      </c>
      <c r="O522">
        <v>9</v>
      </c>
      <c r="P522">
        <v>298358.07</v>
      </c>
      <c r="Q522">
        <v>1</v>
      </c>
      <c r="R522">
        <v>8.9575587339999991</v>
      </c>
      <c r="S522">
        <v>155557.65</v>
      </c>
      <c r="U522" t="s">
        <v>207</v>
      </c>
      <c r="V522">
        <v>0</v>
      </c>
      <c r="W522">
        <v>0</v>
      </c>
      <c r="X522">
        <v>23.983850288999999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8.9575587339999991</v>
      </c>
      <c r="AG522">
        <v>114371.50105000001</v>
      </c>
      <c r="AH522" t="s">
        <v>40</v>
      </c>
    </row>
    <row r="523" spans="1:34" x14ac:dyDescent="0.55000000000000004">
      <c r="A523">
        <v>24957.301218000001</v>
      </c>
      <c r="B523">
        <v>25830.742082000001</v>
      </c>
      <c r="C523" t="s">
        <v>21</v>
      </c>
      <c r="D523">
        <v>21032</v>
      </c>
      <c r="E523">
        <v>210009</v>
      </c>
      <c r="F523" t="s">
        <v>422</v>
      </c>
      <c r="G523" t="s">
        <v>35</v>
      </c>
      <c r="H523" t="s">
        <v>64</v>
      </c>
      <c r="I523" t="s">
        <v>37</v>
      </c>
      <c r="J523">
        <v>1</v>
      </c>
      <c r="K523">
        <v>2.749497919</v>
      </c>
      <c r="L523">
        <v>3</v>
      </c>
      <c r="M523">
        <v>82358.8</v>
      </c>
      <c r="N523">
        <v>8.0544137609999993</v>
      </c>
      <c r="O523">
        <v>7</v>
      </c>
      <c r="P523">
        <v>154312.81</v>
      </c>
      <c r="Q523">
        <v>4</v>
      </c>
      <c r="R523">
        <v>5.3049158419999998</v>
      </c>
      <c r="S523">
        <v>71954.009999999995</v>
      </c>
      <c r="T523" t="s">
        <v>177</v>
      </c>
      <c r="U523" t="s">
        <v>178</v>
      </c>
      <c r="V523">
        <v>0</v>
      </c>
      <c r="W523">
        <v>0</v>
      </c>
      <c r="X523">
        <v>56.647458321000002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5.3049158419999998</v>
      </c>
      <c r="AG523">
        <v>67733.989339000007</v>
      </c>
      <c r="AH523" t="s">
        <v>40</v>
      </c>
    </row>
    <row r="524" spans="1:34" x14ac:dyDescent="0.55000000000000004">
      <c r="A524">
        <v>24957.301218000001</v>
      </c>
      <c r="B524">
        <v>25830.742082000001</v>
      </c>
      <c r="C524" t="s">
        <v>21</v>
      </c>
      <c r="D524">
        <v>20815</v>
      </c>
      <c r="E524">
        <v>210009</v>
      </c>
      <c r="F524" t="s">
        <v>422</v>
      </c>
      <c r="G524" t="s">
        <v>35</v>
      </c>
      <c r="H524" t="s">
        <v>46</v>
      </c>
      <c r="I524" t="s">
        <v>37</v>
      </c>
      <c r="J524">
        <v>1</v>
      </c>
      <c r="K524">
        <v>6.8066857980000002</v>
      </c>
      <c r="L524">
        <v>6</v>
      </c>
      <c r="M524">
        <v>181254.8</v>
      </c>
      <c r="N524">
        <v>9.3907937209999996</v>
      </c>
      <c r="O524">
        <v>8</v>
      </c>
      <c r="P524">
        <v>347404.93</v>
      </c>
      <c r="Q524">
        <v>2</v>
      </c>
      <c r="R524">
        <v>2.5841079229999999</v>
      </c>
      <c r="S524">
        <v>166150.13</v>
      </c>
      <c r="T524" t="s">
        <v>440</v>
      </c>
      <c r="U524" t="s">
        <v>441</v>
      </c>
      <c r="V524">
        <v>0</v>
      </c>
      <c r="W524">
        <v>0</v>
      </c>
      <c r="X524">
        <v>41.452504771000001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2.5841079229999999</v>
      </c>
      <c r="AG524">
        <v>32994.291279999998</v>
      </c>
      <c r="AH524" t="s">
        <v>40</v>
      </c>
    </row>
    <row r="525" spans="1:34" x14ac:dyDescent="0.55000000000000004">
      <c r="A525">
        <v>24957.301218000001</v>
      </c>
      <c r="B525">
        <v>25830.742082000001</v>
      </c>
      <c r="C525" t="s">
        <v>21</v>
      </c>
      <c r="D525">
        <v>20878</v>
      </c>
      <c r="E525">
        <v>210009</v>
      </c>
      <c r="F525" t="s">
        <v>422</v>
      </c>
      <c r="G525" t="s">
        <v>35</v>
      </c>
      <c r="H525" t="s">
        <v>46</v>
      </c>
      <c r="I525" t="s">
        <v>37</v>
      </c>
      <c r="J525">
        <v>2</v>
      </c>
      <c r="K525">
        <v>11.555238658</v>
      </c>
      <c r="L525">
        <v>14</v>
      </c>
      <c r="M525">
        <v>206873.89</v>
      </c>
      <c r="N525">
        <v>12.147014639</v>
      </c>
      <c r="O525">
        <v>13</v>
      </c>
      <c r="P525">
        <v>402949.73</v>
      </c>
      <c r="Q525">
        <v>-1</v>
      </c>
      <c r="R525">
        <v>0.59177598099999995</v>
      </c>
      <c r="S525">
        <v>196075.84</v>
      </c>
      <c r="T525" t="s">
        <v>47</v>
      </c>
      <c r="U525" t="s">
        <v>48</v>
      </c>
      <c r="V525">
        <v>0</v>
      </c>
      <c r="W525">
        <v>0</v>
      </c>
      <c r="X525">
        <v>25.688626236000001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0.59177598099999995</v>
      </c>
      <c r="AG525">
        <v>7555.8876299000003</v>
      </c>
      <c r="AH525" t="s">
        <v>40</v>
      </c>
    </row>
    <row r="526" spans="1:34" x14ac:dyDescent="0.55000000000000004">
      <c r="A526">
        <v>24957.301218000001</v>
      </c>
      <c r="B526">
        <v>25830.742082000001</v>
      </c>
      <c r="C526" t="s">
        <v>21</v>
      </c>
      <c r="D526">
        <v>21093</v>
      </c>
      <c r="E526">
        <v>210009</v>
      </c>
      <c r="F526" t="s">
        <v>422</v>
      </c>
      <c r="G526" t="s">
        <v>35</v>
      </c>
      <c r="H526" t="s">
        <v>36</v>
      </c>
      <c r="I526" t="s">
        <v>37</v>
      </c>
      <c r="J526">
        <v>2</v>
      </c>
      <c r="K526">
        <v>28.139323166</v>
      </c>
      <c r="L526">
        <v>35</v>
      </c>
      <c r="M526">
        <v>727292.92</v>
      </c>
      <c r="N526">
        <v>31.63740306</v>
      </c>
      <c r="O526">
        <v>33</v>
      </c>
      <c r="P526">
        <v>855602.54</v>
      </c>
      <c r="Q526">
        <v>-2</v>
      </c>
      <c r="R526">
        <v>3.498079894</v>
      </c>
      <c r="S526">
        <v>128309.62</v>
      </c>
      <c r="T526" t="s">
        <v>146</v>
      </c>
      <c r="U526" t="s">
        <v>147</v>
      </c>
      <c r="V526">
        <v>0</v>
      </c>
      <c r="W526">
        <v>0</v>
      </c>
      <c r="X526">
        <v>54.131504380000003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3.498079894</v>
      </c>
      <c r="AG526">
        <v>44664.027349000004</v>
      </c>
      <c r="AH526" t="s">
        <v>40</v>
      </c>
    </row>
    <row r="527" spans="1:34" x14ac:dyDescent="0.55000000000000004">
      <c r="A527">
        <v>24957.301218000001</v>
      </c>
      <c r="B527">
        <v>25830.742082000001</v>
      </c>
      <c r="C527" t="s">
        <v>21</v>
      </c>
      <c r="D527">
        <v>21231</v>
      </c>
      <c r="E527">
        <v>210009</v>
      </c>
      <c r="F527" t="s">
        <v>422</v>
      </c>
      <c r="G527" t="s">
        <v>35</v>
      </c>
      <c r="H527" t="s">
        <v>86</v>
      </c>
      <c r="I527" t="s">
        <v>37</v>
      </c>
      <c r="J527">
        <v>3</v>
      </c>
      <c r="K527">
        <v>184.72249352</v>
      </c>
      <c r="L527">
        <v>207</v>
      </c>
      <c r="M527">
        <v>4094572.86</v>
      </c>
      <c r="N527">
        <v>209.71256378000001</v>
      </c>
      <c r="O527">
        <v>232</v>
      </c>
      <c r="P527">
        <v>5166092.72</v>
      </c>
      <c r="Q527">
        <v>25</v>
      </c>
      <c r="R527">
        <v>24.990070262</v>
      </c>
      <c r="S527">
        <v>1071519.8600000001</v>
      </c>
      <c r="T527" t="s">
        <v>36</v>
      </c>
      <c r="U527" t="s">
        <v>213</v>
      </c>
      <c r="V527">
        <v>0</v>
      </c>
      <c r="W527">
        <v>0</v>
      </c>
      <c r="X527">
        <v>80.842232605000007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24.990070262</v>
      </c>
      <c r="AG527">
        <v>319077.09814000002</v>
      </c>
      <c r="AH527" t="s">
        <v>40</v>
      </c>
    </row>
    <row r="528" spans="1:34" x14ac:dyDescent="0.55000000000000004">
      <c r="A528">
        <v>24957.301218000001</v>
      </c>
      <c r="B528">
        <v>25830.742082000001</v>
      </c>
      <c r="C528" t="s">
        <v>21</v>
      </c>
      <c r="D528">
        <v>21229</v>
      </c>
      <c r="E528">
        <v>210009</v>
      </c>
      <c r="F528" t="s">
        <v>422</v>
      </c>
      <c r="G528" t="s">
        <v>35</v>
      </c>
      <c r="H528" t="s">
        <v>86</v>
      </c>
      <c r="I528" t="s">
        <v>37</v>
      </c>
      <c r="J528">
        <v>3</v>
      </c>
      <c r="K528">
        <v>91.846990274000007</v>
      </c>
      <c r="L528">
        <v>105</v>
      </c>
      <c r="M528">
        <v>2352468.9</v>
      </c>
      <c r="N528">
        <v>135.52471496999999</v>
      </c>
      <c r="O528">
        <v>137</v>
      </c>
      <c r="P528">
        <v>3537597.67</v>
      </c>
      <c r="Q528">
        <v>32</v>
      </c>
      <c r="R528">
        <v>43.677724699000002</v>
      </c>
      <c r="S528">
        <v>1185128.77</v>
      </c>
      <c r="T528" t="s">
        <v>36</v>
      </c>
      <c r="U528" t="s">
        <v>87</v>
      </c>
      <c r="V528">
        <v>0</v>
      </c>
      <c r="W528">
        <v>0</v>
      </c>
      <c r="X528">
        <v>142.46583278</v>
      </c>
      <c r="Y528">
        <v>-0.598206982</v>
      </c>
      <c r="Z528">
        <v>0.598206982</v>
      </c>
      <c r="AA528">
        <v>-0.598206982</v>
      </c>
      <c r="AB528">
        <v>0.18340060459999999</v>
      </c>
      <c r="AC528">
        <v>0.18340060459999999</v>
      </c>
      <c r="AD528">
        <v>0</v>
      </c>
      <c r="AE528">
        <v>2341.6874028000002</v>
      </c>
      <c r="AF528">
        <v>43.494324094</v>
      </c>
      <c r="AG528">
        <v>555342.28483000002</v>
      </c>
      <c r="AH528" t="s">
        <v>40</v>
      </c>
    </row>
    <row r="529" spans="1:34" x14ac:dyDescent="0.55000000000000004">
      <c r="A529">
        <v>24957.301218000001</v>
      </c>
      <c r="B529">
        <v>25830.742082000001</v>
      </c>
      <c r="C529" t="s">
        <v>21</v>
      </c>
      <c r="D529">
        <v>20777</v>
      </c>
      <c r="E529">
        <v>210009</v>
      </c>
      <c r="F529" t="s">
        <v>422</v>
      </c>
      <c r="G529" t="s">
        <v>35</v>
      </c>
      <c r="H529" t="s">
        <v>79</v>
      </c>
      <c r="I529" t="s">
        <v>37</v>
      </c>
      <c r="J529">
        <v>1</v>
      </c>
      <c r="K529">
        <v>1.811667946</v>
      </c>
      <c r="L529">
        <v>2</v>
      </c>
      <c r="M529">
        <v>70506.570000000007</v>
      </c>
      <c r="N529">
        <v>2.278017932</v>
      </c>
      <c r="O529">
        <v>3</v>
      </c>
      <c r="P529">
        <v>24264.36</v>
      </c>
      <c r="Q529">
        <v>1</v>
      </c>
      <c r="R529">
        <v>0.46634998599999999</v>
      </c>
      <c r="S529">
        <v>-46242.21</v>
      </c>
      <c r="T529" t="s">
        <v>270</v>
      </c>
      <c r="U529" t="s">
        <v>271</v>
      </c>
      <c r="V529">
        <v>0</v>
      </c>
      <c r="W529">
        <v>0</v>
      </c>
      <c r="X529">
        <v>5.583584836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0.46634998599999999</v>
      </c>
      <c r="AG529">
        <v>5954.4290467000001</v>
      </c>
      <c r="AH529" t="s">
        <v>40</v>
      </c>
    </row>
    <row r="530" spans="1:34" x14ac:dyDescent="0.55000000000000004">
      <c r="A530">
        <v>24957.301218000001</v>
      </c>
      <c r="B530">
        <v>25830.742082000001</v>
      </c>
      <c r="C530" t="s">
        <v>21</v>
      </c>
      <c r="D530">
        <v>21286</v>
      </c>
      <c r="E530">
        <v>210009</v>
      </c>
      <c r="F530" t="s">
        <v>422</v>
      </c>
      <c r="G530" t="s">
        <v>35</v>
      </c>
      <c r="H530" t="s">
        <v>36</v>
      </c>
      <c r="I530" t="s">
        <v>37</v>
      </c>
      <c r="J530">
        <v>3</v>
      </c>
      <c r="K530">
        <v>15.593440535999999</v>
      </c>
      <c r="L530">
        <v>15</v>
      </c>
      <c r="M530">
        <v>471612.09</v>
      </c>
      <c r="N530">
        <v>16.046477523</v>
      </c>
      <c r="O530">
        <v>19</v>
      </c>
      <c r="P530">
        <v>422114.6</v>
      </c>
      <c r="Q530">
        <v>4</v>
      </c>
      <c r="R530">
        <v>0.453036987</v>
      </c>
      <c r="S530">
        <v>-49497.49</v>
      </c>
      <c r="T530" t="s">
        <v>155</v>
      </c>
      <c r="U530" t="s">
        <v>156</v>
      </c>
      <c r="V530">
        <v>0</v>
      </c>
      <c r="W530">
        <v>0</v>
      </c>
      <c r="X530">
        <v>42.606785745000003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0.453036987</v>
      </c>
      <c r="AG530">
        <v>5784.4466080000002</v>
      </c>
      <c r="AH530" t="s">
        <v>40</v>
      </c>
    </row>
    <row r="531" spans="1:34" x14ac:dyDescent="0.55000000000000004">
      <c r="A531">
        <v>24957.301218000001</v>
      </c>
      <c r="B531">
        <v>25830.742082000001</v>
      </c>
      <c r="C531" t="s">
        <v>21</v>
      </c>
      <c r="D531">
        <v>21013</v>
      </c>
      <c r="E531">
        <v>210009</v>
      </c>
      <c r="F531" t="s">
        <v>422</v>
      </c>
      <c r="G531" t="s">
        <v>35</v>
      </c>
      <c r="H531" t="s">
        <v>36</v>
      </c>
      <c r="I531" t="s">
        <v>37</v>
      </c>
      <c r="J531">
        <v>2</v>
      </c>
      <c r="K531">
        <v>7.4061547799999996</v>
      </c>
      <c r="L531">
        <v>7</v>
      </c>
      <c r="M531">
        <v>225353.69</v>
      </c>
      <c r="N531">
        <v>11.198877667</v>
      </c>
      <c r="O531">
        <v>10</v>
      </c>
      <c r="P531">
        <v>183912.97</v>
      </c>
      <c r="Q531">
        <v>3</v>
      </c>
      <c r="R531">
        <v>3.792722887</v>
      </c>
      <c r="S531">
        <v>-41440.720000000001</v>
      </c>
      <c r="T531" t="s">
        <v>183</v>
      </c>
      <c r="U531" t="s">
        <v>184</v>
      </c>
      <c r="V531">
        <v>0</v>
      </c>
      <c r="W531">
        <v>0</v>
      </c>
      <c r="X531">
        <v>28.110223167000001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3.792722887</v>
      </c>
      <c r="AG531">
        <v>48426.074842000002</v>
      </c>
      <c r="AH531" t="s">
        <v>40</v>
      </c>
    </row>
    <row r="532" spans="1:34" x14ac:dyDescent="0.55000000000000004">
      <c r="A532">
        <v>24957.301218000001</v>
      </c>
      <c r="B532">
        <v>25830.742082000001</v>
      </c>
      <c r="C532" t="s">
        <v>21</v>
      </c>
      <c r="D532">
        <v>20794</v>
      </c>
      <c r="E532">
        <v>210009</v>
      </c>
      <c r="F532" t="s">
        <v>422</v>
      </c>
      <c r="G532" t="s">
        <v>35</v>
      </c>
      <c r="H532" t="s">
        <v>79</v>
      </c>
      <c r="I532" t="s">
        <v>37</v>
      </c>
      <c r="J532">
        <v>2</v>
      </c>
      <c r="K532">
        <v>4.732564859</v>
      </c>
      <c r="L532">
        <v>6</v>
      </c>
      <c r="M532">
        <v>63793.56</v>
      </c>
      <c r="N532">
        <v>19.461419426999999</v>
      </c>
      <c r="O532">
        <v>9</v>
      </c>
      <c r="P532">
        <v>515379.22</v>
      </c>
      <c r="Q532">
        <v>3</v>
      </c>
      <c r="R532">
        <v>14.728854567999999</v>
      </c>
      <c r="S532">
        <v>451585.66</v>
      </c>
      <c r="T532" t="s">
        <v>208</v>
      </c>
      <c r="U532" t="s">
        <v>209</v>
      </c>
      <c r="V532">
        <v>0</v>
      </c>
      <c r="W532">
        <v>0</v>
      </c>
      <c r="X532">
        <v>40.043864829999997</v>
      </c>
      <c r="Y532">
        <v>-4.7681088579999997</v>
      </c>
      <c r="Z532">
        <v>4.7681088579999997</v>
      </c>
      <c r="AA532">
        <v>-4.7681088579999997</v>
      </c>
      <c r="AB532">
        <v>1.7537962989</v>
      </c>
      <c r="AC532">
        <v>1.7537962989</v>
      </c>
      <c r="AD532">
        <v>0</v>
      </c>
      <c r="AE532">
        <v>22392.743514000002</v>
      </c>
      <c r="AF532">
        <v>12.975058269</v>
      </c>
      <c r="AG532">
        <v>165667.55903999999</v>
      </c>
      <c r="AH532" t="s">
        <v>40</v>
      </c>
    </row>
    <row r="533" spans="1:34" x14ac:dyDescent="0.55000000000000004">
      <c r="A533">
        <v>24957.301218000001</v>
      </c>
      <c r="B533">
        <v>25830.742082000001</v>
      </c>
      <c r="C533" t="s">
        <v>21</v>
      </c>
      <c r="D533">
        <v>21202</v>
      </c>
      <c r="E533">
        <v>210009</v>
      </c>
      <c r="F533" t="s">
        <v>422</v>
      </c>
      <c r="G533" t="s">
        <v>35</v>
      </c>
      <c r="H533" t="s">
        <v>86</v>
      </c>
      <c r="I533" t="s">
        <v>37</v>
      </c>
      <c r="J533">
        <v>3</v>
      </c>
      <c r="K533">
        <v>226.88551827000001</v>
      </c>
      <c r="L533">
        <v>261</v>
      </c>
      <c r="M533">
        <v>5841035.7999999998</v>
      </c>
      <c r="N533">
        <v>245.06321972000001</v>
      </c>
      <c r="O533">
        <v>269</v>
      </c>
      <c r="P533">
        <v>6301051.4699999997</v>
      </c>
      <c r="Q533">
        <v>8</v>
      </c>
      <c r="R533">
        <v>18.177701450000001</v>
      </c>
      <c r="S533">
        <v>460015.67</v>
      </c>
      <c r="T533" t="s">
        <v>36</v>
      </c>
      <c r="U533" t="s">
        <v>110</v>
      </c>
      <c r="V533">
        <v>0</v>
      </c>
      <c r="W533">
        <v>0</v>
      </c>
      <c r="X533">
        <v>77.692372683000002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18.177701450000001</v>
      </c>
      <c r="AG533">
        <v>232095.71515999999</v>
      </c>
      <c r="AH533" t="s">
        <v>40</v>
      </c>
    </row>
    <row r="534" spans="1:34" x14ac:dyDescent="0.55000000000000004">
      <c r="A534">
        <v>24957.301218000001</v>
      </c>
      <c r="B534">
        <v>25830.742082000001</v>
      </c>
      <c r="C534" t="s">
        <v>21</v>
      </c>
      <c r="D534">
        <v>21045</v>
      </c>
      <c r="E534">
        <v>210009</v>
      </c>
      <c r="F534" t="s">
        <v>422</v>
      </c>
      <c r="G534" t="s">
        <v>35</v>
      </c>
      <c r="H534" t="s">
        <v>79</v>
      </c>
      <c r="I534" t="s">
        <v>37</v>
      </c>
      <c r="J534">
        <v>2</v>
      </c>
      <c r="K534">
        <v>32.997538022000001</v>
      </c>
      <c r="L534">
        <v>35</v>
      </c>
      <c r="M534">
        <v>566860.88</v>
      </c>
      <c r="N534">
        <v>67.460347995999996</v>
      </c>
      <c r="O534">
        <v>45</v>
      </c>
      <c r="P534">
        <v>1572795.51</v>
      </c>
      <c r="Q534">
        <v>10</v>
      </c>
      <c r="R534">
        <v>34.462809974000002</v>
      </c>
      <c r="S534">
        <v>1005934.63</v>
      </c>
      <c r="T534" t="s">
        <v>80</v>
      </c>
      <c r="U534" t="s">
        <v>242</v>
      </c>
      <c r="V534">
        <v>0</v>
      </c>
      <c r="W534">
        <v>0</v>
      </c>
      <c r="X534">
        <v>78.241843665999994</v>
      </c>
      <c r="Y534">
        <v>-7.9040637660000002</v>
      </c>
      <c r="Z534">
        <v>7.9040637660000002</v>
      </c>
      <c r="AA534">
        <v>-7.9040637660000002</v>
      </c>
      <c r="AB534">
        <v>3.4814650936999998</v>
      </c>
      <c r="AC534">
        <v>3.4814650936999998</v>
      </c>
      <c r="AD534">
        <v>0</v>
      </c>
      <c r="AE534">
        <v>44451.886998000002</v>
      </c>
      <c r="AF534">
        <v>30.981344880000002</v>
      </c>
      <c r="AG534">
        <v>395574.62291999999</v>
      </c>
      <c r="AH534" t="s">
        <v>40</v>
      </c>
    </row>
    <row r="535" spans="1:34" x14ac:dyDescent="0.55000000000000004">
      <c r="A535">
        <v>24957.301218000001</v>
      </c>
      <c r="B535">
        <v>25830.742082000001</v>
      </c>
      <c r="C535" t="s">
        <v>21</v>
      </c>
      <c r="D535">
        <v>21791</v>
      </c>
      <c r="E535">
        <v>210009</v>
      </c>
      <c r="F535" t="s">
        <v>422</v>
      </c>
      <c r="G535" t="s">
        <v>35</v>
      </c>
      <c r="H535" t="s">
        <v>123</v>
      </c>
      <c r="I535" t="s">
        <v>37</v>
      </c>
      <c r="J535">
        <v>1</v>
      </c>
      <c r="K535">
        <v>3.7839158880000001</v>
      </c>
      <c r="L535">
        <v>1</v>
      </c>
      <c r="M535">
        <v>523938.68</v>
      </c>
      <c r="N535">
        <v>4.0828578789999996</v>
      </c>
      <c r="O535">
        <v>1</v>
      </c>
      <c r="P535">
        <v>166696.76999999999</v>
      </c>
      <c r="Q535">
        <v>0</v>
      </c>
      <c r="R535">
        <v>0.29894199100000002</v>
      </c>
      <c r="S535">
        <v>-357241.91</v>
      </c>
      <c r="T535" t="s">
        <v>345</v>
      </c>
      <c r="U535" t="s">
        <v>346</v>
      </c>
      <c r="V535">
        <v>0</v>
      </c>
      <c r="W535">
        <v>0</v>
      </c>
      <c r="X535">
        <v>10.496671685000001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0.29894199100000002</v>
      </c>
      <c r="AG535">
        <v>3816.9377675999999</v>
      </c>
      <c r="AH535" t="s">
        <v>40</v>
      </c>
    </row>
    <row r="536" spans="1:34" x14ac:dyDescent="0.55000000000000004">
      <c r="A536">
        <v>24957.301218000001</v>
      </c>
      <c r="B536">
        <v>25830.742082000001</v>
      </c>
      <c r="C536" t="s">
        <v>21</v>
      </c>
      <c r="D536">
        <v>21738</v>
      </c>
      <c r="E536">
        <v>210009</v>
      </c>
      <c r="F536" t="s">
        <v>422</v>
      </c>
      <c r="G536" t="s">
        <v>35</v>
      </c>
      <c r="H536" t="s">
        <v>79</v>
      </c>
      <c r="I536" t="s">
        <v>37</v>
      </c>
      <c r="J536">
        <v>1</v>
      </c>
      <c r="K536">
        <v>0</v>
      </c>
      <c r="L536">
        <v>0</v>
      </c>
      <c r="M536">
        <v>0</v>
      </c>
      <c r="N536">
        <v>2.3883449290000001</v>
      </c>
      <c r="O536">
        <v>1</v>
      </c>
      <c r="P536">
        <v>23907.54</v>
      </c>
      <c r="Q536">
        <v>1</v>
      </c>
      <c r="R536">
        <v>2.3883449290000001</v>
      </c>
      <c r="S536">
        <v>23907.54</v>
      </c>
      <c r="T536" t="s">
        <v>362</v>
      </c>
      <c r="U536" t="s">
        <v>363</v>
      </c>
      <c r="V536">
        <v>0</v>
      </c>
      <c r="W536">
        <v>0</v>
      </c>
      <c r="X536">
        <v>5.7016128310000003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2.3883449290000001</v>
      </c>
      <c r="AG536">
        <v>30494.758969999999</v>
      </c>
      <c r="AH536" t="s">
        <v>40</v>
      </c>
    </row>
    <row r="537" spans="1:34" x14ac:dyDescent="0.55000000000000004">
      <c r="A537">
        <v>24957.301218000001</v>
      </c>
      <c r="B537">
        <v>25830.742082000001</v>
      </c>
      <c r="C537" t="s">
        <v>21</v>
      </c>
      <c r="D537">
        <v>21237</v>
      </c>
      <c r="E537">
        <v>210009</v>
      </c>
      <c r="F537" t="s">
        <v>422</v>
      </c>
      <c r="G537" t="s">
        <v>35</v>
      </c>
      <c r="H537" t="s">
        <v>36</v>
      </c>
      <c r="I537" t="s">
        <v>37</v>
      </c>
      <c r="J537">
        <v>3</v>
      </c>
      <c r="K537">
        <v>68.511659968999993</v>
      </c>
      <c r="L537">
        <v>61</v>
      </c>
      <c r="M537">
        <v>1908433.89</v>
      </c>
      <c r="N537">
        <v>78.150536686999999</v>
      </c>
      <c r="O537">
        <v>55</v>
      </c>
      <c r="P537">
        <v>1837551.12</v>
      </c>
      <c r="Q537">
        <v>-6</v>
      </c>
      <c r="R537">
        <v>9.6388767180000006</v>
      </c>
      <c r="S537">
        <v>-70882.77</v>
      </c>
      <c r="T537" t="s">
        <v>294</v>
      </c>
      <c r="U537" t="s">
        <v>295</v>
      </c>
      <c r="V537">
        <v>0</v>
      </c>
      <c r="W537">
        <v>0</v>
      </c>
      <c r="X537">
        <v>67.447334992999998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9.6388767180000006</v>
      </c>
      <c r="AG537">
        <v>123070.67488000001</v>
      </c>
      <c r="AH537" t="s">
        <v>40</v>
      </c>
    </row>
    <row r="538" spans="1:34" x14ac:dyDescent="0.55000000000000004">
      <c r="A538">
        <v>24957.301218000001</v>
      </c>
      <c r="B538">
        <v>25830.742082000001</v>
      </c>
      <c r="C538" t="s">
        <v>21</v>
      </c>
      <c r="D538">
        <v>21102</v>
      </c>
      <c r="E538">
        <v>210009</v>
      </c>
      <c r="F538" t="s">
        <v>422</v>
      </c>
      <c r="G538" t="s">
        <v>35</v>
      </c>
      <c r="H538" t="s">
        <v>123</v>
      </c>
      <c r="I538" t="s">
        <v>37</v>
      </c>
      <c r="J538">
        <v>1</v>
      </c>
      <c r="K538">
        <v>3.4344448989999998</v>
      </c>
      <c r="L538">
        <v>5</v>
      </c>
      <c r="M538">
        <v>97359.15</v>
      </c>
      <c r="N538">
        <v>6.492030808</v>
      </c>
      <c r="O538">
        <v>8</v>
      </c>
      <c r="P538">
        <v>250383.14</v>
      </c>
      <c r="Q538">
        <v>3</v>
      </c>
      <c r="R538">
        <v>3.0575859090000002</v>
      </c>
      <c r="S538">
        <v>153023.99</v>
      </c>
      <c r="T538" t="s">
        <v>442</v>
      </c>
      <c r="U538" t="s">
        <v>443</v>
      </c>
      <c r="V538">
        <v>0</v>
      </c>
      <c r="W538">
        <v>0</v>
      </c>
      <c r="X538">
        <v>18.728887444000001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3.0575859090000002</v>
      </c>
      <c r="AG538">
        <v>39039.731738000002</v>
      </c>
      <c r="AH538" t="s">
        <v>40</v>
      </c>
    </row>
    <row r="539" spans="1:34" x14ac:dyDescent="0.55000000000000004">
      <c r="A539">
        <v>24957.301218000001</v>
      </c>
      <c r="B539">
        <v>25830.742082000001</v>
      </c>
      <c r="C539" t="s">
        <v>21</v>
      </c>
      <c r="D539">
        <v>21075</v>
      </c>
      <c r="E539">
        <v>210009</v>
      </c>
      <c r="F539" t="s">
        <v>422</v>
      </c>
      <c r="G539" t="s">
        <v>35</v>
      </c>
      <c r="H539" t="s">
        <v>79</v>
      </c>
      <c r="I539" t="s">
        <v>37</v>
      </c>
      <c r="J539">
        <v>3</v>
      </c>
      <c r="K539">
        <v>21.804281354</v>
      </c>
      <c r="L539">
        <v>24</v>
      </c>
      <c r="M539">
        <v>566615.25</v>
      </c>
      <c r="N539">
        <v>28.593251152000001</v>
      </c>
      <c r="O539">
        <v>31</v>
      </c>
      <c r="P539">
        <v>798417.33</v>
      </c>
      <c r="Q539">
        <v>7</v>
      </c>
      <c r="R539">
        <v>6.7889697980000001</v>
      </c>
      <c r="S539">
        <v>231802.08</v>
      </c>
      <c r="T539" t="s">
        <v>158</v>
      </c>
      <c r="U539" t="s">
        <v>159</v>
      </c>
      <c r="V539">
        <v>0</v>
      </c>
      <c r="W539">
        <v>0</v>
      </c>
      <c r="X539">
        <v>74.389385790999995</v>
      </c>
      <c r="Y539">
        <v>-3.5079528959999999</v>
      </c>
      <c r="Z539">
        <v>3.5079528959999999</v>
      </c>
      <c r="AA539">
        <v>-3.5079528959999999</v>
      </c>
      <c r="AB539">
        <v>0.3201449509</v>
      </c>
      <c r="AC539">
        <v>0.3201449509</v>
      </c>
      <c r="AD539">
        <v>0</v>
      </c>
      <c r="AE539">
        <v>4087.6604529000001</v>
      </c>
      <c r="AF539">
        <v>6.4688248470999996</v>
      </c>
      <c r="AG539">
        <v>82594.960275000005</v>
      </c>
      <c r="AH539" t="s">
        <v>40</v>
      </c>
    </row>
    <row r="540" spans="1:34" x14ac:dyDescent="0.55000000000000004">
      <c r="A540">
        <v>24957.301218000001</v>
      </c>
      <c r="B540">
        <v>25830.742082000001</v>
      </c>
      <c r="C540" t="s">
        <v>21</v>
      </c>
      <c r="D540">
        <v>21042</v>
      </c>
      <c r="E540">
        <v>210009</v>
      </c>
      <c r="F540" t="s">
        <v>422</v>
      </c>
      <c r="G540" t="s">
        <v>35</v>
      </c>
      <c r="H540" t="s">
        <v>79</v>
      </c>
      <c r="I540" t="s">
        <v>37</v>
      </c>
      <c r="J540">
        <v>2</v>
      </c>
      <c r="K540">
        <v>27.306280188999999</v>
      </c>
      <c r="L540">
        <v>20</v>
      </c>
      <c r="M540">
        <v>436923.79</v>
      </c>
      <c r="N540">
        <v>31.842112056000001</v>
      </c>
      <c r="O540">
        <v>33</v>
      </c>
      <c r="P540">
        <v>607685.5</v>
      </c>
      <c r="Q540">
        <v>13</v>
      </c>
      <c r="R540">
        <v>4.5358318669999997</v>
      </c>
      <c r="S540">
        <v>170761.71</v>
      </c>
      <c r="T540" t="s">
        <v>365</v>
      </c>
      <c r="U540" t="s">
        <v>366</v>
      </c>
      <c r="V540">
        <v>0</v>
      </c>
      <c r="W540">
        <v>0</v>
      </c>
      <c r="X540">
        <v>41.943236755999997</v>
      </c>
      <c r="Y540">
        <v>-2.192951935</v>
      </c>
      <c r="Z540">
        <v>2.192951935</v>
      </c>
      <c r="AA540">
        <v>-2.192951935</v>
      </c>
      <c r="AB540">
        <v>0.23715054059999999</v>
      </c>
      <c r="AC540">
        <v>0.23715054059999999</v>
      </c>
      <c r="AD540">
        <v>0</v>
      </c>
      <c r="AE540">
        <v>3027.9749320000001</v>
      </c>
      <c r="AF540">
        <v>4.2986813263999997</v>
      </c>
      <c r="AG540">
        <v>54886.230774000003</v>
      </c>
      <c r="AH540" t="s">
        <v>40</v>
      </c>
    </row>
    <row r="541" spans="1:34" x14ac:dyDescent="0.55000000000000004">
      <c r="A541">
        <v>24957.301218000001</v>
      </c>
      <c r="B541">
        <v>25830.742082000001</v>
      </c>
      <c r="C541" t="s">
        <v>21</v>
      </c>
      <c r="D541">
        <v>21701</v>
      </c>
      <c r="E541">
        <v>210009</v>
      </c>
      <c r="F541" t="s">
        <v>422</v>
      </c>
      <c r="G541" t="s">
        <v>35</v>
      </c>
      <c r="H541" t="s">
        <v>55</v>
      </c>
      <c r="I541" t="s">
        <v>37</v>
      </c>
      <c r="J541">
        <v>2</v>
      </c>
      <c r="K541">
        <v>24.097837284000001</v>
      </c>
      <c r="L541">
        <v>18</v>
      </c>
      <c r="M541">
        <v>562180.11</v>
      </c>
      <c r="N541">
        <v>25.995489231000001</v>
      </c>
      <c r="O541">
        <v>21</v>
      </c>
      <c r="P541">
        <v>525530.18999999994</v>
      </c>
      <c r="Q541">
        <v>3</v>
      </c>
      <c r="R541">
        <v>1.897651947</v>
      </c>
      <c r="S541">
        <v>-36649.919999999998</v>
      </c>
      <c r="T541" t="s">
        <v>55</v>
      </c>
      <c r="U541" t="s">
        <v>76</v>
      </c>
      <c r="V541">
        <v>0</v>
      </c>
      <c r="W541">
        <v>0</v>
      </c>
      <c r="X541">
        <v>32.620666036000003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1.897651947</v>
      </c>
      <c r="AG541">
        <v>24229.514770000002</v>
      </c>
      <c r="AH541" t="s">
        <v>40</v>
      </c>
    </row>
    <row r="542" spans="1:34" x14ac:dyDescent="0.55000000000000004">
      <c r="A542">
        <v>24957.301218000001</v>
      </c>
      <c r="B542">
        <v>25830.742082000001</v>
      </c>
      <c r="C542" t="s">
        <v>21</v>
      </c>
      <c r="D542">
        <v>21014</v>
      </c>
      <c r="E542">
        <v>210009</v>
      </c>
      <c r="F542" t="s">
        <v>422</v>
      </c>
      <c r="G542" t="s">
        <v>35</v>
      </c>
      <c r="H542" t="s">
        <v>126</v>
      </c>
      <c r="I542" t="s">
        <v>37</v>
      </c>
      <c r="J542">
        <v>2</v>
      </c>
      <c r="K542">
        <v>20.413284393000001</v>
      </c>
      <c r="L542">
        <v>23</v>
      </c>
      <c r="M542">
        <v>476832.22</v>
      </c>
      <c r="N542">
        <v>56.529464320999999</v>
      </c>
      <c r="O542">
        <v>38</v>
      </c>
      <c r="P542">
        <v>1416462.02</v>
      </c>
      <c r="Q542">
        <v>15</v>
      </c>
      <c r="R542">
        <v>36.116179928000001</v>
      </c>
      <c r="S542">
        <v>939629.8</v>
      </c>
      <c r="T542" t="s">
        <v>247</v>
      </c>
      <c r="U542" t="s">
        <v>248</v>
      </c>
      <c r="V542">
        <v>0</v>
      </c>
      <c r="W542">
        <v>0</v>
      </c>
      <c r="X542">
        <v>67.507471998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36.116179928000001</v>
      </c>
      <c r="AG542">
        <v>461136.99427000002</v>
      </c>
      <c r="AH542" t="s">
        <v>40</v>
      </c>
    </row>
    <row r="543" spans="1:34" x14ac:dyDescent="0.55000000000000004">
      <c r="A543">
        <v>24957.301218000001</v>
      </c>
      <c r="B543">
        <v>25830.742082000001</v>
      </c>
      <c r="C543" t="s">
        <v>21</v>
      </c>
      <c r="D543">
        <v>21208</v>
      </c>
      <c r="E543">
        <v>210009</v>
      </c>
      <c r="F543" t="s">
        <v>422</v>
      </c>
      <c r="G543" t="s">
        <v>35</v>
      </c>
      <c r="H543" t="s">
        <v>36</v>
      </c>
      <c r="I543" t="s">
        <v>37</v>
      </c>
      <c r="J543">
        <v>2</v>
      </c>
      <c r="K543">
        <v>47.265887595999999</v>
      </c>
      <c r="L543">
        <v>53</v>
      </c>
      <c r="M543">
        <v>1484025.75</v>
      </c>
      <c r="N543">
        <v>73.774924808999998</v>
      </c>
      <c r="O543">
        <v>75</v>
      </c>
      <c r="P543">
        <v>1737245.72</v>
      </c>
      <c r="Q543">
        <v>22</v>
      </c>
      <c r="R543">
        <v>26.509037212999999</v>
      </c>
      <c r="S543">
        <v>253219.97</v>
      </c>
      <c r="T543" t="s">
        <v>444</v>
      </c>
      <c r="U543" t="s">
        <v>445</v>
      </c>
      <c r="V543">
        <v>0</v>
      </c>
      <c r="W543">
        <v>0</v>
      </c>
      <c r="X543">
        <v>103.93195891000001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26.509037212999999</v>
      </c>
      <c r="AG543">
        <v>338471.50407000002</v>
      </c>
      <c r="AH543" t="s">
        <v>40</v>
      </c>
    </row>
    <row r="544" spans="1:34" x14ac:dyDescent="0.55000000000000004">
      <c r="A544">
        <v>20819.630806000001</v>
      </c>
      <c r="B544">
        <v>22225.400662</v>
      </c>
      <c r="C544" t="s">
        <v>21</v>
      </c>
      <c r="D544" t="s">
        <v>347</v>
      </c>
      <c r="E544">
        <v>210010</v>
      </c>
      <c r="F544" t="s">
        <v>446</v>
      </c>
      <c r="G544" t="s">
        <v>35</v>
      </c>
      <c r="H544" t="s">
        <v>347</v>
      </c>
      <c r="I544" t="s">
        <v>37</v>
      </c>
      <c r="J544">
        <v>4</v>
      </c>
      <c r="K544">
        <v>2.7907219169999999</v>
      </c>
      <c r="L544">
        <v>4</v>
      </c>
      <c r="M544">
        <v>77763.58</v>
      </c>
      <c r="N544">
        <v>7.7317757699999996</v>
      </c>
      <c r="O544">
        <v>9</v>
      </c>
      <c r="P544">
        <v>217693.46</v>
      </c>
      <c r="Q544">
        <v>5</v>
      </c>
      <c r="R544">
        <v>4.9410538529999997</v>
      </c>
      <c r="S544">
        <v>139929.88</v>
      </c>
      <c r="U544" t="s">
        <v>348</v>
      </c>
      <c r="V544">
        <v>0</v>
      </c>
      <c r="W544">
        <v>0</v>
      </c>
      <c r="X544">
        <v>68.731464979999998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4.9410538529999997</v>
      </c>
      <c r="AG544">
        <v>52628.761143000003</v>
      </c>
      <c r="AH544" t="s">
        <v>40</v>
      </c>
    </row>
    <row r="545" spans="1:34" x14ac:dyDescent="0.55000000000000004">
      <c r="A545">
        <v>20819.630806000001</v>
      </c>
      <c r="B545">
        <v>22225.400662</v>
      </c>
      <c r="C545" t="s">
        <v>21</v>
      </c>
      <c r="D545">
        <v>21217</v>
      </c>
      <c r="E545">
        <v>210010</v>
      </c>
      <c r="F545" t="s">
        <v>446</v>
      </c>
      <c r="G545" t="s">
        <v>35</v>
      </c>
      <c r="H545" t="s">
        <v>86</v>
      </c>
      <c r="I545" t="s">
        <v>37</v>
      </c>
      <c r="J545">
        <v>1</v>
      </c>
      <c r="K545">
        <v>0</v>
      </c>
      <c r="L545">
        <v>0</v>
      </c>
      <c r="M545">
        <v>0</v>
      </c>
      <c r="N545">
        <v>0.38231798900000002</v>
      </c>
      <c r="O545">
        <v>1</v>
      </c>
      <c r="P545">
        <v>4424.3500000000004</v>
      </c>
      <c r="Q545">
        <v>1</v>
      </c>
      <c r="R545">
        <v>0.38231798900000002</v>
      </c>
      <c r="S545">
        <v>4424.3500000000004</v>
      </c>
      <c r="T545" t="s">
        <v>36</v>
      </c>
      <c r="U545" t="s">
        <v>364</v>
      </c>
      <c r="V545">
        <v>0</v>
      </c>
      <c r="W545">
        <v>0</v>
      </c>
      <c r="X545">
        <v>63.406089125999998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0.38231798900000002</v>
      </c>
      <c r="AG545">
        <v>4072.1924355000001</v>
      </c>
      <c r="AH545" t="s">
        <v>40</v>
      </c>
    </row>
    <row r="546" spans="1:34" x14ac:dyDescent="0.55000000000000004">
      <c r="A546">
        <v>20819.630806000001</v>
      </c>
      <c r="B546">
        <v>22225.400662</v>
      </c>
      <c r="C546" t="s">
        <v>21</v>
      </c>
      <c r="D546">
        <v>21061</v>
      </c>
      <c r="E546">
        <v>210010</v>
      </c>
      <c r="F546" t="s">
        <v>446</v>
      </c>
      <c r="G546" t="s">
        <v>35</v>
      </c>
      <c r="H546" t="s">
        <v>64</v>
      </c>
      <c r="I546" t="s">
        <v>37</v>
      </c>
      <c r="J546">
        <v>1</v>
      </c>
      <c r="K546">
        <v>0</v>
      </c>
      <c r="L546">
        <v>0</v>
      </c>
      <c r="M546">
        <v>0</v>
      </c>
      <c r="N546">
        <v>0.94474897199999996</v>
      </c>
      <c r="O546">
        <v>1</v>
      </c>
      <c r="P546">
        <v>10907.13</v>
      </c>
      <c r="Q546">
        <v>1</v>
      </c>
      <c r="R546">
        <v>0.94474897199999996</v>
      </c>
      <c r="S546">
        <v>10907.13</v>
      </c>
      <c r="T546" t="s">
        <v>164</v>
      </c>
      <c r="U546" t="s">
        <v>421</v>
      </c>
      <c r="V546">
        <v>0</v>
      </c>
      <c r="W546">
        <v>0</v>
      </c>
      <c r="X546">
        <v>121.47440439</v>
      </c>
      <c r="Y546">
        <v>-2.2170409339999999</v>
      </c>
      <c r="Z546">
        <v>2.2170409339999999</v>
      </c>
      <c r="AA546">
        <v>-2.2170409339999999</v>
      </c>
      <c r="AB546">
        <v>1.7242703500000001E-2</v>
      </c>
      <c r="AC546">
        <v>1.7242703500000001E-2</v>
      </c>
      <c r="AD546">
        <v>0</v>
      </c>
      <c r="AE546">
        <v>183.65760692999999</v>
      </c>
      <c r="AF546">
        <v>0.92750626849999995</v>
      </c>
      <c r="AG546">
        <v>9879.1689614000006</v>
      </c>
      <c r="AH546" t="s">
        <v>40</v>
      </c>
    </row>
    <row r="547" spans="1:34" x14ac:dyDescent="0.55000000000000004">
      <c r="A547">
        <v>20819.630806000001</v>
      </c>
      <c r="B547">
        <v>22225.400662</v>
      </c>
      <c r="C547" t="s">
        <v>21</v>
      </c>
      <c r="D547">
        <v>21234</v>
      </c>
      <c r="E547">
        <v>210010</v>
      </c>
      <c r="F547" t="s">
        <v>446</v>
      </c>
      <c r="G547" t="s">
        <v>35</v>
      </c>
      <c r="H547" t="s">
        <v>36</v>
      </c>
      <c r="I547" t="s">
        <v>37</v>
      </c>
      <c r="J547">
        <v>1</v>
      </c>
      <c r="K547">
        <v>0</v>
      </c>
      <c r="L547">
        <v>0</v>
      </c>
      <c r="M547">
        <v>0</v>
      </c>
      <c r="N547">
        <v>0.57231798300000003</v>
      </c>
      <c r="O547">
        <v>1</v>
      </c>
      <c r="P547">
        <v>15776.39</v>
      </c>
      <c r="Q547">
        <v>1</v>
      </c>
      <c r="R547">
        <v>0.57231798300000003</v>
      </c>
      <c r="S547">
        <v>15776.39</v>
      </c>
      <c r="T547" t="s">
        <v>236</v>
      </c>
      <c r="U547" t="s">
        <v>237</v>
      </c>
      <c r="V547">
        <v>0</v>
      </c>
      <c r="W547">
        <v>0</v>
      </c>
      <c r="X547">
        <v>124.48361029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0.57231798300000003</v>
      </c>
      <c r="AG547">
        <v>6095.9437644999998</v>
      </c>
      <c r="AH547" t="s">
        <v>40</v>
      </c>
    </row>
    <row r="548" spans="1:34" x14ac:dyDescent="0.55000000000000004">
      <c r="A548">
        <v>20819.630806000001</v>
      </c>
      <c r="B548">
        <v>22225.400662</v>
      </c>
      <c r="C548" t="s">
        <v>21</v>
      </c>
      <c r="D548">
        <v>21014</v>
      </c>
      <c r="E548">
        <v>210010</v>
      </c>
      <c r="F548" t="s">
        <v>446</v>
      </c>
      <c r="G548" t="s">
        <v>35</v>
      </c>
      <c r="H548" t="s">
        <v>126</v>
      </c>
      <c r="I548" t="s">
        <v>37</v>
      </c>
      <c r="J548">
        <v>1</v>
      </c>
      <c r="K548">
        <v>0.598206982</v>
      </c>
      <c r="L548">
        <v>1</v>
      </c>
      <c r="M548">
        <v>8866.9699999999993</v>
      </c>
      <c r="N548">
        <v>0.75515097799999997</v>
      </c>
      <c r="O548">
        <v>1</v>
      </c>
      <c r="P548">
        <v>8163.28</v>
      </c>
      <c r="Q548">
        <v>0</v>
      </c>
      <c r="R548">
        <v>0.156943996</v>
      </c>
      <c r="S548">
        <v>-703.69</v>
      </c>
      <c r="T548" t="s">
        <v>247</v>
      </c>
      <c r="U548" t="s">
        <v>248</v>
      </c>
      <c r="V548">
        <v>0</v>
      </c>
      <c r="W548">
        <v>0</v>
      </c>
      <c r="X548">
        <v>67.507471998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0.156943996</v>
      </c>
      <c r="AG548">
        <v>1671.6612132</v>
      </c>
      <c r="AH548" t="s">
        <v>40</v>
      </c>
    </row>
    <row r="549" spans="1:34" x14ac:dyDescent="0.55000000000000004">
      <c r="A549">
        <v>20819.630806000001</v>
      </c>
      <c r="B549">
        <v>22225.400662</v>
      </c>
      <c r="C549" t="s">
        <v>21</v>
      </c>
      <c r="D549" t="s">
        <v>245</v>
      </c>
      <c r="E549">
        <v>210010</v>
      </c>
      <c r="F549" t="s">
        <v>446</v>
      </c>
      <c r="G549" t="s">
        <v>35</v>
      </c>
      <c r="H549" t="s">
        <v>245</v>
      </c>
      <c r="I549" t="s">
        <v>37</v>
      </c>
      <c r="J549">
        <v>5</v>
      </c>
      <c r="K549">
        <v>12.312540633999999</v>
      </c>
      <c r="L549">
        <v>18</v>
      </c>
      <c r="M549">
        <v>239664.3</v>
      </c>
      <c r="N549">
        <v>13.929291588</v>
      </c>
      <c r="O549">
        <v>15</v>
      </c>
      <c r="P549">
        <v>229987.59</v>
      </c>
      <c r="Q549">
        <v>-3</v>
      </c>
      <c r="R549">
        <v>1.616750954</v>
      </c>
      <c r="S549">
        <v>-9676.7099999999991</v>
      </c>
      <c r="U549" t="s">
        <v>246</v>
      </c>
      <c r="V549">
        <v>0</v>
      </c>
      <c r="W549">
        <v>0</v>
      </c>
      <c r="X549">
        <v>60.533128191000003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1.616750954</v>
      </c>
      <c r="AG549">
        <v>17220.536816</v>
      </c>
      <c r="AH549" t="s">
        <v>40</v>
      </c>
    </row>
    <row r="550" spans="1:34" x14ac:dyDescent="0.55000000000000004">
      <c r="A550">
        <v>20819.630806000001</v>
      </c>
      <c r="B550">
        <v>22225.400662</v>
      </c>
      <c r="C550" t="s">
        <v>21</v>
      </c>
      <c r="D550" t="s">
        <v>375</v>
      </c>
      <c r="E550">
        <v>210010</v>
      </c>
      <c r="F550" t="s">
        <v>446</v>
      </c>
      <c r="G550" t="s">
        <v>35</v>
      </c>
      <c r="H550" t="s">
        <v>375</v>
      </c>
      <c r="I550" t="s">
        <v>37</v>
      </c>
      <c r="J550">
        <v>3</v>
      </c>
      <c r="K550">
        <v>2.6293149219999998</v>
      </c>
      <c r="L550">
        <v>4</v>
      </c>
      <c r="M550">
        <v>66150.429999999993</v>
      </c>
      <c r="N550">
        <v>3.646248892</v>
      </c>
      <c r="O550">
        <v>5</v>
      </c>
      <c r="P550">
        <v>102306.34</v>
      </c>
      <c r="Q550">
        <v>1</v>
      </c>
      <c r="R550">
        <v>1.01693397</v>
      </c>
      <c r="S550">
        <v>36155.910000000003</v>
      </c>
      <c r="U550" t="s">
        <v>376</v>
      </c>
      <c r="V550">
        <v>0</v>
      </c>
      <c r="W550">
        <v>0</v>
      </c>
      <c r="X550">
        <v>42.342709741999997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1.01693397</v>
      </c>
      <c r="AG550">
        <v>10831.692306000001</v>
      </c>
      <c r="AH550" t="s">
        <v>40</v>
      </c>
    </row>
    <row r="551" spans="1:34" x14ac:dyDescent="0.55000000000000004">
      <c r="A551">
        <v>20819.630806000001</v>
      </c>
      <c r="B551">
        <v>22225.400662</v>
      </c>
      <c r="C551" t="s">
        <v>21</v>
      </c>
      <c r="D551">
        <v>20748</v>
      </c>
      <c r="E551">
        <v>210010</v>
      </c>
      <c r="F551" t="s">
        <v>446</v>
      </c>
      <c r="G551" t="s">
        <v>35</v>
      </c>
      <c r="H551" t="s">
        <v>41</v>
      </c>
      <c r="I551" t="s">
        <v>37</v>
      </c>
      <c r="J551">
        <v>1</v>
      </c>
      <c r="K551">
        <v>0</v>
      </c>
      <c r="L551">
        <v>0</v>
      </c>
      <c r="M551">
        <v>0</v>
      </c>
      <c r="N551">
        <v>0.46813298599999997</v>
      </c>
      <c r="O551">
        <v>1</v>
      </c>
      <c r="P551">
        <v>11153.56</v>
      </c>
      <c r="Q551">
        <v>1</v>
      </c>
      <c r="R551">
        <v>0.46813298599999997</v>
      </c>
      <c r="S551">
        <v>11153.56</v>
      </c>
      <c r="T551" t="s">
        <v>318</v>
      </c>
      <c r="U551" t="s">
        <v>319</v>
      </c>
      <c r="V551">
        <v>0</v>
      </c>
      <c r="W551">
        <v>0</v>
      </c>
      <c r="X551">
        <v>58.72886227</v>
      </c>
      <c r="Y551">
        <v>-3.3167708999999999</v>
      </c>
      <c r="Z551">
        <v>3.3167708999999999</v>
      </c>
      <c r="AA551">
        <v>-3.3167708999999999</v>
      </c>
      <c r="AB551">
        <v>2.6438275899999999E-2</v>
      </c>
      <c r="AC551">
        <v>2.6438275899999999E-2</v>
      </c>
      <c r="AD551">
        <v>0</v>
      </c>
      <c r="AE551">
        <v>281.60261959000002</v>
      </c>
      <c r="AF551">
        <v>0.4416947101</v>
      </c>
      <c r="AG551">
        <v>4704.6330774999997</v>
      </c>
      <c r="AH551" t="s">
        <v>40</v>
      </c>
    </row>
    <row r="552" spans="1:34" x14ac:dyDescent="0.55000000000000004">
      <c r="A552">
        <v>20819.630806000001</v>
      </c>
      <c r="B552">
        <v>22225.400662</v>
      </c>
      <c r="C552" t="s">
        <v>21</v>
      </c>
      <c r="D552" t="s">
        <v>373</v>
      </c>
      <c r="E552">
        <v>210010</v>
      </c>
      <c r="F552" t="s">
        <v>446</v>
      </c>
      <c r="G552" t="s">
        <v>35</v>
      </c>
      <c r="H552" t="s">
        <v>373</v>
      </c>
      <c r="I552" t="s">
        <v>37</v>
      </c>
      <c r="J552">
        <v>5</v>
      </c>
      <c r="K552">
        <v>3.5798158940000002</v>
      </c>
      <c r="L552">
        <v>6</v>
      </c>
      <c r="M552">
        <v>63725.33</v>
      </c>
      <c r="N552">
        <v>3.9118858840000001</v>
      </c>
      <c r="O552">
        <v>6</v>
      </c>
      <c r="P552">
        <v>117105.13</v>
      </c>
      <c r="Q552">
        <v>0</v>
      </c>
      <c r="R552">
        <v>0.33206998999999998</v>
      </c>
      <c r="S552">
        <v>53379.8</v>
      </c>
      <c r="U552" t="s">
        <v>374</v>
      </c>
      <c r="V552">
        <v>0</v>
      </c>
      <c r="W552">
        <v>0</v>
      </c>
      <c r="X552">
        <v>18.061258459000001</v>
      </c>
      <c r="Y552">
        <v>-1.486203956</v>
      </c>
      <c r="Z552">
        <v>1.486203956</v>
      </c>
      <c r="AA552">
        <v>-1.486203956</v>
      </c>
      <c r="AB552">
        <v>2.7324991399999998E-2</v>
      </c>
      <c r="AC552">
        <v>2.7324991399999998E-2</v>
      </c>
      <c r="AD552">
        <v>0</v>
      </c>
      <c r="AE552">
        <v>291.0473131</v>
      </c>
      <c r="AF552">
        <v>0.30474499859999998</v>
      </c>
      <c r="AG552">
        <v>3245.9374489000002</v>
      </c>
      <c r="AH552" t="s">
        <v>40</v>
      </c>
    </row>
    <row r="553" spans="1:34" x14ac:dyDescent="0.55000000000000004">
      <c r="A553">
        <v>20819.630806000001</v>
      </c>
      <c r="B553">
        <v>22225.400662</v>
      </c>
      <c r="C553" t="s">
        <v>21</v>
      </c>
      <c r="D553">
        <v>21221</v>
      </c>
      <c r="E553">
        <v>210010</v>
      </c>
      <c r="F553" t="s">
        <v>446</v>
      </c>
      <c r="G553" t="s">
        <v>35</v>
      </c>
      <c r="H553" t="s">
        <v>36</v>
      </c>
      <c r="I553" t="s">
        <v>37</v>
      </c>
      <c r="J553">
        <v>1</v>
      </c>
      <c r="K553">
        <v>0</v>
      </c>
      <c r="L553">
        <v>0</v>
      </c>
      <c r="M553">
        <v>0</v>
      </c>
      <c r="N553">
        <v>0.38522098900000001</v>
      </c>
      <c r="O553">
        <v>1</v>
      </c>
      <c r="P553">
        <v>6350.78</v>
      </c>
      <c r="Q553">
        <v>1</v>
      </c>
      <c r="R553">
        <v>0.38522098900000001</v>
      </c>
      <c r="S553">
        <v>6350.78</v>
      </c>
      <c r="T553" t="s">
        <v>388</v>
      </c>
      <c r="U553" t="s">
        <v>389</v>
      </c>
      <c r="V553">
        <v>0</v>
      </c>
      <c r="W553">
        <v>0</v>
      </c>
      <c r="X553">
        <v>45.604401649000003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0.38522098900000001</v>
      </c>
      <c r="AG553">
        <v>4103.1132264999997</v>
      </c>
      <c r="AH553" t="s">
        <v>40</v>
      </c>
    </row>
    <row r="554" spans="1:34" x14ac:dyDescent="0.55000000000000004">
      <c r="A554">
        <v>20819.630806000001</v>
      </c>
      <c r="B554">
        <v>22225.400662</v>
      </c>
      <c r="C554" t="s">
        <v>21</v>
      </c>
      <c r="D554" t="s">
        <v>447</v>
      </c>
      <c r="E554">
        <v>210010</v>
      </c>
      <c r="F554" t="s">
        <v>446</v>
      </c>
      <c r="G554" t="s">
        <v>35</v>
      </c>
      <c r="H554" t="s">
        <v>447</v>
      </c>
      <c r="I554" t="s">
        <v>37</v>
      </c>
      <c r="J554">
        <v>1</v>
      </c>
      <c r="K554">
        <v>0</v>
      </c>
      <c r="L554">
        <v>0</v>
      </c>
      <c r="M554">
        <v>0</v>
      </c>
      <c r="N554">
        <v>0.39357798799999999</v>
      </c>
      <c r="O554">
        <v>1</v>
      </c>
      <c r="P554">
        <v>10854.35</v>
      </c>
      <c r="Q554">
        <v>1</v>
      </c>
      <c r="R554">
        <v>0.39357798799999999</v>
      </c>
      <c r="S554">
        <v>10854.35</v>
      </c>
      <c r="U554" t="s">
        <v>448</v>
      </c>
      <c r="V554">
        <v>0</v>
      </c>
      <c r="W554">
        <v>0</v>
      </c>
      <c r="X554">
        <v>88.230441411000001</v>
      </c>
      <c r="Y554">
        <v>-0.92701997199999997</v>
      </c>
      <c r="Z554">
        <v>0.92701997199999997</v>
      </c>
      <c r="AA554">
        <v>-0.92701997199999997</v>
      </c>
      <c r="AB554">
        <v>4.1352469000000003E-3</v>
      </c>
      <c r="AC554">
        <v>4.1352469000000003E-3</v>
      </c>
      <c r="AD554">
        <v>0</v>
      </c>
      <c r="AE554">
        <v>44.045850440999999</v>
      </c>
      <c r="AF554">
        <v>0.38944274109999999</v>
      </c>
      <c r="AG554">
        <v>4148.0804728000003</v>
      </c>
      <c r="AH554" t="s">
        <v>40</v>
      </c>
    </row>
    <row r="555" spans="1:34" x14ac:dyDescent="0.55000000000000004">
      <c r="A555">
        <v>20819.630806000001</v>
      </c>
      <c r="B555">
        <v>22225.400662</v>
      </c>
      <c r="C555" t="s">
        <v>21</v>
      </c>
      <c r="D555" t="s">
        <v>401</v>
      </c>
      <c r="E555">
        <v>210010</v>
      </c>
      <c r="F555" t="s">
        <v>446</v>
      </c>
      <c r="G555" t="s">
        <v>35</v>
      </c>
      <c r="H555" t="s">
        <v>401</v>
      </c>
      <c r="I555" t="s">
        <v>37</v>
      </c>
      <c r="J555">
        <v>2</v>
      </c>
      <c r="K555">
        <v>0</v>
      </c>
      <c r="L555">
        <v>0</v>
      </c>
      <c r="M555">
        <v>0</v>
      </c>
      <c r="N555">
        <v>2.8963229140000002</v>
      </c>
      <c r="O555">
        <v>4</v>
      </c>
      <c r="P555">
        <v>62997.9</v>
      </c>
      <c r="Q555">
        <v>4</v>
      </c>
      <c r="R555">
        <v>2.8963229140000002</v>
      </c>
      <c r="S555">
        <v>62997.9</v>
      </c>
      <c r="U555" t="s">
        <v>402</v>
      </c>
      <c r="V555">
        <v>0</v>
      </c>
      <c r="W555">
        <v>0</v>
      </c>
      <c r="X555">
        <v>127.77544118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2.8963229140000002</v>
      </c>
      <c r="AG555">
        <v>30849.671217999999</v>
      </c>
      <c r="AH555" t="s">
        <v>40</v>
      </c>
    </row>
    <row r="556" spans="1:34" x14ac:dyDescent="0.55000000000000004">
      <c r="A556">
        <v>20819.630806000001</v>
      </c>
      <c r="B556">
        <v>22225.400662</v>
      </c>
      <c r="C556" t="s">
        <v>21</v>
      </c>
      <c r="D556">
        <v>21222</v>
      </c>
      <c r="E556">
        <v>210010</v>
      </c>
      <c r="F556" t="s">
        <v>446</v>
      </c>
      <c r="G556" t="s">
        <v>35</v>
      </c>
      <c r="H556" t="s">
        <v>36</v>
      </c>
      <c r="I556" t="s">
        <v>37</v>
      </c>
      <c r="J556">
        <v>2</v>
      </c>
      <c r="K556">
        <v>0</v>
      </c>
      <c r="L556">
        <v>0</v>
      </c>
      <c r="M556">
        <v>0</v>
      </c>
      <c r="N556">
        <v>1.0511419689999999</v>
      </c>
      <c r="O556">
        <v>2</v>
      </c>
      <c r="P556">
        <v>26133.89</v>
      </c>
      <c r="Q556">
        <v>2</v>
      </c>
      <c r="R556">
        <v>1.0511419689999999</v>
      </c>
      <c r="S556">
        <v>26133.89</v>
      </c>
      <c r="T556" t="s">
        <v>357</v>
      </c>
      <c r="U556" t="s">
        <v>358</v>
      </c>
      <c r="V556">
        <v>0</v>
      </c>
      <c r="W556">
        <v>0</v>
      </c>
      <c r="X556">
        <v>83.096533515999994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1.0511419689999999</v>
      </c>
      <c r="AG556">
        <v>11196.052756999999</v>
      </c>
      <c r="AH556" t="s">
        <v>40</v>
      </c>
    </row>
    <row r="557" spans="1:34" x14ac:dyDescent="0.55000000000000004">
      <c r="A557">
        <v>17334.705268000002</v>
      </c>
      <c r="B557">
        <v>17470.328049</v>
      </c>
      <c r="C557" t="s">
        <v>21</v>
      </c>
      <c r="D557">
        <v>21409</v>
      </c>
      <c r="E557">
        <v>210011</v>
      </c>
      <c r="F557" t="s">
        <v>449</v>
      </c>
      <c r="G557" t="s">
        <v>35</v>
      </c>
      <c r="H557" t="s">
        <v>64</v>
      </c>
      <c r="I557" t="s">
        <v>37</v>
      </c>
      <c r="J557">
        <v>1</v>
      </c>
      <c r="K557">
        <v>0</v>
      </c>
      <c r="L557">
        <v>0</v>
      </c>
      <c r="M557">
        <v>0</v>
      </c>
      <c r="N557">
        <v>0.52161998499999995</v>
      </c>
      <c r="O557">
        <v>1</v>
      </c>
      <c r="P557">
        <v>4020.51</v>
      </c>
      <c r="Q557">
        <v>1</v>
      </c>
      <c r="R557">
        <v>0.52161998499999995</v>
      </c>
      <c r="S557">
        <v>4020.51</v>
      </c>
      <c r="T557" t="s">
        <v>104</v>
      </c>
      <c r="U557" t="s">
        <v>105</v>
      </c>
      <c r="V557">
        <v>0</v>
      </c>
      <c r="W557">
        <v>0</v>
      </c>
      <c r="X557">
        <v>23.385939306000001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0.52161998499999995</v>
      </c>
      <c r="AG557">
        <v>4625.9530439</v>
      </c>
      <c r="AH557" t="s">
        <v>40</v>
      </c>
    </row>
    <row r="558" spans="1:34" x14ac:dyDescent="0.55000000000000004">
      <c r="A558">
        <v>17334.705268000002</v>
      </c>
      <c r="B558">
        <v>17470.328049</v>
      </c>
      <c r="C558" t="s">
        <v>21</v>
      </c>
      <c r="D558">
        <v>21237</v>
      </c>
      <c r="E558">
        <v>210011</v>
      </c>
      <c r="F558" t="s">
        <v>449</v>
      </c>
      <c r="G558" t="s">
        <v>35</v>
      </c>
      <c r="H558" t="s">
        <v>36</v>
      </c>
      <c r="I558" t="s">
        <v>37</v>
      </c>
      <c r="J558">
        <v>2</v>
      </c>
      <c r="K558">
        <v>5.3825518399999996</v>
      </c>
      <c r="L558">
        <v>2</v>
      </c>
      <c r="M558">
        <v>187870.89</v>
      </c>
      <c r="N558">
        <v>9.6514427129999998</v>
      </c>
      <c r="O558">
        <v>8</v>
      </c>
      <c r="P558">
        <v>201617.68</v>
      </c>
      <c r="Q558">
        <v>6</v>
      </c>
      <c r="R558">
        <v>4.2688908730000001</v>
      </c>
      <c r="S558">
        <v>13746.79</v>
      </c>
      <c r="T558" t="s">
        <v>294</v>
      </c>
      <c r="U558" t="s">
        <v>295</v>
      </c>
      <c r="V558">
        <v>0</v>
      </c>
      <c r="W558">
        <v>0</v>
      </c>
      <c r="X558">
        <v>67.447334992999998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4.2688908730000001</v>
      </c>
      <c r="AG558">
        <v>37858.382146999997</v>
      </c>
      <c r="AH558" t="s">
        <v>40</v>
      </c>
    </row>
    <row r="559" spans="1:34" x14ac:dyDescent="0.55000000000000004">
      <c r="A559">
        <v>17334.705268000002</v>
      </c>
      <c r="B559">
        <v>17470.328049</v>
      </c>
      <c r="C559" t="s">
        <v>21</v>
      </c>
      <c r="D559" t="s">
        <v>347</v>
      </c>
      <c r="E559">
        <v>210011</v>
      </c>
      <c r="F559" t="s">
        <v>449</v>
      </c>
      <c r="G559" t="s">
        <v>35</v>
      </c>
      <c r="H559" t="s">
        <v>347</v>
      </c>
      <c r="I559" t="s">
        <v>37</v>
      </c>
      <c r="J559">
        <v>2</v>
      </c>
      <c r="K559">
        <v>0.58304598299999999</v>
      </c>
      <c r="L559">
        <v>1</v>
      </c>
      <c r="M559">
        <v>10751.86</v>
      </c>
      <c r="N559">
        <v>6.2189078149999997</v>
      </c>
      <c r="O559">
        <v>3</v>
      </c>
      <c r="P559">
        <v>100911.82</v>
      </c>
      <c r="Q559">
        <v>2</v>
      </c>
      <c r="R559">
        <v>5.6358618319999998</v>
      </c>
      <c r="S559">
        <v>90159.96</v>
      </c>
      <c r="U559" t="s">
        <v>348</v>
      </c>
      <c r="V559">
        <v>0</v>
      </c>
      <c r="W559">
        <v>0</v>
      </c>
      <c r="X559">
        <v>68.731464979999998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5.6358618319999998</v>
      </c>
      <c r="AG559">
        <v>49981.275538000002</v>
      </c>
      <c r="AH559" t="s">
        <v>40</v>
      </c>
    </row>
    <row r="560" spans="1:34" x14ac:dyDescent="0.55000000000000004">
      <c r="A560">
        <v>17334.705268000002</v>
      </c>
      <c r="B560">
        <v>17470.328049</v>
      </c>
      <c r="C560" t="s">
        <v>21</v>
      </c>
      <c r="D560">
        <v>21076</v>
      </c>
      <c r="E560">
        <v>210011</v>
      </c>
      <c r="F560" t="s">
        <v>449</v>
      </c>
      <c r="G560" t="s">
        <v>35</v>
      </c>
      <c r="H560" t="s">
        <v>64</v>
      </c>
      <c r="I560" t="s">
        <v>37</v>
      </c>
      <c r="J560">
        <v>2</v>
      </c>
      <c r="K560">
        <v>11.272722665</v>
      </c>
      <c r="L560">
        <v>11</v>
      </c>
      <c r="M560">
        <v>193588.96</v>
      </c>
      <c r="N560">
        <v>16.607146505999999</v>
      </c>
      <c r="O560">
        <v>13</v>
      </c>
      <c r="P560">
        <v>317518.59000000003</v>
      </c>
      <c r="Q560">
        <v>2</v>
      </c>
      <c r="R560">
        <v>5.3344238410000004</v>
      </c>
      <c r="S560">
        <v>123929.63</v>
      </c>
      <c r="T560" t="s">
        <v>204</v>
      </c>
      <c r="U560" t="s">
        <v>205</v>
      </c>
      <c r="V560">
        <v>0</v>
      </c>
      <c r="W560">
        <v>0</v>
      </c>
      <c r="X560">
        <v>57.705128287000001</v>
      </c>
      <c r="Y560">
        <v>-0.52161998499999995</v>
      </c>
      <c r="Z560">
        <v>0.52161998499999995</v>
      </c>
      <c r="AA560">
        <v>-0.52161998499999995</v>
      </c>
      <c r="AB560">
        <v>4.8220013800000003E-2</v>
      </c>
      <c r="AC560">
        <v>4.8220013800000003E-2</v>
      </c>
      <c r="AD560">
        <v>0</v>
      </c>
      <c r="AE560">
        <v>427.63606870000001</v>
      </c>
      <c r="AF560">
        <v>5.2862038271999996</v>
      </c>
      <c r="AG560">
        <v>46880.356175000001</v>
      </c>
      <c r="AH560" t="s">
        <v>40</v>
      </c>
    </row>
    <row r="561" spans="1:34" x14ac:dyDescent="0.55000000000000004">
      <c r="A561">
        <v>17334.705268000002</v>
      </c>
      <c r="B561">
        <v>17470.328049</v>
      </c>
      <c r="C561" t="s">
        <v>21</v>
      </c>
      <c r="D561">
        <v>21236</v>
      </c>
      <c r="E561">
        <v>210011</v>
      </c>
      <c r="F561" t="s">
        <v>449</v>
      </c>
      <c r="G561" t="s">
        <v>35</v>
      </c>
      <c r="H561" t="s">
        <v>36</v>
      </c>
      <c r="I561" t="s">
        <v>37</v>
      </c>
      <c r="J561">
        <v>2</v>
      </c>
      <c r="K561">
        <v>0</v>
      </c>
      <c r="L561">
        <v>0</v>
      </c>
      <c r="M561">
        <v>0</v>
      </c>
      <c r="N561">
        <v>8.4328157499999996</v>
      </c>
      <c r="O561">
        <v>5</v>
      </c>
      <c r="P561">
        <v>158673.44</v>
      </c>
      <c r="Q561">
        <v>5</v>
      </c>
      <c r="R561">
        <v>8.4328157499999996</v>
      </c>
      <c r="S561">
        <v>158673.44</v>
      </c>
      <c r="T561" t="s">
        <v>367</v>
      </c>
      <c r="U561" t="s">
        <v>368</v>
      </c>
      <c r="V561">
        <v>0</v>
      </c>
      <c r="W561">
        <v>0</v>
      </c>
      <c r="X561">
        <v>54.704096397999997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8.4328157499999996</v>
      </c>
      <c r="AG561">
        <v>74785.880160000001</v>
      </c>
      <c r="AH561" t="s">
        <v>40</v>
      </c>
    </row>
    <row r="562" spans="1:34" x14ac:dyDescent="0.55000000000000004">
      <c r="A562">
        <v>17334.705268000002</v>
      </c>
      <c r="B562">
        <v>17470.328049</v>
      </c>
      <c r="C562" t="s">
        <v>21</v>
      </c>
      <c r="D562">
        <v>21061</v>
      </c>
      <c r="E562">
        <v>210011</v>
      </c>
      <c r="F562" t="s">
        <v>449</v>
      </c>
      <c r="G562" t="s">
        <v>35</v>
      </c>
      <c r="H562" t="s">
        <v>64</v>
      </c>
      <c r="I562" t="s">
        <v>37</v>
      </c>
      <c r="J562">
        <v>2</v>
      </c>
      <c r="K562">
        <v>31.10469208</v>
      </c>
      <c r="L562">
        <v>38</v>
      </c>
      <c r="M562">
        <v>515620.47</v>
      </c>
      <c r="N562">
        <v>31.450629066000001</v>
      </c>
      <c r="O562">
        <v>30</v>
      </c>
      <c r="P562">
        <v>470771.53</v>
      </c>
      <c r="Q562">
        <v>-8</v>
      </c>
      <c r="R562">
        <v>0.345936986</v>
      </c>
      <c r="S562">
        <v>-44848.94</v>
      </c>
      <c r="T562" t="s">
        <v>164</v>
      </c>
      <c r="U562" t="s">
        <v>421</v>
      </c>
      <c r="V562">
        <v>0</v>
      </c>
      <c r="W562">
        <v>0</v>
      </c>
      <c r="X562">
        <v>121.47440439</v>
      </c>
      <c r="Y562">
        <v>-2.2170409339999999</v>
      </c>
      <c r="Z562">
        <v>2.2170409339999999</v>
      </c>
      <c r="AA562">
        <v>-2.2170409339999999</v>
      </c>
      <c r="AB562">
        <v>6.3137289000000001E-3</v>
      </c>
      <c r="AC562">
        <v>6.3137289000000001E-3</v>
      </c>
      <c r="AD562">
        <v>0</v>
      </c>
      <c r="AE562">
        <v>55.992895783999998</v>
      </c>
      <c r="AF562">
        <v>0.33962325710000002</v>
      </c>
      <c r="AG562">
        <v>3011.9268530999998</v>
      </c>
      <c r="AH562" t="s">
        <v>40</v>
      </c>
    </row>
    <row r="563" spans="1:34" x14ac:dyDescent="0.55000000000000004">
      <c r="A563">
        <v>17334.705268000002</v>
      </c>
      <c r="B563">
        <v>17470.328049</v>
      </c>
      <c r="C563" t="s">
        <v>21</v>
      </c>
      <c r="D563">
        <v>21206</v>
      </c>
      <c r="E563">
        <v>210011</v>
      </c>
      <c r="F563" t="s">
        <v>449</v>
      </c>
      <c r="G563" t="s">
        <v>35</v>
      </c>
      <c r="H563" t="s">
        <v>86</v>
      </c>
      <c r="I563" t="s">
        <v>37</v>
      </c>
      <c r="J563">
        <v>2</v>
      </c>
      <c r="K563">
        <v>6.6604118029999997</v>
      </c>
      <c r="L563">
        <v>10</v>
      </c>
      <c r="M563">
        <v>82202.8</v>
      </c>
      <c r="N563">
        <v>11.106480669</v>
      </c>
      <c r="O563">
        <v>11</v>
      </c>
      <c r="P563">
        <v>119680.17</v>
      </c>
      <c r="Q563">
        <v>1</v>
      </c>
      <c r="R563">
        <v>4.4460688660000001</v>
      </c>
      <c r="S563">
        <v>37477.370000000003</v>
      </c>
      <c r="T563" t="s">
        <v>36</v>
      </c>
      <c r="U563" t="s">
        <v>108</v>
      </c>
      <c r="V563">
        <v>0</v>
      </c>
      <c r="W563">
        <v>0</v>
      </c>
      <c r="X563">
        <v>198.44760808000001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4.4460688660000001</v>
      </c>
      <c r="AG563">
        <v>39429.673699999999</v>
      </c>
      <c r="AH563" t="s">
        <v>40</v>
      </c>
    </row>
    <row r="564" spans="1:34" x14ac:dyDescent="0.55000000000000004">
      <c r="A564">
        <v>17334.705268000002</v>
      </c>
      <c r="B564">
        <v>17470.328049</v>
      </c>
      <c r="C564" t="s">
        <v>21</v>
      </c>
      <c r="D564">
        <v>21157</v>
      </c>
      <c r="E564">
        <v>210011</v>
      </c>
      <c r="F564" t="s">
        <v>449</v>
      </c>
      <c r="G564" t="s">
        <v>35</v>
      </c>
      <c r="H564" t="s">
        <v>123</v>
      </c>
      <c r="I564" t="s">
        <v>37</v>
      </c>
      <c r="J564">
        <v>2</v>
      </c>
      <c r="K564">
        <v>4.6930288600000001</v>
      </c>
      <c r="L564">
        <v>5</v>
      </c>
      <c r="M564">
        <v>87894.52</v>
      </c>
      <c r="N564">
        <v>6.0467488219999996</v>
      </c>
      <c r="O564">
        <v>11</v>
      </c>
      <c r="P564">
        <v>89307.61</v>
      </c>
      <c r="Q564">
        <v>6</v>
      </c>
      <c r="R564">
        <v>1.353719962</v>
      </c>
      <c r="S564">
        <v>1413.09</v>
      </c>
      <c r="T564" t="s">
        <v>144</v>
      </c>
      <c r="U564" t="s">
        <v>145</v>
      </c>
      <c r="V564">
        <v>0</v>
      </c>
      <c r="W564">
        <v>0</v>
      </c>
      <c r="X564">
        <v>54.699697379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1.353719962</v>
      </c>
      <c r="AG564">
        <v>12005.377782</v>
      </c>
      <c r="AH564" t="s">
        <v>40</v>
      </c>
    </row>
    <row r="565" spans="1:34" x14ac:dyDescent="0.55000000000000004">
      <c r="A565">
        <v>17334.705268000002</v>
      </c>
      <c r="B565">
        <v>17470.328049</v>
      </c>
      <c r="C565" t="s">
        <v>21</v>
      </c>
      <c r="D565">
        <v>21217</v>
      </c>
      <c r="E565">
        <v>210011</v>
      </c>
      <c r="F565" t="s">
        <v>449</v>
      </c>
      <c r="G565" t="s">
        <v>35</v>
      </c>
      <c r="H565" t="s">
        <v>86</v>
      </c>
      <c r="I565" t="s">
        <v>37</v>
      </c>
      <c r="J565">
        <v>2</v>
      </c>
      <c r="K565">
        <v>79.475610638999996</v>
      </c>
      <c r="L565">
        <v>96</v>
      </c>
      <c r="M565">
        <v>1057502.8600000001</v>
      </c>
      <c r="N565">
        <v>84.714456484999999</v>
      </c>
      <c r="O565">
        <v>89</v>
      </c>
      <c r="P565">
        <v>1535785.41</v>
      </c>
      <c r="Q565">
        <v>-7</v>
      </c>
      <c r="R565">
        <v>5.2388458460000003</v>
      </c>
      <c r="S565">
        <v>478282.55</v>
      </c>
      <c r="T565" t="s">
        <v>36</v>
      </c>
      <c r="U565" t="s">
        <v>364</v>
      </c>
      <c r="V565">
        <v>0</v>
      </c>
      <c r="W565">
        <v>0</v>
      </c>
      <c r="X565">
        <v>63.406089125999998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5.2388458460000003</v>
      </c>
      <c r="AG565">
        <v>46460.364987000001</v>
      </c>
      <c r="AH565" t="s">
        <v>40</v>
      </c>
    </row>
    <row r="566" spans="1:34" x14ac:dyDescent="0.55000000000000004">
      <c r="A566">
        <v>17334.705268000002</v>
      </c>
      <c r="B566">
        <v>17470.328049</v>
      </c>
      <c r="C566" t="s">
        <v>21</v>
      </c>
      <c r="D566">
        <v>21210</v>
      </c>
      <c r="E566">
        <v>210011</v>
      </c>
      <c r="F566" t="s">
        <v>449</v>
      </c>
      <c r="G566" t="s">
        <v>35</v>
      </c>
      <c r="H566" t="s">
        <v>86</v>
      </c>
      <c r="I566" t="s">
        <v>37</v>
      </c>
      <c r="J566">
        <v>1</v>
      </c>
      <c r="K566">
        <v>1.2758819619999999</v>
      </c>
      <c r="L566">
        <v>2</v>
      </c>
      <c r="M566">
        <v>17837.400000000001</v>
      </c>
      <c r="N566">
        <v>2.7894959180000001</v>
      </c>
      <c r="O566">
        <v>2</v>
      </c>
      <c r="P566">
        <v>47911.63</v>
      </c>
      <c r="Q566">
        <v>0</v>
      </c>
      <c r="R566">
        <v>1.5136139559999999</v>
      </c>
      <c r="S566">
        <v>30074.23</v>
      </c>
      <c r="T566" t="s">
        <v>36</v>
      </c>
      <c r="U566" t="s">
        <v>409</v>
      </c>
      <c r="V566">
        <v>0</v>
      </c>
      <c r="W566">
        <v>0</v>
      </c>
      <c r="X566">
        <v>21.737539356999999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1.5136139559999999</v>
      </c>
      <c r="AG566">
        <v>13423.387309</v>
      </c>
      <c r="AH566" t="s">
        <v>40</v>
      </c>
    </row>
    <row r="567" spans="1:34" x14ac:dyDescent="0.55000000000000004">
      <c r="A567">
        <v>17334.705268000002</v>
      </c>
      <c r="B567">
        <v>17470.328049</v>
      </c>
      <c r="C567" t="s">
        <v>21</v>
      </c>
      <c r="D567">
        <v>21233</v>
      </c>
      <c r="E567">
        <v>210011</v>
      </c>
      <c r="F567" t="s">
        <v>449</v>
      </c>
      <c r="G567" t="s">
        <v>35</v>
      </c>
      <c r="H567" t="s">
        <v>86</v>
      </c>
      <c r="I567" t="s">
        <v>37</v>
      </c>
      <c r="J567">
        <v>2</v>
      </c>
      <c r="K567">
        <v>0.45732198600000001</v>
      </c>
      <c r="L567">
        <v>1</v>
      </c>
      <c r="M567">
        <v>8520.43</v>
      </c>
      <c r="N567">
        <v>7.0094547909999996</v>
      </c>
      <c r="O567">
        <v>2</v>
      </c>
      <c r="P567">
        <v>68809.45</v>
      </c>
      <c r="Q567">
        <v>1</v>
      </c>
      <c r="R567">
        <v>6.5521328050000003</v>
      </c>
      <c r="S567">
        <v>60289.02</v>
      </c>
      <c r="T567" t="s">
        <v>36</v>
      </c>
      <c r="U567" t="s">
        <v>439</v>
      </c>
      <c r="V567">
        <v>0</v>
      </c>
      <c r="W567">
        <v>0</v>
      </c>
      <c r="X567">
        <v>10.230166696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6.5521328050000003</v>
      </c>
      <c r="AG567">
        <v>58107.165302000001</v>
      </c>
      <c r="AH567" t="s">
        <v>40</v>
      </c>
    </row>
    <row r="568" spans="1:34" x14ac:dyDescent="0.55000000000000004">
      <c r="A568">
        <v>17334.705268000002</v>
      </c>
      <c r="B568">
        <v>17470.328049</v>
      </c>
      <c r="C568" t="s">
        <v>21</v>
      </c>
      <c r="D568">
        <v>20721</v>
      </c>
      <c r="E568">
        <v>210011</v>
      </c>
      <c r="F568" t="s">
        <v>449</v>
      </c>
      <c r="G568" t="s">
        <v>35</v>
      </c>
      <c r="H568" t="s">
        <v>41</v>
      </c>
      <c r="I568" t="s">
        <v>37</v>
      </c>
      <c r="J568">
        <v>2</v>
      </c>
      <c r="K568">
        <v>0</v>
      </c>
      <c r="L568">
        <v>0</v>
      </c>
      <c r="M568">
        <v>0</v>
      </c>
      <c r="N568">
        <v>1.0544549679999999</v>
      </c>
      <c r="O568">
        <v>2</v>
      </c>
      <c r="P568">
        <v>21728.98</v>
      </c>
      <c r="Q568">
        <v>2</v>
      </c>
      <c r="R568">
        <v>1.0544549679999999</v>
      </c>
      <c r="S568">
        <v>21728.98</v>
      </c>
      <c r="T568" t="s">
        <v>140</v>
      </c>
      <c r="U568" t="s">
        <v>157</v>
      </c>
      <c r="V568">
        <v>0</v>
      </c>
      <c r="W568">
        <v>0</v>
      </c>
      <c r="X568">
        <v>63.788020107000001</v>
      </c>
      <c r="Y568">
        <v>-1.1063639679999999</v>
      </c>
      <c r="Z568">
        <v>1.1063639679999999</v>
      </c>
      <c r="AA568">
        <v>-1.1063639679999999</v>
      </c>
      <c r="AB568">
        <v>1.82888727E-2</v>
      </c>
      <c r="AC568">
        <v>1.82888727E-2</v>
      </c>
      <c r="AD568">
        <v>0</v>
      </c>
      <c r="AE568">
        <v>162.19368310999999</v>
      </c>
      <c r="AF568">
        <v>1.0361660953</v>
      </c>
      <c r="AG568">
        <v>9189.1718877999992</v>
      </c>
      <c r="AH568" t="s">
        <v>40</v>
      </c>
    </row>
    <row r="569" spans="1:34" x14ac:dyDescent="0.55000000000000004">
      <c r="A569">
        <v>17334.705268000002</v>
      </c>
      <c r="B569">
        <v>17470.328049</v>
      </c>
      <c r="C569" t="s">
        <v>21</v>
      </c>
      <c r="D569">
        <v>20759</v>
      </c>
      <c r="E569">
        <v>210011</v>
      </c>
      <c r="F569" t="s">
        <v>449</v>
      </c>
      <c r="G569" t="s">
        <v>35</v>
      </c>
      <c r="H569" t="s">
        <v>79</v>
      </c>
      <c r="I569" t="s">
        <v>37</v>
      </c>
      <c r="J569">
        <v>1</v>
      </c>
      <c r="K569">
        <v>0</v>
      </c>
      <c r="L569">
        <v>0</v>
      </c>
      <c r="M569">
        <v>0</v>
      </c>
      <c r="N569">
        <v>1.486203956</v>
      </c>
      <c r="O569">
        <v>1</v>
      </c>
      <c r="P569">
        <v>12893.01</v>
      </c>
      <c r="Q569">
        <v>1</v>
      </c>
      <c r="R569">
        <v>1.486203956</v>
      </c>
      <c r="S569">
        <v>12893.01</v>
      </c>
      <c r="T569" t="s">
        <v>218</v>
      </c>
      <c r="U569" t="s">
        <v>219</v>
      </c>
      <c r="V569">
        <v>0</v>
      </c>
      <c r="W569">
        <v>0</v>
      </c>
      <c r="X569">
        <v>9.8504237089999993</v>
      </c>
      <c r="Y569">
        <v>-0.90473397300000002</v>
      </c>
      <c r="Z569">
        <v>0.90473397300000002</v>
      </c>
      <c r="AA569">
        <v>-0.90473397300000002</v>
      </c>
      <c r="AB569">
        <v>0.1365036926</v>
      </c>
      <c r="AC569">
        <v>0.1365036926</v>
      </c>
      <c r="AD569">
        <v>0</v>
      </c>
      <c r="AE569">
        <v>1210.5741542999999</v>
      </c>
      <c r="AF569">
        <v>1.3497002633999999</v>
      </c>
      <c r="AG569">
        <v>11969.729346</v>
      </c>
      <c r="AH569" t="s">
        <v>40</v>
      </c>
    </row>
    <row r="570" spans="1:34" x14ac:dyDescent="0.55000000000000004">
      <c r="A570">
        <v>17334.705268000002</v>
      </c>
      <c r="B570">
        <v>17470.328049</v>
      </c>
      <c r="C570" t="s">
        <v>21</v>
      </c>
      <c r="D570" t="s">
        <v>64</v>
      </c>
      <c r="E570">
        <v>210011</v>
      </c>
      <c r="F570" t="s">
        <v>449</v>
      </c>
      <c r="G570" t="s">
        <v>35</v>
      </c>
      <c r="H570" t="s">
        <v>64</v>
      </c>
      <c r="I570" t="s">
        <v>37</v>
      </c>
      <c r="J570">
        <v>2</v>
      </c>
      <c r="K570">
        <v>0</v>
      </c>
      <c r="L570">
        <v>0</v>
      </c>
      <c r="M570">
        <v>0</v>
      </c>
      <c r="N570">
        <v>4.1621798759999997</v>
      </c>
      <c r="O570">
        <v>2</v>
      </c>
      <c r="P570">
        <v>50613.17</v>
      </c>
      <c r="Q570">
        <v>2</v>
      </c>
      <c r="R570">
        <v>4.1621798759999997</v>
      </c>
      <c r="S570">
        <v>50613.17</v>
      </c>
      <c r="U570" t="s">
        <v>450</v>
      </c>
      <c r="V570">
        <v>0</v>
      </c>
      <c r="W570">
        <v>0</v>
      </c>
      <c r="X570">
        <v>12.965211614999999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4.1621798759999997</v>
      </c>
      <c r="AG570">
        <v>36912.022583999998</v>
      </c>
      <c r="AH570" t="s">
        <v>40</v>
      </c>
    </row>
    <row r="571" spans="1:34" x14ac:dyDescent="0.55000000000000004">
      <c r="A571">
        <v>17334.705268000002</v>
      </c>
      <c r="B571">
        <v>17470.328049</v>
      </c>
      <c r="C571" t="s">
        <v>21</v>
      </c>
      <c r="D571">
        <v>21229</v>
      </c>
      <c r="E571">
        <v>210011</v>
      </c>
      <c r="F571" t="s">
        <v>449</v>
      </c>
      <c r="G571" t="s">
        <v>35</v>
      </c>
      <c r="H571" t="s">
        <v>86</v>
      </c>
      <c r="I571" t="s">
        <v>37</v>
      </c>
      <c r="J571">
        <v>3</v>
      </c>
      <c r="K571">
        <v>753.41993563000005</v>
      </c>
      <c r="L571">
        <v>869</v>
      </c>
      <c r="M571">
        <v>13885047.630000001</v>
      </c>
      <c r="N571">
        <v>794.45246942000006</v>
      </c>
      <c r="O571">
        <v>815</v>
      </c>
      <c r="P571">
        <v>13823092.449999999</v>
      </c>
      <c r="Q571">
        <v>-54</v>
      </c>
      <c r="R571">
        <v>41.032533784000002</v>
      </c>
      <c r="S571">
        <v>-61955.18</v>
      </c>
      <c r="T571" t="s">
        <v>36</v>
      </c>
      <c r="U571" t="s">
        <v>87</v>
      </c>
      <c r="V571">
        <v>0</v>
      </c>
      <c r="W571">
        <v>0</v>
      </c>
      <c r="X571">
        <v>142.46583278</v>
      </c>
      <c r="Y571">
        <v>-0.598206982</v>
      </c>
      <c r="Z571">
        <v>0.598206982</v>
      </c>
      <c r="AA571">
        <v>-0.598206982</v>
      </c>
      <c r="AB571">
        <v>0.17229357889999999</v>
      </c>
      <c r="AC571">
        <v>0.17229357889999999</v>
      </c>
      <c r="AD571">
        <v>0</v>
      </c>
      <c r="AE571">
        <v>1527.9744424</v>
      </c>
      <c r="AF571">
        <v>40.860240204999997</v>
      </c>
      <c r="AG571">
        <v>362366.39312999998</v>
      </c>
      <c r="AH571" t="s">
        <v>40</v>
      </c>
    </row>
    <row r="572" spans="1:34" x14ac:dyDescent="0.55000000000000004">
      <c r="A572">
        <v>17334.705268000002</v>
      </c>
      <c r="B572">
        <v>17470.328049</v>
      </c>
      <c r="C572" t="s">
        <v>21</v>
      </c>
      <c r="D572">
        <v>20743</v>
      </c>
      <c r="E572">
        <v>210011</v>
      </c>
      <c r="F572" t="s">
        <v>449</v>
      </c>
      <c r="G572" t="s">
        <v>35</v>
      </c>
      <c r="H572" t="s">
        <v>41</v>
      </c>
      <c r="I572" t="s">
        <v>37</v>
      </c>
      <c r="J572">
        <v>1</v>
      </c>
      <c r="K572">
        <v>0</v>
      </c>
      <c r="L572">
        <v>0</v>
      </c>
      <c r="M572">
        <v>0</v>
      </c>
      <c r="N572">
        <v>0.58304598299999999</v>
      </c>
      <c r="O572">
        <v>1</v>
      </c>
      <c r="P572">
        <v>13521.63</v>
      </c>
      <c r="Q572">
        <v>1</v>
      </c>
      <c r="R572">
        <v>0.58304598299999999</v>
      </c>
      <c r="S572">
        <v>13521.63</v>
      </c>
      <c r="T572" t="s">
        <v>265</v>
      </c>
      <c r="U572" t="s">
        <v>266</v>
      </c>
      <c r="V572">
        <v>0</v>
      </c>
      <c r="W572">
        <v>0</v>
      </c>
      <c r="X572">
        <v>117.22862953000001</v>
      </c>
      <c r="Y572">
        <v>-10.39679769</v>
      </c>
      <c r="Z572">
        <v>10.396797691</v>
      </c>
      <c r="AA572">
        <v>-10.39679769</v>
      </c>
      <c r="AB572">
        <v>5.1709306500000003E-2</v>
      </c>
      <c r="AC572">
        <v>5.1709306500000003E-2</v>
      </c>
      <c r="AD572">
        <v>0</v>
      </c>
      <c r="AE572">
        <v>458.58063433000001</v>
      </c>
      <c r="AF572">
        <v>0.53133667650000005</v>
      </c>
      <c r="AG572">
        <v>4712.1248932999997</v>
      </c>
      <c r="AH572" t="s">
        <v>40</v>
      </c>
    </row>
    <row r="573" spans="1:34" x14ac:dyDescent="0.55000000000000004">
      <c r="A573">
        <v>17334.705268000002</v>
      </c>
      <c r="B573">
        <v>17470.328049</v>
      </c>
      <c r="C573" t="s">
        <v>21</v>
      </c>
      <c r="D573">
        <v>21239</v>
      </c>
      <c r="E573">
        <v>210011</v>
      </c>
      <c r="F573" t="s">
        <v>449</v>
      </c>
      <c r="G573" t="s">
        <v>35</v>
      </c>
      <c r="H573" t="s">
        <v>86</v>
      </c>
      <c r="I573" t="s">
        <v>37</v>
      </c>
      <c r="J573">
        <v>2</v>
      </c>
      <c r="K573">
        <v>3.586155894</v>
      </c>
      <c r="L573">
        <v>5</v>
      </c>
      <c r="M573">
        <v>49261.42</v>
      </c>
      <c r="N573">
        <v>5.9960378219999999</v>
      </c>
      <c r="O573">
        <v>8</v>
      </c>
      <c r="P573">
        <v>139651.92000000001</v>
      </c>
      <c r="Q573">
        <v>3</v>
      </c>
      <c r="R573">
        <v>2.4098819279999999</v>
      </c>
      <c r="S573">
        <v>90390.5</v>
      </c>
      <c r="T573" t="s">
        <v>36</v>
      </c>
      <c r="U573" t="s">
        <v>109</v>
      </c>
      <c r="V573">
        <v>0</v>
      </c>
      <c r="W573">
        <v>0</v>
      </c>
      <c r="X573">
        <v>164.27218110999999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2.4098819279999999</v>
      </c>
      <c r="AG573">
        <v>21371.881754000002</v>
      </c>
      <c r="AH573" t="s">
        <v>40</v>
      </c>
    </row>
    <row r="574" spans="1:34" x14ac:dyDescent="0.55000000000000004">
      <c r="A574">
        <v>17334.705268000002</v>
      </c>
      <c r="B574">
        <v>17470.328049</v>
      </c>
      <c r="C574" t="s">
        <v>21</v>
      </c>
      <c r="D574">
        <v>20707</v>
      </c>
      <c r="E574">
        <v>210011</v>
      </c>
      <c r="F574" t="s">
        <v>449</v>
      </c>
      <c r="G574" t="s">
        <v>35</v>
      </c>
      <c r="H574" t="s">
        <v>41</v>
      </c>
      <c r="I574" t="s">
        <v>37</v>
      </c>
      <c r="J574">
        <v>2</v>
      </c>
      <c r="K574">
        <v>2.8377069160000001</v>
      </c>
      <c r="L574">
        <v>3</v>
      </c>
      <c r="M574">
        <v>25905.64</v>
      </c>
      <c r="N574">
        <v>6.1763858159999998</v>
      </c>
      <c r="O574">
        <v>6</v>
      </c>
      <c r="P574">
        <v>159470.1</v>
      </c>
      <c r="Q574">
        <v>3</v>
      </c>
      <c r="R574">
        <v>3.3386789000000001</v>
      </c>
      <c r="S574">
        <v>133564.46</v>
      </c>
      <c r="T574" t="s">
        <v>129</v>
      </c>
      <c r="U574" t="s">
        <v>267</v>
      </c>
      <c r="V574">
        <v>0</v>
      </c>
      <c r="W574">
        <v>0</v>
      </c>
      <c r="X574">
        <v>135.32980598</v>
      </c>
      <c r="Y574">
        <v>-184.9022105</v>
      </c>
      <c r="Z574">
        <v>135.32980598</v>
      </c>
      <c r="AA574">
        <v>135.32980598</v>
      </c>
      <c r="AB574">
        <v>3.3386789000000001</v>
      </c>
      <c r="AC574">
        <v>3.3386789000000001</v>
      </c>
      <c r="AD574">
        <v>0</v>
      </c>
      <c r="AE574">
        <v>29608.857529000001</v>
      </c>
      <c r="AF574">
        <v>0</v>
      </c>
      <c r="AG574">
        <v>0</v>
      </c>
      <c r="AH574" t="s">
        <v>40</v>
      </c>
    </row>
    <row r="575" spans="1:34" x14ac:dyDescent="0.55000000000000004">
      <c r="A575">
        <v>17334.705268000002</v>
      </c>
      <c r="B575">
        <v>17470.328049</v>
      </c>
      <c r="C575" t="s">
        <v>21</v>
      </c>
      <c r="D575">
        <v>20770</v>
      </c>
      <c r="E575">
        <v>210011</v>
      </c>
      <c r="F575" t="s">
        <v>449</v>
      </c>
      <c r="G575" t="s">
        <v>35</v>
      </c>
      <c r="H575" t="s">
        <v>41</v>
      </c>
      <c r="I575" t="s">
        <v>37</v>
      </c>
      <c r="J575">
        <v>1</v>
      </c>
      <c r="K575">
        <v>0.52161998499999995</v>
      </c>
      <c r="L575">
        <v>1</v>
      </c>
      <c r="M575">
        <v>6105.48</v>
      </c>
      <c r="N575">
        <v>0.58914298300000001</v>
      </c>
      <c r="O575">
        <v>1</v>
      </c>
      <c r="P575">
        <v>5658.22</v>
      </c>
      <c r="Q575">
        <v>0</v>
      </c>
      <c r="R575">
        <v>6.7522998000000001E-2</v>
      </c>
      <c r="S575">
        <v>-447.26</v>
      </c>
      <c r="T575" t="s">
        <v>435</v>
      </c>
      <c r="U575" t="s">
        <v>436</v>
      </c>
      <c r="V575">
        <v>0</v>
      </c>
      <c r="W575">
        <v>0</v>
      </c>
      <c r="X575">
        <v>43.179993729000003</v>
      </c>
      <c r="Y575">
        <v>-8.4850117489999999</v>
      </c>
      <c r="Z575">
        <v>8.4850117489999999</v>
      </c>
      <c r="AA575">
        <v>-8.4850117489999999</v>
      </c>
      <c r="AB575">
        <v>1.32684927E-2</v>
      </c>
      <c r="AC575">
        <v>1.32684927E-2</v>
      </c>
      <c r="AD575">
        <v>0</v>
      </c>
      <c r="AE575">
        <v>117.67076787000001</v>
      </c>
      <c r="AF575">
        <v>5.4254505299999999E-2</v>
      </c>
      <c r="AG575">
        <v>481.15256541999997</v>
      </c>
      <c r="AH575" t="s">
        <v>40</v>
      </c>
    </row>
    <row r="576" spans="1:34" x14ac:dyDescent="0.55000000000000004">
      <c r="A576">
        <v>17334.705268000002</v>
      </c>
      <c r="B576">
        <v>17470.328049</v>
      </c>
      <c r="C576" t="s">
        <v>21</v>
      </c>
      <c r="D576">
        <v>21030</v>
      </c>
      <c r="E576">
        <v>210011</v>
      </c>
      <c r="F576" t="s">
        <v>449</v>
      </c>
      <c r="G576" t="s">
        <v>35</v>
      </c>
      <c r="H576" t="s">
        <v>36</v>
      </c>
      <c r="I576" t="s">
        <v>37</v>
      </c>
      <c r="J576">
        <v>2</v>
      </c>
      <c r="K576">
        <v>1.1274569670000001</v>
      </c>
      <c r="L576">
        <v>2</v>
      </c>
      <c r="M576">
        <v>26571.48</v>
      </c>
      <c r="N576">
        <v>3.3040009029999999</v>
      </c>
      <c r="O576">
        <v>3</v>
      </c>
      <c r="P576">
        <v>45632.61</v>
      </c>
      <c r="Q576">
        <v>1</v>
      </c>
      <c r="R576">
        <v>2.1765439359999998</v>
      </c>
      <c r="S576">
        <v>19061.13</v>
      </c>
      <c r="T576" t="s">
        <v>38</v>
      </c>
      <c r="U576" t="s">
        <v>39</v>
      </c>
      <c r="V576">
        <v>0</v>
      </c>
      <c r="W576">
        <v>0</v>
      </c>
      <c r="X576">
        <v>40.373505799</v>
      </c>
      <c r="Y576">
        <v>-0.92701997199999997</v>
      </c>
      <c r="Z576">
        <v>0.92701997199999997</v>
      </c>
      <c r="AA576">
        <v>-0.92701997199999997</v>
      </c>
      <c r="AB576">
        <v>4.9975835900000001E-2</v>
      </c>
      <c r="AC576">
        <v>4.9975835900000001E-2</v>
      </c>
      <c r="AD576">
        <v>0</v>
      </c>
      <c r="AE576">
        <v>443.20746258000003</v>
      </c>
      <c r="AF576">
        <v>2.1265681001000001</v>
      </c>
      <c r="AG576">
        <v>18859.331427000001</v>
      </c>
      <c r="AH576" t="s">
        <v>40</v>
      </c>
    </row>
    <row r="577" spans="1:34" x14ac:dyDescent="0.55000000000000004">
      <c r="A577">
        <v>17334.705268000002</v>
      </c>
      <c r="B577">
        <v>17470.328049</v>
      </c>
      <c r="C577" t="s">
        <v>21</v>
      </c>
      <c r="D577">
        <v>20720</v>
      </c>
      <c r="E577">
        <v>210011</v>
      </c>
      <c r="F577" t="s">
        <v>449</v>
      </c>
      <c r="G577" t="s">
        <v>35</v>
      </c>
      <c r="H577" t="s">
        <v>41</v>
      </c>
      <c r="I577" t="s">
        <v>37</v>
      </c>
      <c r="J577">
        <v>1</v>
      </c>
      <c r="K577">
        <v>0</v>
      </c>
      <c r="L577">
        <v>0</v>
      </c>
      <c r="M577">
        <v>0</v>
      </c>
      <c r="N577">
        <v>1.36744796</v>
      </c>
      <c r="O577">
        <v>2</v>
      </c>
      <c r="P577">
        <v>20233.599999999999</v>
      </c>
      <c r="Q577">
        <v>2</v>
      </c>
      <c r="R577">
        <v>1.36744796</v>
      </c>
      <c r="S577">
        <v>20233.599999999999</v>
      </c>
      <c r="T577" t="s">
        <v>140</v>
      </c>
      <c r="U577" t="s">
        <v>198</v>
      </c>
      <c r="V577">
        <v>0</v>
      </c>
      <c r="W577">
        <v>0</v>
      </c>
      <c r="X577">
        <v>67.503236000000001</v>
      </c>
      <c r="Y577">
        <v>-3.745538888</v>
      </c>
      <c r="Z577">
        <v>3.745538888</v>
      </c>
      <c r="AA577">
        <v>-3.745538888</v>
      </c>
      <c r="AB577">
        <v>7.58753182E-2</v>
      </c>
      <c r="AC577">
        <v>7.58753182E-2</v>
      </c>
      <c r="AD577">
        <v>0</v>
      </c>
      <c r="AE577">
        <v>672.89534393999998</v>
      </c>
      <c r="AF577">
        <v>1.2915726418</v>
      </c>
      <c r="AG577">
        <v>11454.228299</v>
      </c>
      <c r="AH577" t="s">
        <v>40</v>
      </c>
    </row>
    <row r="578" spans="1:34" x14ac:dyDescent="0.55000000000000004">
      <c r="A578">
        <v>17334.705268000002</v>
      </c>
      <c r="B578">
        <v>17470.328049</v>
      </c>
      <c r="C578" t="s">
        <v>21</v>
      </c>
      <c r="D578">
        <v>20748</v>
      </c>
      <c r="E578">
        <v>210011</v>
      </c>
      <c r="F578" t="s">
        <v>449</v>
      </c>
      <c r="G578" t="s">
        <v>35</v>
      </c>
      <c r="H578" t="s">
        <v>41</v>
      </c>
      <c r="I578" t="s">
        <v>37</v>
      </c>
      <c r="J578">
        <v>1</v>
      </c>
      <c r="K578">
        <v>0</v>
      </c>
      <c r="L578">
        <v>0</v>
      </c>
      <c r="M578">
        <v>0</v>
      </c>
      <c r="N578">
        <v>1.283756962</v>
      </c>
      <c r="O578">
        <v>1</v>
      </c>
      <c r="P578">
        <v>14950.01</v>
      </c>
      <c r="Q578">
        <v>1</v>
      </c>
      <c r="R578">
        <v>1.283756962</v>
      </c>
      <c r="S578">
        <v>14950.01</v>
      </c>
      <c r="T578" t="s">
        <v>318</v>
      </c>
      <c r="U578" t="s">
        <v>319</v>
      </c>
      <c r="V578">
        <v>0</v>
      </c>
      <c r="W578">
        <v>0</v>
      </c>
      <c r="X578">
        <v>58.72886227</v>
      </c>
      <c r="Y578">
        <v>-3.3167708999999999</v>
      </c>
      <c r="Z578">
        <v>3.3167708999999999</v>
      </c>
      <c r="AA578">
        <v>-3.3167708999999999</v>
      </c>
      <c r="AB578">
        <v>7.2501451100000003E-2</v>
      </c>
      <c r="AC578">
        <v>7.2501451100000003E-2</v>
      </c>
      <c r="AD578">
        <v>0</v>
      </c>
      <c r="AE578">
        <v>642.97442180999997</v>
      </c>
      <c r="AF578">
        <v>1.2112555109000001</v>
      </c>
      <c r="AG578">
        <v>10741.941027999999</v>
      </c>
      <c r="AH578" t="s">
        <v>40</v>
      </c>
    </row>
    <row r="579" spans="1:34" x14ac:dyDescent="0.55000000000000004">
      <c r="A579">
        <v>17334.705268000002</v>
      </c>
      <c r="B579">
        <v>17470.328049</v>
      </c>
      <c r="C579" t="s">
        <v>21</v>
      </c>
      <c r="D579">
        <v>21216</v>
      </c>
      <c r="E579">
        <v>210011</v>
      </c>
      <c r="F579" t="s">
        <v>449</v>
      </c>
      <c r="G579" t="s">
        <v>35</v>
      </c>
      <c r="H579" t="s">
        <v>86</v>
      </c>
      <c r="I579" t="s">
        <v>37</v>
      </c>
      <c r="J579">
        <v>3</v>
      </c>
      <c r="K579">
        <v>243.89240574999999</v>
      </c>
      <c r="L579">
        <v>305</v>
      </c>
      <c r="M579">
        <v>4213774.8099999996</v>
      </c>
      <c r="N579">
        <v>272.32284792000002</v>
      </c>
      <c r="O579">
        <v>290</v>
      </c>
      <c r="P579">
        <v>4717978.08</v>
      </c>
      <c r="Q579">
        <v>-15</v>
      </c>
      <c r="R579">
        <v>28.430442167999999</v>
      </c>
      <c r="S579">
        <v>504203.27</v>
      </c>
      <c r="T579" t="s">
        <v>36</v>
      </c>
      <c r="U579" t="s">
        <v>220</v>
      </c>
      <c r="V579">
        <v>0</v>
      </c>
      <c r="W579">
        <v>0</v>
      </c>
      <c r="X579">
        <v>81.369358595999998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28.430442167999999</v>
      </c>
      <c r="AG579">
        <v>252133.53450000001</v>
      </c>
      <c r="AH579" t="s">
        <v>40</v>
      </c>
    </row>
    <row r="580" spans="1:34" x14ac:dyDescent="0.55000000000000004">
      <c r="A580">
        <v>17334.705268000002</v>
      </c>
      <c r="B580">
        <v>17470.328049</v>
      </c>
      <c r="C580" t="s">
        <v>21</v>
      </c>
      <c r="D580">
        <v>21054</v>
      </c>
      <c r="E580">
        <v>210011</v>
      </c>
      <c r="F580" t="s">
        <v>449</v>
      </c>
      <c r="G580" t="s">
        <v>35</v>
      </c>
      <c r="H580" t="s">
        <v>64</v>
      </c>
      <c r="I580" t="s">
        <v>37</v>
      </c>
      <c r="J580">
        <v>1</v>
      </c>
      <c r="K580">
        <v>0</v>
      </c>
      <c r="L580">
        <v>0</v>
      </c>
      <c r="M580">
        <v>0</v>
      </c>
      <c r="N580">
        <v>0.49757698500000003</v>
      </c>
      <c r="O580">
        <v>1</v>
      </c>
      <c r="P580">
        <v>3982.25</v>
      </c>
      <c r="Q580">
        <v>1</v>
      </c>
      <c r="R580">
        <v>0.49757698500000003</v>
      </c>
      <c r="S580">
        <v>3982.25</v>
      </c>
      <c r="T580" t="s">
        <v>174</v>
      </c>
      <c r="U580" t="s">
        <v>175</v>
      </c>
      <c r="V580">
        <v>0</v>
      </c>
      <c r="W580">
        <v>0</v>
      </c>
      <c r="X580">
        <v>48.305624565000002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0.49757698500000003</v>
      </c>
      <c r="AG580">
        <v>4412.7292559999996</v>
      </c>
      <c r="AH580" t="s">
        <v>40</v>
      </c>
    </row>
    <row r="581" spans="1:34" x14ac:dyDescent="0.55000000000000004">
      <c r="A581">
        <v>17334.705268000002</v>
      </c>
      <c r="B581">
        <v>17470.328049</v>
      </c>
      <c r="C581" t="s">
        <v>21</v>
      </c>
      <c r="D581">
        <v>21701</v>
      </c>
      <c r="E581">
        <v>210011</v>
      </c>
      <c r="F581" t="s">
        <v>449</v>
      </c>
      <c r="G581" t="s">
        <v>35</v>
      </c>
      <c r="H581" t="s">
        <v>55</v>
      </c>
      <c r="I581" t="s">
        <v>37</v>
      </c>
      <c r="J581">
        <v>2</v>
      </c>
      <c r="K581">
        <v>0</v>
      </c>
      <c r="L581">
        <v>0</v>
      </c>
      <c r="M581">
        <v>0</v>
      </c>
      <c r="N581">
        <v>3.605936893</v>
      </c>
      <c r="O581">
        <v>4</v>
      </c>
      <c r="P581">
        <v>42399.83</v>
      </c>
      <c r="Q581">
        <v>4</v>
      </c>
      <c r="R581">
        <v>3.605936893</v>
      </c>
      <c r="S581">
        <v>42399.83</v>
      </c>
      <c r="T581" t="s">
        <v>55</v>
      </c>
      <c r="U581" t="s">
        <v>76</v>
      </c>
      <c r="V581">
        <v>0</v>
      </c>
      <c r="W581">
        <v>0</v>
      </c>
      <c r="X581">
        <v>32.620666036000003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3.605936893</v>
      </c>
      <c r="AG581">
        <v>31979.017725000002</v>
      </c>
      <c r="AH581" t="s">
        <v>40</v>
      </c>
    </row>
    <row r="582" spans="1:34" x14ac:dyDescent="0.55000000000000004">
      <c r="A582">
        <v>17334.705268000002</v>
      </c>
      <c r="B582">
        <v>17470.328049</v>
      </c>
      <c r="C582" t="s">
        <v>21</v>
      </c>
      <c r="D582">
        <v>20763</v>
      </c>
      <c r="E582">
        <v>210011</v>
      </c>
      <c r="F582" t="s">
        <v>449</v>
      </c>
      <c r="G582" t="s">
        <v>35</v>
      </c>
      <c r="H582" t="s">
        <v>79</v>
      </c>
      <c r="I582" t="s">
        <v>37</v>
      </c>
      <c r="J582">
        <v>1</v>
      </c>
      <c r="K582">
        <v>0.41563398800000001</v>
      </c>
      <c r="L582">
        <v>1</v>
      </c>
      <c r="M582">
        <v>7805.98</v>
      </c>
      <c r="N582">
        <v>0.75430897799999996</v>
      </c>
      <c r="O582">
        <v>1</v>
      </c>
      <c r="P582">
        <v>48277.54</v>
      </c>
      <c r="Q582">
        <v>0</v>
      </c>
      <c r="R582">
        <v>0.33867499000000001</v>
      </c>
      <c r="S582">
        <v>40471.56</v>
      </c>
      <c r="T582" t="s">
        <v>268</v>
      </c>
      <c r="U582" t="s">
        <v>269</v>
      </c>
      <c r="V582">
        <v>0</v>
      </c>
      <c r="W582">
        <v>0</v>
      </c>
      <c r="X582">
        <v>27.201777194999998</v>
      </c>
      <c r="Y582">
        <v>-6.6720988009999997</v>
      </c>
      <c r="Z582">
        <v>6.6720988009999997</v>
      </c>
      <c r="AA582">
        <v>-6.6720988009999997</v>
      </c>
      <c r="AB582">
        <v>8.30707854E-2</v>
      </c>
      <c r="AC582">
        <v>8.30707854E-2</v>
      </c>
      <c r="AD582">
        <v>0</v>
      </c>
      <c r="AE582">
        <v>736.70787820999999</v>
      </c>
      <c r="AF582">
        <v>0.2556042046</v>
      </c>
      <c r="AG582">
        <v>2266.8093296000002</v>
      </c>
      <c r="AH582" t="s">
        <v>40</v>
      </c>
    </row>
    <row r="583" spans="1:34" x14ac:dyDescent="0.55000000000000004">
      <c r="A583">
        <v>17334.705268000002</v>
      </c>
      <c r="B583">
        <v>17470.328049</v>
      </c>
      <c r="C583" t="s">
        <v>21</v>
      </c>
      <c r="D583">
        <v>21213</v>
      </c>
      <c r="E583">
        <v>210011</v>
      </c>
      <c r="F583" t="s">
        <v>449</v>
      </c>
      <c r="G583" t="s">
        <v>35</v>
      </c>
      <c r="H583" t="s">
        <v>86</v>
      </c>
      <c r="I583" t="s">
        <v>37</v>
      </c>
      <c r="J583">
        <v>2</v>
      </c>
      <c r="K583">
        <v>11.886905646000001</v>
      </c>
      <c r="L583">
        <v>14</v>
      </c>
      <c r="M583">
        <v>160578.23999999999</v>
      </c>
      <c r="N583">
        <v>16.297453515000001</v>
      </c>
      <c r="O583">
        <v>19</v>
      </c>
      <c r="P583">
        <v>296926.75</v>
      </c>
      <c r="Q583">
        <v>5</v>
      </c>
      <c r="R583">
        <v>4.4105478690000002</v>
      </c>
      <c r="S583">
        <v>136348.51</v>
      </c>
      <c r="T583" t="s">
        <v>36</v>
      </c>
      <c r="U583" t="s">
        <v>339</v>
      </c>
      <c r="V583">
        <v>0</v>
      </c>
      <c r="W583">
        <v>0</v>
      </c>
      <c r="X583">
        <v>44.363528690000003</v>
      </c>
      <c r="Y583">
        <v>-0.73492597800000004</v>
      </c>
      <c r="Z583">
        <v>0.73492597800000004</v>
      </c>
      <c r="AA583">
        <v>-0.73492597800000004</v>
      </c>
      <c r="AB583">
        <v>7.3065112299999999E-2</v>
      </c>
      <c r="AC583">
        <v>7.3065112299999999E-2</v>
      </c>
      <c r="AD583">
        <v>0</v>
      </c>
      <c r="AE583">
        <v>647.97321498999997</v>
      </c>
      <c r="AF583">
        <v>4.3374827567000001</v>
      </c>
      <c r="AG583">
        <v>38466.684824000004</v>
      </c>
      <c r="AH583" t="s">
        <v>40</v>
      </c>
    </row>
    <row r="584" spans="1:34" x14ac:dyDescent="0.55000000000000004">
      <c r="A584">
        <v>17334.705268000002</v>
      </c>
      <c r="B584">
        <v>17470.328049</v>
      </c>
      <c r="C584" t="s">
        <v>21</v>
      </c>
      <c r="D584">
        <v>21212</v>
      </c>
      <c r="E584">
        <v>210011</v>
      </c>
      <c r="F584" t="s">
        <v>449</v>
      </c>
      <c r="G584" t="s">
        <v>35</v>
      </c>
      <c r="H584" t="s">
        <v>86</v>
      </c>
      <c r="I584" t="s">
        <v>37</v>
      </c>
      <c r="J584">
        <v>3</v>
      </c>
      <c r="K584">
        <v>10.086539702</v>
      </c>
      <c r="L584">
        <v>13</v>
      </c>
      <c r="M584">
        <v>119905.15</v>
      </c>
      <c r="N584">
        <v>12.17259664</v>
      </c>
      <c r="O584">
        <v>12</v>
      </c>
      <c r="P584">
        <v>158930.18</v>
      </c>
      <c r="Q584">
        <v>-1</v>
      </c>
      <c r="R584">
        <v>2.086056938</v>
      </c>
      <c r="S584">
        <v>39025.03</v>
      </c>
      <c r="T584" t="s">
        <v>36</v>
      </c>
      <c r="U584" t="s">
        <v>185</v>
      </c>
      <c r="V584">
        <v>0</v>
      </c>
      <c r="W584">
        <v>0</v>
      </c>
      <c r="X584">
        <v>53.002016415999996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2.086056938</v>
      </c>
      <c r="AG584">
        <v>18500.060809999999</v>
      </c>
      <c r="AH584" t="s">
        <v>40</v>
      </c>
    </row>
    <row r="585" spans="1:34" x14ac:dyDescent="0.55000000000000004">
      <c r="A585">
        <v>17334.705268000002</v>
      </c>
      <c r="B585">
        <v>17470.328049</v>
      </c>
      <c r="C585" t="s">
        <v>21</v>
      </c>
      <c r="D585">
        <v>21770</v>
      </c>
      <c r="E585">
        <v>210011</v>
      </c>
      <c r="F585" t="s">
        <v>449</v>
      </c>
      <c r="G585" t="s">
        <v>35</v>
      </c>
      <c r="H585" t="s">
        <v>55</v>
      </c>
      <c r="I585" t="s">
        <v>37</v>
      </c>
      <c r="J585">
        <v>1</v>
      </c>
      <c r="K585">
        <v>0</v>
      </c>
      <c r="L585">
        <v>0</v>
      </c>
      <c r="M585">
        <v>0</v>
      </c>
      <c r="N585">
        <v>1.560774954</v>
      </c>
      <c r="O585">
        <v>1</v>
      </c>
      <c r="P585">
        <v>12889.77</v>
      </c>
      <c r="Q585">
        <v>1</v>
      </c>
      <c r="R585">
        <v>1.560774954</v>
      </c>
      <c r="S585">
        <v>12889.77</v>
      </c>
      <c r="T585" t="s">
        <v>229</v>
      </c>
      <c r="U585" t="s">
        <v>230</v>
      </c>
      <c r="V585">
        <v>0</v>
      </c>
      <c r="W585">
        <v>0</v>
      </c>
      <c r="X585">
        <v>41.396002774000003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1.560774954</v>
      </c>
      <c r="AG585">
        <v>13841.631565</v>
      </c>
      <c r="AH585" t="s">
        <v>40</v>
      </c>
    </row>
    <row r="586" spans="1:34" x14ac:dyDescent="0.55000000000000004">
      <c r="A586">
        <v>17334.705268000002</v>
      </c>
      <c r="B586">
        <v>17470.328049</v>
      </c>
      <c r="C586" t="s">
        <v>21</v>
      </c>
      <c r="D586">
        <v>21043</v>
      </c>
      <c r="E586">
        <v>210011</v>
      </c>
      <c r="F586" t="s">
        <v>449</v>
      </c>
      <c r="G586" t="s">
        <v>35</v>
      </c>
      <c r="H586" t="s">
        <v>79</v>
      </c>
      <c r="I586" t="s">
        <v>37</v>
      </c>
      <c r="J586">
        <v>2</v>
      </c>
      <c r="K586">
        <v>49.827742520999998</v>
      </c>
      <c r="L586">
        <v>52</v>
      </c>
      <c r="M586">
        <v>697204.6</v>
      </c>
      <c r="N586">
        <v>54.351617386000001</v>
      </c>
      <c r="O586">
        <v>54</v>
      </c>
      <c r="P586">
        <v>861450.85</v>
      </c>
      <c r="Q586">
        <v>2</v>
      </c>
      <c r="R586">
        <v>4.5238748649999998</v>
      </c>
      <c r="S586">
        <v>164246.25</v>
      </c>
      <c r="T586" t="s">
        <v>365</v>
      </c>
      <c r="U586" t="s">
        <v>392</v>
      </c>
      <c r="V586">
        <v>0</v>
      </c>
      <c r="W586">
        <v>0</v>
      </c>
      <c r="X586">
        <v>59.304537232999998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4.5238748649999998</v>
      </c>
      <c r="AG586">
        <v>40119.691161000002</v>
      </c>
      <c r="AH586" t="s">
        <v>40</v>
      </c>
    </row>
    <row r="587" spans="1:34" x14ac:dyDescent="0.55000000000000004">
      <c r="A587">
        <v>17334.705268000002</v>
      </c>
      <c r="B587">
        <v>17470.328049</v>
      </c>
      <c r="C587" t="s">
        <v>21</v>
      </c>
      <c r="D587">
        <v>21029</v>
      </c>
      <c r="E587">
        <v>210011</v>
      </c>
      <c r="F587" t="s">
        <v>449</v>
      </c>
      <c r="G587" t="s">
        <v>35</v>
      </c>
      <c r="H587" t="s">
        <v>79</v>
      </c>
      <c r="I587" t="s">
        <v>37</v>
      </c>
      <c r="J587">
        <v>1</v>
      </c>
      <c r="K587">
        <v>0</v>
      </c>
      <c r="L587">
        <v>0</v>
      </c>
      <c r="M587">
        <v>0</v>
      </c>
      <c r="N587">
        <v>0.49757698500000003</v>
      </c>
      <c r="O587">
        <v>1</v>
      </c>
      <c r="P587">
        <v>6965.03</v>
      </c>
      <c r="Q587">
        <v>1</v>
      </c>
      <c r="R587">
        <v>0.49757698500000003</v>
      </c>
      <c r="S587">
        <v>6965.03</v>
      </c>
      <c r="T587" t="s">
        <v>190</v>
      </c>
      <c r="U587" t="s">
        <v>191</v>
      </c>
      <c r="V587">
        <v>0</v>
      </c>
      <c r="W587">
        <v>0</v>
      </c>
      <c r="X587">
        <v>36.759042909000001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0.49757698500000003</v>
      </c>
      <c r="AG587">
        <v>4412.7292559999996</v>
      </c>
      <c r="AH587" t="s">
        <v>40</v>
      </c>
    </row>
    <row r="588" spans="1:34" x14ac:dyDescent="0.55000000000000004">
      <c r="A588">
        <v>17334.705268000002</v>
      </c>
      <c r="B588">
        <v>17470.328049</v>
      </c>
      <c r="C588" t="s">
        <v>21</v>
      </c>
      <c r="D588" t="s">
        <v>148</v>
      </c>
      <c r="E588">
        <v>210011</v>
      </c>
      <c r="F588" t="s">
        <v>449</v>
      </c>
      <c r="G588" t="s">
        <v>35</v>
      </c>
      <c r="H588" t="s">
        <v>148</v>
      </c>
      <c r="I588" t="s">
        <v>37</v>
      </c>
      <c r="J588">
        <v>2</v>
      </c>
      <c r="K588">
        <v>0.98143097099999999</v>
      </c>
      <c r="L588">
        <v>1</v>
      </c>
      <c r="M588">
        <v>22529.09</v>
      </c>
      <c r="N588">
        <v>3.7321968889999999</v>
      </c>
      <c r="O588">
        <v>4</v>
      </c>
      <c r="P588">
        <v>150192.99</v>
      </c>
      <c r="Q588">
        <v>3</v>
      </c>
      <c r="R588">
        <v>2.7507659179999999</v>
      </c>
      <c r="S588">
        <v>127663.9</v>
      </c>
      <c r="U588" t="s">
        <v>149</v>
      </c>
      <c r="V588">
        <v>0</v>
      </c>
      <c r="W588">
        <v>0</v>
      </c>
      <c r="X588">
        <v>44.885576671999999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2.7507659179999999</v>
      </c>
      <c r="AG588">
        <v>24394.989335999999</v>
      </c>
      <c r="AH588" t="s">
        <v>40</v>
      </c>
    </row>
    <row r="589" spans="1:34" x14ac:dyDescent="0.55000000000000004">
      <c r="A589">
        <v>17334.705268000002</v>
      </c>
      <c r="B589">
        <v>17470.328049</v>
      </c>
      <c r="C589" t="s">
        <v>21</v>
      </c>
      <c r="D589">
        <v>21205</v>
      </c>
      <c r="E589">
        <v>210011</v>
      </c>
      <c r="F589" t="s">
        <v>449</v>
      </c>
      <c r="G589" t="s">
        <v>35</v>
      </c>
      <c r="H589" t="s">
        <v>86</v>
      </c>
      <c r="I589" t="s">
        <v>37</v>
      </c>
      <c r="J589">
        <v>3</v>
      </c>
      <c r="K589">
        <v>5.733211828</v>
      </c>
      <c r="L589">
        <v>7</v>
      </c>
      <c r="M589">
        <v>104192.39</v>
      </c>
      <c r="N589">
        <v>7.0176617910000001</v>
      </c>
      <c r="O589">
        <v>11</v>
      </c>
      <c r="P589">
        <v>80730.98</v>
      </c>
      <c r="Q589">
        <v>4</v>
      </c>
      <c r="R589">
        <v>1.2844499629999999</v>
      </c>
      <c r="S589">
        <v>-23461.41</v>
      </c>
      <c r="T589" t="s">
        <v>36</v>
      </c>
      <c r="U589" t="s">
        <v>420</v>
      </c>
      <c r="V589">
        <v>0</v>
      </c>
      <c r="W589">
        <v>0</v>
      </c>
      <c r="X589">
        <v>48.148821564000002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1.2844499629999999</v>
      </c>
      <c r="AG589">
        <v>11391.061283999999</v>
      </c>
      <c r="AH589" t="s">
        <v>40</v>
      </c>
    </row>
    <row r="590" spans="1:34" x14ac:dyDescent="0.55000000000000004">
      <c r="A590">
        <v>17334.705268000002</v>
      </c>
      <c r="B590">
        <v>17470.328049</v>
      </c>
      <c r="C590" t="s">
        <v>21</v>
      </c>
      <c r="D590">
        <v>20879</v>
      </c>
      <c r="E590">
        <v>210011</v>
      </c>
      <c r="F590" t="s">
        <v>449</v>
      </c>
      <c r="G590" t="s">
        <v>35</v>
      </c>
      <c r="H590" t="s">
        <v>46</v>
      </c>
      <c r="I590" t="s">
        <v>37</v>
      </c>
      <c r="J590">
        <v>1</v>
      </c>
      <c r="K590">
        <v>0</v>
      </c>
      <c r="L590">
        <v>0</v>
      </c>
      <c r="M590">
        <v>0</v>
      </c>
      <c r="N590">
        <v>1.596397952</v>
      </c>
      <c r="O590">
        <v>2</v>
      </c>
      <c r="P590">
        <v>18539.48</v>
      </c>
      <c r="Q590">
        <v>2</v>
      </c>
      <c r="R590">
        <v>1.596397952</v>
      </c>
      <c r="S590">
        <v>18539.48</v>
      </c>
      <c r="T590" t="s">
        <v>47</v>
      </c>
      <c r="U590" t="s">
        <v>431</v>
      </c>
      <c r="V590">
        <v>0</v>
      </c>
      <c r="W590">
        <v>0</v>
      </c>
      <c r="X590">
        <v>23.840834283</v>
      </c>
      <c r="Y590">
        <v>-0.77830497700000001</v>
      </c>
      <c r="Z590">
        <v>0.77830497700000001</v>
      </c>
      <c r="AA590">
        <v>-0.77830497700000001</v>
      </c>
      <c r="AB590">
        <v>5.2115813400000002E-2</v>
      </c>
      <c r="AC590">
        <v>5.2115813400000002E-2</v>
      </c>
      <c r="AD590">
        <v>0</v>
      </c>
      <c r="AE590">
        <v>462.18571501000002</v>
      </c>
      <c r="AF590">
        <v>1.5442821386000001</v>
      </c>
      <c r="AG590">
        <v>13695.366099999999</v>
      </c>
      <c r="AH590" t="s">
        <v>40</v>
      </c>
    </row>
    <row r="591" spans="1:34" x14ac:dyDescent="0.55000000000000004">
      <c r="A591">
        <v>17334.705268000002</v>
      </c>
      <c r="B591">
        <v>17470.328049</v>
      </c>
      <c r="C591" t="s">
        <v>21</v>
      </c>
      <c r="D591">
        <v>21078</v>
      </c>
      <c r="E591">
        <v>210011</v>
      </c>
      <c r="F591" t="s">
        <v>449</v>
      </c>
      <c r="G591" t="s">
        <v>35</v>
      </c>
      <c r="H591" t="s">
        <v>126</v>
      </c>
      <c r="I591" t="s">
        <v>37</v>
      </c>
      <c r="J591">
        <v>1</v>
      </c>
      <c r="K591">
        <v>0.52161998499999995</v>
      </c>
      <c r="L591">
        <v>1</v>
      </c>
      <c r="M591">
        <v>4563.38</v>
      </c>
      <c r="N591">
        <v>0.92701997199999997</v>
      </c>
      <c r="O591">
        <v>1</v>
      </c>
      <c r="P591">
        <v>9451.7199999999993</v>
      </c>
      <c r="Q591">
        <v>0</v>
      </c>
      <c r="R591">
        <v>0.40539998700000002</v>
      </c>
      <c r="S591">
        <v>4888.34</v>
      </c>
      <c r="T591" t="s">
        <v>386</v>
      </c>
      <c r="U591" t="s">
        <v>387</v>
      </c>
      <c r="V591">
        <v>0</v>
      </c>
      <c r="W591">
        <v>0</v>
      </c>
      <c r="X591">
        <v>24.987545236999999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0.40539998700000002</v>
      </c>
      <c r="AG591">
        <v>3595.2635209</v>
      </c>
      <c r="AH591" t="s">
        <v>40</v>
      </c>
    </row>
    <row r="592" spans="1:34" x14ac:dyDescent="0.55000000000000004">
      <c r="A592">
        <v>17334.705268000002</v>
      </c>
      <c r="B592">
        <v>17470.328049</v>
      </c>
      <c r="C592" t="s">
        <v>21</v>
      </c>
      <c r="D592">
        <v>21202</v>
      </c>
      <c r="E592">
        <v>210011</v>
      </c>
      <c r="F592" t="s">
        <v>449</v>
      </c>
      <c r="G592" t="s">
        <v>35</v>
      </c>
      <c r="H592" t="s">
        <v>86</v>
      </c>
      <c r="I592" t="s">
        <v>37</v>
      </c>
      <c r="J592">
        <v>2</v>
      </c>
      <c r="K592">
        <v>6.9006327939999998</v>
      </c>
      <c r="L592">
        <v>8</v>
      </c>
      <c r="M592">
        <v>121734.15</v>
      </c>
      <c r="N592">
        <v>8.7239407399999997</v>
      </c>
      <c r="O592">
        <v>9</v>
      </c>
      <c r="P592">
        <v>145086.76</v>
      </c>
      <c r="Q592">
        <v>1</v>
      </c>
      <c r="R592">
        <v>1.8233079459999999</v>
      </c>
      <c r="S592">
        <v>23352.61</v>
      </c>
      <c r="T592" t="s">
        <v>36</v>
      </c>
      <c r="U592" t="s">
        <v>110</v>
      </c>
      <c r="V592">
        <v>0</v>
      </c>
      <c r="W592">
        <v>0</v>
      </c>
      <c r="X592">
        <v>77.692372683000002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1.8233079459999999</v>
      </c>
      <c r="AG592">
        <v>16169.888396</v>
      </c>
      <c r="AH592" t="s">
        <v>40</v>
      </c>
    </row>
    <row r="593" spans="1:34" x14ac:dyDescent="0.55000000000000004">
      <c r="A593">
        <v>17334.705268000002</v>
      </c>
      <c r="B593">
        <v>17470.328049</v>
      </c>
      <c r="C593" t="s">
        <v>21</v>
      </c>
      <c r="D593">
        <v>20878</v>
      </c>
      <c r="E593">
        <v>210011</v>
      </c>
      <c r="F593" t="s">
        <v>449</v>
      </c>
      <c r="G593" t="s">
        <v>35</v>
      </c>
      <c r="H593" t="s">
        <v>46</v>
      </c>
      <c r="I593" t="s">
        <v>37</v>
      </c>
      <c r="J593">
        <v>1</v>
      </c>
      <c r="K593">
        <v>0</v>
      </c>
      <c r="L593">
        <v>0</v>
      </c>
      <c r="M593">
        <v>0</v>
      </c>
      <c r="N593">
        <v>0.90254397399999997</v>
      </c>
      <c r="O593">
        <v>2</v>
      </c>
      <c r="P593">
        <v>13166.85</v>
      </c>
      <c r="Q593">
        <v>2</v>
      </c>
      <c r="R593">
        <v>0.90254397399999997</v>
      </c>
      <c r="S593">
        <v>13166.85</v>
      </c>
      <c r="T593" t="s">
        <v>47</v>
      </c>
      <c r="U593" t="s">
        <v>48</v>
      </c>
      <c r="V593">
        <v>0</v>
      </c>
      <c r="W593">
        <v>0</v>
      </c>
      <c r="X593">
        <v>25.688626236000001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0.90254397399999997</v>
      </c>
      <c r="AG593">
        <v>8004.1527622000003</v>
      </c>
      <c r="AH593" t="s">
        <v>40</v>
      </c>
    </row>
    <row r="594" spans="1:34" x14ac:dyDescent="0.55000000000000004">
      <c r="A594">
        <v>17334.705268000002</v>
      </c>
      <c r="B594">
        <v>17470.328049</v>
      </c>
      <c r="C594" t="s">
        <v>21</v>
      </c>
      <c r="D594">
        <v>20877</v>
      </c>
      <c r="E594">
        <v>210011</v>
      </c>
      <c r="F594" t="s">
        <v>449</v>
      </c>
      <c r="G594" t="s">
        <v>35</v>
      </c>
      <c r="H594" t="s">
        <v>46</v>
      </c>
      <c r="I594" t="s">
        <v>37</v>
      </c>
      <c r="J594">
        <v>1</v>
      </c>
      <c r="K594">
        <v>0</v>
      </c>
      <c r="L594">
        <v>0</v>
      </c>
      <c r="M594">
        <v>0</v>
      </c>
      <c r="N594">
        <v>1.912059943</v>
      </c>
      <c r="O594">
        <v>1</v>
      </c>
      <c r="P594">
        <v>16969.490000000002</v>
      </c>
      <c r="Q594">
        <v>1</v>
      </c>
      <c r="R594">
        <v>1.912059943</v>
      </c>
      <c r="S594">
        <v>16969.490000000002</v>
      </c>
      <c r="T594" t="s">
        <v>47</v>
      </c>
      <c r="U594" t="s">
        <v>359</v>
      </c>
      <c r="V594">
        <v>0</v>
      </c>
      <c r="W594">
        <v>0</v>
      </c>
      <c r="X594">
        <v>76.876184717000001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1.912059943</v>
      </c>
      <c r="AG594">
        <v>16956.979732</v>
      </c>
      <c r="AH594" t="s">
        <v>40</v>
      </c>
    </row>
    <row r="595" spans="1:34" x14ac:dyDescent="0.55000000000000004">
      <c r="A595">
        <v>17334.705268000002</v>
      </c>
      <c r="B595">
        <v>17470.328049</v>
      </c>
      <c r="C595" t="s">
        <v>21</v>
      </c>
      <c r="D595">
        <v>21133</v>
      </c>
      <c r="E595">
        <v>210011</v>
      </c>
      <c r="F595" t="s">
        <v>449</v>
      </c>
      <c r="G595" t="s">
        <v>35</v>
      </c>
      <c r="H595" t="s">
        <v>36</v>
      </c>
      <c r="I595" t="s">
        <v>37</v>
      </c>
      <c r="J595">
        <v>3</v>
      </c>
      <c r="K595">
        <v>35.12446096</v>
      </c>
      <c r="L595">
        <v>40</v>
      </c>
      <c r="M595">
        <v>645763.82999999996</v>
      </c>
      <c r="N595">
        <v>51.334196478000003</v>
      </c>
      <c r="O595">
        <v>44</v>
      </c>
      <c r="P595">
        <v>940659.57</v>
      </c>
      <c r="Q595">
        <v>4</v>
      </c>
      <c r="R595">
        <v>16.209735517999999</v>
      </c>
      <c r="S595">
        <v>294895.74</v>
      </c>
      <c r="T595" t="s">
        <v>67</v>
      </c>
      <c r="U595" t="s">
        <v>68</v>
      </c>
      <c r="V595">
        <v>0</v>
      </c>
      <c r="W595">
        <v>0</v>
      </c>
      <c r="X595">
        <v>65.825927037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16.209735517999999</v>
      </c>
      <c r="AG595">
        <v>143754.98929</v>
      </c>
      <c r="AH595" t="s">
        <v>40</v>
      </c>
    </row>
    <row r="596" spans="1:34" x14ac:dyDescent="0.55000000000000004">
      <c r="A596">
        <v>17334.705268000002</v>
      </c>
      <c r="B596">
        <v>17470.328049</v>
      </c>
      <c r="C596" t="s">
        <v>21</v>
      </c>
      <c r="D596">
        <v>21042</v>
      </c>
      <c r="E596">
        <v>210011</v>
      </c>
      <c r="F596" t="s">
        <v>449</v>
      </c>
      <c r="G596" t="s">
        <v>35</v>
      </c>
      <c r="H596" t="s">
        <v>79</v>
      </c>
      <c r="I596" t="s">
        <v>37</v>
      </c>
      <c r="J596">
        <v>2</v>
      </c>
      <c r="K596">
        <v>13.404932602000001</v>
      </c>
      <c r="L596">
        <v>17</v>
      </c>
      <c r="M596">
        <v>207684.41</v>
      </c>
      <c r="N596">
        <v>18.114744463000001</v>
      </c>
      <c r="O596">
        <v>23</v>
      </c>
      <c r="P596">
        <v>242958.94</v>
      </c>
      <c r="Q596">
        <v>6</v>
      </c>
      <c r="R596">
        <v>4.7098118610000004</v>
      </c>
      <c r="S596">
        <v>35274.53</v>
      </c>
      <c r="T596" t="s">
        <v>365</v>
      </c>
      <c r="U596" t="s">
        <v>366</v>
      </c>
      <c r="V596">
        <v>0</v>
      </c>
      <c r="W596">
        <v>0</v>
      </c>
      <c r="X596">
        <v>41.943236755999997</v>
      </c>
      <c r="Y596">
        <v>-2.192951935</v>
      </c>
      <c r="Z596">
        <v>2.192951935</v>
      </c>
      <c r="AA596">
        <v>-2.192951935</v>
      </c>
      <c r="AB596">
        <v>0.2462468763</v>
      </c>
      <c r="AC596">
        <v>0.2462468763</v>
      </c>
      <c r="AD596">
        <v>0</v>
      </c>
      <c r="AE596">
        <v>2183.8244696000002</v>
      </c>
      <c r="AF596">
        <v>4.4635649846999996</v>
      </c>
      <c r="AG596">
        <v>39584.836895</v>
      </c>
      <c r="AH596" t="s">
        <v>40</v>
      </c>
    </row>
    <row r="597" spans="1:34" x14ac:dyDescent="0.55000000000000004">
      <c r="A597">
        <v>17334.705268000002</v>
      </c>
      <c r="B597">
        <v>17470.328049</v>
      </c>
      <c r="C597" t="s">
        <v>21</v>
      </c>
      <c r="D597" t="s">
        <v>86</v>
      </c>
      <c r="E597">
        <v>210011</v>
      </c>
      <c r="F597" t="s">
        <v>449</v>
      </c>
      <c r="G597" t="s">
        <v>35</v>
      </c>
      <c r="H597" t="s">
        <v>86</v>
      </c>
      <c r="I597" t="s">
        <v>37</v>
      </c>
      <c r="J597">
        <v>2</v>
      </c>
      <c r="K597">
        <v>0</v>
      </c>
      <c r="L597">
        <v>0</v>
      </c>
      <c r="M597">
        <v>0</v>
      </c>
      <c r="N597">
        <v>4.3629058709999997</v>
      </c>
      <c r="O597">
        <v>4</v>
      </c>
      <c r="P597">
        <v>53343.9</v>
      </c>
      <c r="Q597">
        <v>4</v>
      </c>
      <c r="R597">
        <v>4.3629058709999997</v>
      </c>
      <c r="S597">
        <v>53343.9</v>
      </c>
      <c r="U597" t="s">
        <v>451</v>
      </c>
      <c r="V597">
        <v>0</v>
      </c>
      <c r="W597">
        <v>0</v>
      </c>
      <c r="X597">
        <v>17.612441476000001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4.3629058709999997</v>
      </c>
      <c r="AG597">
        <v>38692.148066000002</v>
      </c>
      <c r="AH597" t="s">
        <v>40</v>
      </c>
    </row>
    <row r="598" spans="1:34" x14ac:dyDescent="0.55000000000000004">
      <c r="A598">
        <v>17334.705268000002</v>
      </c>
      <c r="B598">
        <v>17470.328049</v>
      </c>
      <c r="C598" t="s">
        <v>21</v>
      </c>
      <c r="D598">
        <v>21057</v>
      </c>
      <c r="E598">
        <v>210011</v>
      </c>
      <c r="F598" t="s">
        <v>449</v>
      </c>
      <c r="G598" t="s">
        <v>35</v>
      </c>
      <c r="H598" t="s">
        <v>36</v>
      </c>
      <c r="I598" t="s">
        <v>37</v>
      </c>
      <c r="J598">
        <v>1</v>
      </c>
      <c r="K598">
        <v>0</v>
      </c>
      <c r="L598">
        <v>0</v>
      </c>
      <c r="M598">
        <v>0</v>
      </c>
      <c r="N598">
        <v>2.3295119299999998</v>
      </c>
      <c r="O598">
        <v>2</v>
      </c>
      <c r="P598">
        <v>34234.25</v>
      </c>
      <c r="Q598">
        <v>2</v>
      </c>
      <c r="R598">
        <v>2.3295119299999998</v>
      </c>
      <c r="S598">
        <v>34234.25</v>
      </c>
      <c r="T598" t="s">
        <v>452</v>
      </c>
      <c r="U598" t="s">
        <v>453</v>
      </c>
      <c r="V598">
        <v>0</v>
      </c>
      <c r="W598">
        <v>0</v>
      </c>
      <c r="X598">
        <v>17.389736481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2.3295119299999998</v>
      </c>
      <c r="AG598">
        <v>20659.125634</v>
      </c>
      <c r="AH598" t="s">
        <v>40</v>
      </c>
    </row>
    <row r="599" spans="1:34" x14ac:dyDescent="0.55000000000000004">
      <c r="A599">
        <v>17334.705268000002</v>
      </c>
      <c r="B599">
        <v>17470.328049</v>
      </c>
      <c r="C599" t="s">
        <v>21</v>
      </c>
      <c r="D599">
        <v>21793</v>
      </c>
      <c r="E599">
        <v>210011</v>
      </c>
      <c r="F599" t="s">
        <v>449</v>
      </c>
      <c r="G599" t="s">
        <v>35</v>
      </c>
      <c r="H599" t="s">
        <v>55</v>
      </c>
      <c r="I599" t="s">
        <v>37</v>
      </c>
      <c r="J599">
        <v>1</v>
      </c>
      <c r="K599">
        <v>0</v>
      </c>
      <c r="L599">
        <v>0</v>
      </c>
      <c r="M599">
        <v>0</v>
      </c>
      <c r="N599">
        <v>1.149632966</v>
      </c>
      <c r="O599">
        <v>1</v>
      </c>
      <c r="P599">
        <v>7395.73</v>
      </c>
      <c r="Q599">
        <v>1</v>
      </c>
      <c r="R599">
        <v>1.149632966</v>
      </c>
      <c r="S599">
        <v>7395.73</v>
      </c>
      <c r="T599" t="s">
        <v>102</v>
      </c>
      <c r="U599" t="s">
        <v>103</v>
      </c>
      <c r="V599">
        <v>0</v>
      </c>
      <c r="W599">
        <v>0</v>
      </c>
      <c r="X599">
        <v>50.084308516999997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1.149632966</v>
      </c>
      <c r="AG599">
        <v>10195.44548</v>
      </c>
      <c r="AH599" t="s">
        <v>40</v>
      </c>
    </row>
    <row r="600" spans="1:34" x14ac:dyDescent="0.55000000000000004">
      <c r="A600">
        <v>17334.705268000002</v>
      </c>
      <c r="B600">
        <v>17470.328049</v>
      </c>
      <c r="C600" t="s">
        <v>21</v>
      </c>
      <c r="D600">
        <v>20871</v>
      </c>
      <c r="E600">
        <v>210011</v>
      </c>
      <c r="F600" t="s">
        <v>449</v>
      </c>
      <c r="G600" t="s">
        <v>35</v>
      </c>
      <c r="H600" t="s">
        <v>46</v>
      </c>
      <c r="I600" t="s">
        <v>37</v>
      </c>
      <c r="J600">
        <v>1</v>
      </c>
      <c r="K600">
        <v>0</v>
      </c>
      <c r="L600">
        <v>0</v>
      </c>
      <c r="M600">
        <v>0</v>
      </c>
      <c r="N600">
        <v>0.45491498699999999</v>
      </c>
      <c r="O600">
        <v>1</v>
      </c>
      <c r="P600">
        <v>12899.74</v>
      </c>
      <c r="Q600">
        <v>1</v>
      </c>
      <c r="R600">
        <v>0.45491498699999999</v>
      </c>
      <c r="S600">
        <v>12899.74</v>
      </c>
      <c r="T600" t="s">
        <v>290</v>
      </c>
      <c r="U600" t="s">
        <v>291</v>
      </c>
      <c r="V600">
        <v>0</v>
      </c>
      <c r="W600">
        <v>0</v>
      </c>
      <c r="X600">
        <v>26.110134223999999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0.45491498699999999</v>
      </c>
      <c r="AG600">
        <v>4034.3840906</v>
      </c>
      <c r="AH600" t="s">
        <v>40</v>
      </c>
    </row>
    <row r="601" spans="1:34" x14ac:dyDescent="0.55000000000000004">
      <c r="A601">
        <v>17334.705268000002</v>
      </c>
      <c r="B601">
        <v>17470.328049</v>
      </c>
      <c r="C601" t="s">
        <v>21</v>
      </c>
      <c r="D601">
        <v>20715</v>
      </c>
      <c r="E601">
        <v>210011</v>
      </c>
      <c r="F601" t="s">
        <v>449</v>
      </c>
      <c r="G601" t="s">
        <v>35</v>
      </c>
      <c r="H601" t="s">
        <v>41</v>
      </c>
      <c r="I601" t="s">
        <v>37</v>
      </c>
      <c r="J601">
        <v>1</v>
      </c>
      <c r="K601">
        <v>0.60528598199999994</v>
      </c>
      <c r="L601">
        <v>1</v>
      </c>
      <c r="M601">
        <v>13356.37</v>
      </c>
      <c r="N601">
        <v>0.98936497099999998</v>
      </c>
      <c r="O601">
        <v>1</v>
      </c>
      <c r="P601">
        <v>12457.3</v>
      </c>
      <c r="Q601">
        <v>0</v>
      </c>
      <c r="R601">
        <v>0.38407898899999998</v>
      </c>
      <c r="S601">
        <v>-899.07</v>
      </c>
      <c r="T601" t="s">
        <v>140</v>
      </c>
      <c r="U601" t="s">
        <v>141</v>
      </c>
      <c r="V601">
        <v>0</v>
      </c>
      <c r="W601">
        <v>0</v>
      </c>
      <c r="X601">
        <v>14.181413575000001</v>
      </c>
      <c r="Y601">
        <v>-7.2284367859999996</v>
      </c>
      <c r="Z601">
        <v>7.2284367859999996</v>
      </c>
      <c r="AA601">
        <v>-7.2284367859999996</v>
      </c>
      <c r="AB601">
        <v>0.1957696726</v>
      </c>
      <c r="AC601">
        <v>0.1957696726</v>
      </c>
      <c r="AD601">
        <v>0</v>
      </c>
      <c r="AE601">
        <v>1736.1706587000001</v>
      </c>
      <c r="AF601">
        <v>0.18830931640000001</v>
      </c>
      <c r="AG601">
        <v>1670.0089727</v>
      </c>
      <c r="AH601" t="s">
        <v>40</v>
      </c>
    </row>
    <row r="602" spans="1:34" x14ac:dyDescent="0.55000000000000004">
      <c r="A602">
        <v>17334.705268000002</v>
      </c>
      <c r="B602">
        <v>17470.328049</v>
      </c>
      <c r="C602" t="s">
        <v>21</v>
      </c>
      <c r="D602">
        <v>20705</v>
      </c>
      <c r="E602">
        <v>210011</v>
      </c>
      <c r="F602" t="s">
        <v>449</v>
      </c>
      <c r="G602" t="s">
        <v>35</v>
      </c>
      <c r="H602" t="s">
        <v>41</v>
      </c>
      <c r="I602" t="s">
        <v>37</v>
      </c>
      <c r="J602">
        <v>1</v>
      </c>
      <c r="K602">
        <v>0</v>
      </c>
      <c r="L602">
        <v>0</v>
      </c>
      <c r="M602">
        <v>0</v>
      </c>
      <c r="N602">
        <v>0.70232797899999999</v>
      </c>
      <c r="O602">
        <v>1</v>
      </c>
      <c r="P602">
        <v>8988.91</v>
      </c>
      <c r="Q602">
        <v>1</v>
      </c>
      <c r="R602">
        <v>0.70232797899999999</v>
      </c>
      <c r="S602">
        <v>8988.91</v>
      </c>
      <c r="T602" t="s">
        <v>298</v>
      </c>
      <c r="U602" t="s">
        <v>299</v>
      </c>
      <c r="V602">
        <v>0</v>
      </c>
      <c r="W602">
        <v>0</v>
      </c>
      <c r="X602">
        <v>75.462409758000007</v>
      </c>
      <c r="Y602">
        <v>-55.213048360000002</v>
      </c>
      <c r="Z602">
        <v>55.213048364000002</v>
      </c>
      <c r="AA602">
        <v>-55.213048360000002</v>
      </c>
      <c r="AB602">
        <v>0.51386735189999999</v>
      </c>
      <c r="AC602">
        <v>0.51386735189999999</v>
      </c>
      <c r="AD602">
        <v>0</v>
      </c>
      <c r="AE602">
        <v>4557.1993197000002</v>
      </c>
      <c r="AF602">
        <v>0.1884606271</v>
      </c>
      <c r="AG602">
        <v>1671.3508618000001</v>
      </c>
      <c r="AH602" t="s">
        <v>40</v>
      </c>
    </row>
    <row r="603" spans="1:34" x14ac:dyDescent="0.55000000000000004">
      <c r="A603">
        <v>17334.705268000002</v>
      </c>
      <c r="B603">
        <v>17470.328049</v>
      </c>
      <c r="C603" t="s">
        <v>21</v>
      </c>
      <c r="D603">
        <v>21117</v>
      </c>
      <c r="E603">
        <v>210011</v>
      </c>
      <c r="F603" t="s">
        <v>449</v>
      </c>
      <c r="G603" t="s">
        <v>35</v>
      </c>
      <c r="H603" t="s">
        <v>36</v>
      </c>
      <c r="I603" t="s">
        <v>37</v>
      </c>
      <c r="J603">
        <v>2</v>
      </c>
      <c r="K603">
        <v>16.166609518000001</v>
      </c>
      <c r="L603">
        <v>19</v>
      </c>
      <c r="M603">
        <v>222804.05</v>
      </c>
      <c r="N603">
        <v>29.77618812</v>
      </c>
      <c r="O603">
        <v>16</v>
      </c>
      <c r="P603">
        <v>604308.93000000005</v>
      </c>
      <c r="Q603">
        <v>-3</v>
      </c>
      <c r="R603">
        <v>13.609578601999999</v>
      </c>
      <c r="S603">
        <v>381504.88</v>
      </c>
      <c r="T603" t="s">
        <v>88</v>
      </c>
      <c r="U603" t="s">
        <v>89</v>
      </c>
      <c r="V603">
        <v>0</v>
      </c>
      <c r="W603">
        <v>0</v>
      </c>
      <c r="X603">
        <v>60.638130193999999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13.609578601999999</v>
      </c>
      <c r="AG603">
        <v>120695.66614</v>
      </c>
      <c r="AH603" t="s">
        <v>40</v>
      </c>
    </row>
    <row r="604" spans="1:34" x14ac:dyDescent="0.55000000000000004">
      <c r="A604">
        <v>17334.705268000002</v>
      </c>
      <c r="B604">
        <v>17470.328049</v>
      </c>
      <c r="C604" t="s">
        <v>21</v>
      </c>
      <c r="D604">
        <v>21784</v>
      </c>
      <c r="E604">
        <v>210011</v>
      </c>
      <c r="F604" t="s">
        <v>449</v>
      </c>
      <c r="G604" t="s">
        <v>35</v>
      </c>
      <c r="H604" t="s">
        <v>123</v>
      </c>
      <c r="I604" t="s">
        <v>37</v>
      </c>
      <c r="J604">
        <v>2</v>
      </c>
      <c r="K604">
        <v>6.9882477920000001</v>
      </c>
      <c r="L604">
        <v>7</v>
      </c>
      <c r="M604">
        <v>147492.67000000001</v>
      </c>
      <c r="N604">
        <v>7.5685567760000003</v>
      </c>
      <c r="O604">
        <v>7</v>
      </c>
      <c r="P604">
        <v>135220.69</v>
      </c>
      <c r="Q604">
        <v>0</v>
      </c>
      <c r="R604">
        <v>0.58030898399999997</v>
      </c>
      <c r="S604">
        <v>-12271.98</v>
      </c>
      <c r="T604" t="s">
        <v>410</v>
      </c>
      <c r="U604" t="s">
        <v>411</v>
      </c>
      <c r="V604">
        <v>0</v>
      </c>
      <c r="W604">
        <v>0</v>
      </c>
      <c r="X604">
        <v>42.057279747999999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0.58030898399999997</v>
      </c>
      <c r="AG604">
        <v>5146.4326293000004</v>
      </c>
      <c r="AH604" t="s">
        <v>40</v>
      </c>
    </row>
    <row r="605" spans="1:34" x14ac:dyDescent="0.55000000000000004">
      <c r="A605">
        <v>17334.705268000002</v>
      </c>
      <c r="B605">
        <v>17470.328049</v>
      </c>
      <c r="C605" t="s">
        <v>21</v>
      </c>
      <c r="D605">
        <v>21114</v>
      </c>
      <c r="E605">
        <v>210011</v>
      </c>
      <c r="F605" t="s">
        <v>449</v>
      </c>
      <c r="G605" t="s">
        <v>35</v>
      </c>
      <c r="H605" t="s">
        <v>64</v>
      </c>
      <c r="I605" t="s">
        <v>37</v>
      </c>
      <c r="J605">
        <v>2</v>
      </c>
      <c r="K605">
        <v>0</v>
      </c>
      <c r="L605">
        <v>0</v>
      </c>
      <c r="M605">
        <v>0</v>
      </c>
      <c r="N605">
        <v>1.0191969700000001</v>
      </c>
      <c r="O605">
        <v>2</v>
      </c>
      <c r="P605">
        <v>12037.98</v>
      </c>
      <c r="Q605">
        <v>2</v>
      </c>
      <c r="R605">
        <v>1.0191969700000001</v>
      </c>
      <c r="S605">
        <v>12037.98</v>
      </c>
      <c r="T605" t="s">
        <v>284</v>
      </c>
      <c r="U605" t="s">
        <v>285</v>
      </c>
      <c r="V605">
        <v>0</v>
      </c>
      <c r="W605">
        <v>0</v>
      </c>
      <c r="X605">
        <v>52.929094431999999</v>
      </c>
      <c r="Y605">
        <v>-0.92701997199999997</v>
      </c>
      <c r="Z605">
        <v>0.92701997199999997</v>
      </c>
      <c r="AA605">
        <v>-0.92701997199999997</v>
      </c>
      <c r="AB605">
        <v>1.7850597199999998E-2</v>
      </c>
      <c r="AC605">
        <v>1.7850597199999998E-2</v>
      </c>
      <c r="AD605">
        <v>0</v>
      </c>
      <c r="AE605">
        <v>158.30686510999999</v>
      </c>
      <c r="AF605">
        <v>1.0013463728000001</v>
      </c>
      <c r="AG605">
        <v>8880.3754346999995</v>
      </c>
      <c r="AH605" t="s">
        <v>40</v>
      </c>
    </row>
    <row r="606" spans="1:34" x14ac:dyDescent="0.55000000000000004">
      <c r="A606">
        <v>17334.705268000002</v>
      </c>
      <c r="B606">
        <v>17470.328049</v>
      </c>
      <c r="C606" t="s">
        <v>21</v>
      </c>
      <c r="D606">
        <v>21012</v>
      </c>
      <c r="E606">
        <v>210011</v>
      </c>
      <c r="F606" t="s">
        <v>449</v>
      </c>
      <c r="G606" t="s">
        <v>35</v>
      </c>
      <c r="H606" t="s">
        <v>64</v>
      </c>
      <c r="I606" t="s">
        <v>37</v>
      </c>
      <c r="J606">
        <v>2</v>
      </c>
      <c r="K606">
        <v>1.1033639669999999</v>
      </c>
      <c r="L606">
        <v>2</v>
      </c>
      <c r="M606">
        <v>13062.18</v>
      </c>
      <c r="N606">
        <v>5.4874258380000001</v>
      </c>
      <c r="O606">
        <v>5</v>
      </c>
      <c r="P606">
        <v>119583.19</v>
      </c>
      <c r="Q606">
        <v>3</v>
      </c>
      <c r="R606">
        <v>4.3840618710000001</v>
      </c>
      <c r="S606">
        <v>106521.01</v>
      </c>
      <c r="T606" t="s">
        <v>341</v>
      </c>
      <c r="U606" t="s">
        <v>342</v>
      </c>
      <c r="V606">
        <v>0</v>
      </c>
      <c r="W606">
        <v>0</v>
      </c>
      <c r="X606">
        <v>80.251827634999998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4.3840618710000001</v>
      </c>
      <c r="AG606">
        <v>38879.768682000002</v>
      </c>
      <c r="AH606" t="s">
        <v>40</v>
      </c>
    </row>
    <row r="607" spans="1:34" x14ac:dyDescent="0.55000000000000004">
      <c r="A607">
        <v>17334.705268000002</v>
      </c>
      <c r="B607">
        <v>17470.328049</v>
      </c>
      <c r="C607" t="s">
        <v>21</v>
      </c>
      <c r="D607">
        <v>21108</v>
      </c>
      <c r="E607">
        <v>210011</v>
      </c>
      <c r="F607" t="s">
        <v>449</v>
      </c>
      <c r="G607" t="s">
        <v>35</v>
      </c>
      <c r="H607" t="s">
        <v>64</v>
      </c>
      <c r="I607" t="s">
        <v>37</v>
      </c>
      <c r="J607">
        <v>2</v>
      </c>
      <c r="K607">
        <v>0.86452397400000003</v>
      </c>
      <c r="L607">
        <v>2</v>
      </c>
      <c r="M607">
        <v>14666.78</v>
      </c>
      <c r="N607">
        <v>4.1379158780000003</v>
      </c>
      <c r="O607">
        <v>6</v>
      </c>
      <c r="P607">
        <v>97233.82</v>
      </c>
      <c r="Q607">
        <v>4</v>
      </c>
      <c r="R607">
        <v>3.2733919039999999</v>
      </c>
      <c r="S607">
        <v>82567.039999999994</v>
      </c>
      <c r="T607" t="s">
        <v>202</v>
      </c>
      <c r="U607" t="s">
        <v>203</v>
      </c>
      <c r="V607">
        <v>0</v>
      </c>
      <c r="W607">
        <v>0</v>
      </c>
      <c r="X607">
        <v>14.370112578000001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3.2733919039999999</v>
      </c>
      <c r="AG607">
        <v>29029.864033999998</v>
      </c>
      <c r="AH607" t="s">
        <v>40</v>
      </c>
    </row>
    <row r="608" spans="1:34" x14ac:dyDescent="0.55000000000000004">
      <c r="A608">
        <v>17334.705268000002</v>
      </c>
      <c r="B608">
        <v>17470.328049</v>
      </c>
      <c r="C608" t="s">
        <v>21</v>
      </c>
      <c r="D608">
        <v>21102</v>
      </c>
      <c r="E608">
        <v>210011</v>
      </c>
      <c r="F608" t="s">
        <v>449</v>
      </c>
      <c r="G608" t="s">
        <v>35</v>
      </c>
      <c r="H608" t="s">
        <v>123</v>
      </c>
      <c r="I608" t="s">
        <v>37</v>
      </c>
      <c r="J608">
        <v>1</v>
      </c>
      <c r="K608">
        <v>0.90169997400000002</v>
      </c>
      <c r="L608">
        <v>2</v>
      </c>
      <c r="M608">
        <v>8203.65</v>
      </c>
      <c r="N608">
        <v>2.0319639399999998</v>
      </c>
      <c r="O608">
        <v>2</v>
      </c>
      <c r="P608">
        <v>71001.66</v>
      </c>
      <c r="Q608">
        <v>0</v>
      </c>
      <c r="R608">
        <v>1.130263966</v>
      </c>
      <c r="S608">
        <v>62798.01</v>
      </c>
      <c r="T608" t="s">
        <v>442</v>
      </c>
      <c r="U608" t="s">
        <v>443</v>
      </c>
      <c r="V608">
        <v>0</v>
      </c>
      <c r="W608">
        <v>0</v>
      </c>
      <c r="X608">
        <v>18.728887444000001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1.130263966</v>
      </c>
      <c r="AG608">
        <v>10023.672758000001</v>
      </c>
      <c r="AH608" t="s">
        <v>40</v>
      </c>
    </row>
    <row r="609" spans="1:34" x14ac:dyDescent="0.55000000000000004">
      <c r="A609">
        <v>17334.705268000002</v>
      </c>
      <c r="B609">
        <v>17470.328049</v>
      </c>
      <c r="C609" t="s">
        <v>21</v>
      </c>
      <c r="D609">
        <v>20711</v>
      </c>
      <c r="E609">
        <v>210011</v>
      </c>
      <c r="F609" t="s">
        <v>449</v>
      </c>
      <c r="G609" t="s">
        <v>35</v>
      </c>
      <c r="H609" t="s">
        <v>64</v>
      </c>
      <c r="I609" t="s">
        <v>37</v>
      </c>
      <c r="J609">
        <v>1</v>
      </c>
      <c r="K609">
        <v>0</v>
      </c>
      <c r="L609">
        <v>0</v>
      </c>
      <c r="M609">
        <v>0</v>
      </c>
      <c r="N609">
        <v>2.0359439400000001</v>
      </c>
      <c r="O609">
        <v>1</v>
      </c>
      <c r="P609">
        <v>59330.86</v>
      </c>
      <c r="Q609">
        <v>1</v>
      </c>
      <c r="R609">
        <v>2.0359439400000001</v>
      </c>
      <c r="S609">
        <v>59330.86</v>
      </c>
      <c r="T609" t="s">
        <v>131</v>
      </c>
      <c r="U609" t="s">
        <v>132</v>
      </c>
      <c r="V609">
        <v>0</v>
      </c>
      <c r="W609">
        <v>0</v>
      </c>
      <c r="X609">
        <v>37.829274878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2.0359439400000001</v>
      </c>
      <c r="AG609">
        <v>18055.636933000002</v>
      </c>
      <c r="AH609" t="s">
        <v>40</v>
      </c>
    </row>
    <row r="610" spans="1:34" x14ac:dyDescent="0.55000000000000004">
      <c r="A610">
        <v>17334.705268000002</v>
      </c>
      <c r="B610">
        <v>17470.328049</v>
      </c>
      <c r="C610" t="s">
        <v>21</v>
      </c>
      <c r="D610">
        <v>21087</v>
      </c>
      <c r="E610">
        <v>210011</v>
      </c>
      <c r="F610" t="s">
        <v>449</v>
      </c>
      <c r="G610" t="s">
        <v>35</v>
      </c>
      <c r="H610" t="s">
        <v>36</v>
      </c>
      <c r="I610" t="s">
        <v>37</v>
      </c>
      <c r="J610">
        <v>1</v>
      </c>
      <c r="K610">
        <v>0.49260398500000002</v>
      </c>
      <c r="L610">
        <v>1</v>
      </c>
      <c r="M610">
        <v>7639.63</v>
      </c>
      <c r="N610">
        <v>0.58304598299999999</v>
      </c>
      <c r="O610">
        <v>1</v>
      </c>
      <c r="P610">
        <v>10833.43</v>
      </c>
      <c r="Q610">
        <v>0</v>
      </c>
      <c r="R610">
        <v>9.0441997999999996E-2</v>
      </c>
      <c r="S610">
        <v>3193.8</v>
      </c>
      <c r="T610" t="s">
        <v>369</v>
      </c>
      <c r="U610" t="s">
        <v>370</v>
      </c>
      <c r="V610">
        <v>0</v>
      </c>
      <c r="W610">
        <v>0</v>
      </c>
      <c r="X610">
        <v>15.546877539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9.0441997999999996E-2</v>
      </c>
      <c r="AG610">
        <v>802.07899999000006</v>
      </c>
      <c r="AH610" t="s">
        <v>40</v>
      </c>
    </row>
    <row r="611" spans="1:34" x14ac:dyDescent="0.55000000000000004">
      <c r="A611">
        <v>17334.705268000002</v>
      </c>
      <c r="B611">
        <v>17470.328049</v>
      </c>
      <c r="C611" t="s">
        <v>21</v>
      </c>
      <c r="D611">
        <v>21231</v>
      </c>
      <c r="E611">
        <v>210011</v>
      </c>
      <c r="F611" t="s">
        <v>449</v>
      </c>
      <c r="G611" t="s">
        <v>35</v>
      </c>
      <c r="H611" t="s">
        <v>86</v>
      </c>
      <c r="I611" t="s">
        <v>37</v>
      </c>
      <c r="J611">
        <v>2</v>
      </c>
      <c r="K611">
        <v>5.4195418389999999</v>
      </c>
      <c r="L611">
        <v>8</v>
      </c>
      <c r="M611">
        <v>68621.53</v>
      </c>
      <c r="N611">
        <v>7.4430727780000003</v>
      </c>
      <c r="O611">
        <v>7</v>
      </c>
      <c r="P611">
        <v>137729.66</v>
      </c>
      <c r="Q611">
        <v>-1</v>
      </c>
      <c r="R611">
        <v>2.023530939</v>
      </c>
      <c r="S611">
        <v>69108.13</v>
      </c>
      <c r="T611" t="s">
        <v>36</v>
      </c>
      <c r="U611" t="s">
        <v>213</v>
      </c>
      <c r="V611">
        <v>0</v>
      </c>
      <c r="W611">
        <v>0</v>
      </c>
      <c r="X611">
        <v>80.842232605000007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2.023530939</v>
      </c>
      <c r="AG611">
        <v>17945.553037999998</v>
      </c>
      <c r="AH611" t="s">
        <v>40</v>
      </c>
    </row>
    <row r="612" spans="1:34" x14ac:dyDescent="0.55000000000000004">
      <c r="A612">
        <v>17334.705268000002</v>
      </c>
      <c r="B612">
        <v>17470.328049</v>
      </c>
      <c r="C612" t="s">
        <v>21</v>
      </c>
      <c r="D612">
        <v>21702</v>
      </c>
      <c r="E612">
        <v>210011</v>
      </c>
      <c r="F612" t="s">
        <v>449</v>
      </c>
      <c r="G612" t="s">
        <v>35</v>
      </c>
      <c r="H612" t="s">
        <v>55</v>
      </c>
      <c r="I612" t="s">
        <v>37</v>
      </c>
      <c r="J612">
        <v>1</v>
      </c>
      <c r="K612">
        <v>0</v>
      </c>
      <c r="L612">
        <v>0</v>
      </c>
      <c r="M612">
        <v>0</v>
      </c>
      <c r="N612">
        <v>0.49757698500000003</v>
      </c>
      <c r="O612">
        <v>1</v>
      </c>
      <c r="P612">
        <v>9269.5</v>
      </c>
      <c r="Q612">
        <v>1</v>
      </c>
      <c r="R612">
        <v>0.49757698500000003</v>
      </c>
      <c r="S612">
        <v>9269.5</v>
      </c>
      <c r="T612" t="s">
        <v>55</v>
      </c>
      <c r="U612" t="s">
        <v>92</v>
      </c>
      <c r="V612">
        <v>0</v>
      </c>
      <c r="W612">
        <v>0</v>
      </c>
      <c r="X612">
        <v>33.656547998000001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0.49757698500000003</v>
      </c>
      <c r="AG612">
        <v>4412.7292559999996</v>
      </c>
      <c r="AH612" t="s">
        <v>40</v>
      </c>
    </row>
    <row r="613" spans="1:34" x14ac:dyDescent="0.55000000000000004">
      <c r="A613">
        <v>17334.705268000002</v>
      </c>
      <c r="B613">
        <v>17470.328049</v>
      </c>
      <c r="C613" t="s">
        <v>21</v>
      </c>
      <c r="D613">
        <v>21244</v>
      </c>
      <c r="E613">
        <v>210011</v>
      </c>
      <c r="F613" t="s">
        <v>449</v>
      </c>
      <c r="G613" t="s">
        <v>35</v>
      </c>
      <c r="H613" t="s">
        <v>36</v>
      </c>
      <c r="I613" t="s">
        <v>37</v>
      </c>
      <c r="J613">
        <v>3</v>
      </c>
      <c r="K613">
        <v>61.518225172999998</v>
      </c>
      <c r="L613">
        <v>78</v>
      </c>
      <c r="M613">
        <v>1095327.82</v>
      </c>
      <c r="N613">
        <v>75.315207763999993</v>
      </c>
      <c r="O613">
        <v>78</v>
      </c>
      <c r="P613">
        <v>1501271.96</v>
      </c>
      <c r="Q613">
        <v>0</v>
      </c>
      <c r="R613">
        <v>13.796982591000001</v>
      </c>
      <c r="S613">
        <v>405944.14</v>
      </c>
      <c r="T613" t="s">
        <v>153</v>
      </c>
      <c r="U613" t="s">
        <v>154</v>
      </c>
      <c r="V613">
        <v>0</v>
      </c>
      <c r="W613">
        <v>0</v>
      </c>
      <c r="X613">
        <v>128.80505017999999</v>
      </c>
      <c r="Y613">
        <v>-0.77333497699999998</v>
      </c>
      <c r="Z613">
        <v>0.77333497699999998</v>
      </c>
      <c r="AA613">
        <v>-0.77333497699999998</v>
      </c>
      <c r="AB613">
        <v>8.2835954000000003E-2</v>
      </c>
      <c r="AC613">
        <v>8.2835954000000003E-2</v>
      </c>
      <c r="AD613">
        <v>0</v>
      </c>
      <c r="AE613">
        <v>734.62529175999998</v>
      </c>
      <c r="AF613">
        <v>13.714146637000001</v>
      </c>
      <c r="AG613">
        <v>121623.02098</v>
      </c>
      <c r="AH613" t="s">
        <v>40</v>
      </c>
    </row>
    <row r="614" spans="1:34" x14ac:dyDescent="0.55000000000000004">
      <c r="A614">
        <v>17334.705268000002</v>
      </c>
      <c r="B614">
        <v>17470.328049</v>
      </c>
      <c r="C614" t="s">
        <v>21</v>
      </c>
      <c r="D614">
        <v>20886</v>
      </c>
      <c r="E614">
        <v>210011</v>
      </c>
      <c r="F614" t="s">
        <v>449</v>
      </c>
      <c r="G614" t="s">
        <v>35</v>
      </c>
      <c r="H614" t="s">
        <v>46</v>
      </c>
      <c r="I614" t="s">
        <v>37</v>
      </c>
      <c r="J614">
        <v>1</v>
      </c>
      <c r="K614">
        <v>0</v>
      </c>
      <c r="L614">
        <v>0</v>
      </c>
      <c r="M614">
        <v>0</v>
      </c>
      <c r="N614">
        <v>0.49260398500000002</v>
      </c>
      <c r="O614">
        <v>1</v>
      </c>
      <c r="P614">
        <v>6554.05</v>
      </c>
      <c r="Q614">
        <v>1</v>
      </c>
      <c r="R614">
        <v>0.49260398500000002</v>
      </c>
      <c r="S614">
        <v>6554.05</v>
      </c>
      <c r="T614" t="s">
        <v>93</v>
      </c>
      <c r="U614" t="s">
        <v>94</v>
      </c>
      <c r="V614">
        <v>0</v>
      </c>
      <c r="W614">
        <v>0</v>
      </c>
      <c r="X614">
        <v>32.268526053000002</v>
      </c>
      <c r="Y614">
        <v>-0.61168998200000002</v>
      </c>
      <c r="Z614">
        <v>0.61168998200000002</v>
      </c>
      <c r="AA614">
        <v>-0.61168998200000002</v>
      </c>
      <c r="AB614">
        <v>9.3379202000000005E-3</v>
      </c>
      <c r="AC614">
        <v>9.3379202000000005E-3</v>
      </c>
      <c r="AD614">
        <v>0</v>
      </c>
      <c r="AE614">
        <v>82.812740739000006</v>
      </c>
      <c r="AF614">
        <v>0.48326606480000001</v>
      </c>
      <c r="AG614">
        <v>4285.8137869000002</v>
      </c>
      <c r="AH614" t="s">
        <v>40</v>
      </c>
    </row>
    <row r="615" spans="1:34" x14ac:dyDescent="0.55000000000000004">
      <c r="A615">
        <v>17334.705268000002</v>
      </c>
      <c r="B615">
        <v>17470.328049</v>
      </c>
      <c r="C615" t="s">
        <v>21</v>
      </c>
      <c r="D615">
        <v>21060</v>
      </c>
      <c r="E615">
        <v>210011</v>
      </c>
      <c r="F615" t="s">
        <v>449</v>
      </c>
      <c r="G615" t="s">
        <v>35</v>
      </c>
      <c r="H615" t="s">
        <v>64</v>
      </c>
      <c r="I615" t="s">
        <v>37</v>
      </c>
      <c r="J615">
        <v>2</v>
      </c>
      <c r="K615">
        <v>13.250166608000001</v>
      </c>
      <c r="L615">
        <v>20</v>
      </c>
      <c r="M615">
        <v>196933.17</v>
      </c>
      <c r="N615">
        <v>13.350601604</v>
      </c>
      <c r="O615">
        <v>17</v>
      </c>
      <c r="P615">
        <v>220332.29</v>
      </c>
      <c r="Q615">
        <v>-3</v>
      </c>
      <c r="R615">
        <v>0.100434996</v>
      </c>
      <c r="S615">
        <v>23399.119999999999</v>
      </c>
      <c r="T615" t="s">
        <v>164</v>
      </c>
      <c r="U615" t="s">
        <v>165</v>
      </c>
      <c r="V615">
        <v>0</v>
      </c>
      <c r="W615">
        <v>0</v>
      </c>
      <c r="X615">
        <v>34.865030947000001</v>
      </c>
      <c r="Y615">
        <v>-0.45127198699999999</v>
      </c>
      <c r="Z615">
        <v>0.45127198699999999</v>
      </c>
      <c r="AA615">
        <v>-0.45127198699999999</v>
      </c>
      <c r="AB615">
        <v>1.2999702E-3</v>
      </c>
      <c r="AC615">
        <v>1.2999702E-3</v>
      </c>
      <c r="AD615">
        <v>0</v>
      </c>
      <c r="AE615">
        <v>11.528701235</v>
      </c>
      <c r="AF615">
        <v>9.9135025799999998E-2</v>
      </c>
      <c r="AG615">
        <v>879.17255411999997</v>
      </c>
      <c r="AH615" t="s">
        <v>40</v>
      </c>
    </row>
    <row r="616" spans="1:34" x14ac:dyDescent="0.55000000000000004">
      <c r="A616">
        <v>17334.705268000002</v>
      </c>
      <c r="B616">
        <v>17470.328049</v>
      </c>
      <c r="C616" t="s">
        <v>21</v>
      </c>
      <c r="D616">
        <v>20716</v>
      </c>
      <c r="E616">
        <v>210011</v>
      </c>
      <c r="F616" t="s">
        <v>449</v>
      </c>
      <c r="G616" t="s">
        <v>35</v>
      </c>
      <c r="H616" t="s">
        <v>41</v>
      </c>
      <c r="I616" t="s">
        <v>37</v>
      </c>
      <c r="J616">
        <v>2</v>
      </c>
      <c r="K616">
        <v>0</v>
      </c>
      <c r="L616">
        <v>0</v>
      </c>
      <c r="M616">
        <v>0</v>
      </c>
      <c r="N616">
        <v>1.2199289639999999</v>
      </c>
      <c r="O616">
        <v>2</v>
      </c>
      <c r="P616">
        <v>22949.58</v>
      </c>
      <c r="Q616">
        <v>2</v>
      </c>
      <c r="R616">
        <v>1.2199289639999999</v>
      </c>
      <c r="S616">
        <v>22949.58</v>
      </c>
      <c r="T616" t="s">
        <v>140</v>
      </c>
      <c r="U616" t="s">
        <v>276</v>
      </c>
      <c r="V616">
        <v>0</v>
      </c>
      <c r="W616">
        <v>0</v>
      </c>
      <c r="X616">
        <v>75.096107774000004</v>
      </c>
      <c r="Y616">
        <v>-6.8142197979999999</v>
      </c>
      <c r="Z616">
        <v>6.8142197979999999</v>
      </c>
      <c r="AA616">
        <v>-6.8142197979999999</v>
      </c>
      <c r="AB616">
        <v>0.1106963376</v>
      </c>
      <c r="AC616">
        <v>0.1106963376</v>
      </c>
      <c r="AD616">
        <v>0</v>
      </c>
      <c r="AE616">
        <v>981.70329856000001</v>
      </c>
      <c r="AF616">
        <v>1.1092326264000001</v>
      </c>
      <c r="AG616">
        <v>9837.1576857</v>
      </c>
      <c r="AH616" t="s">
        <v>40</v>
      </c>
    </row>
    <row r="617" spans="1:34" x14ac:dyDescent="0.55000000000000004">
      <c r="A617">
        <v>17334.705268000002</v>
      </c>
      <c r="B617">
        <v>17470.328049</v>
      </c>
      <c r="C617" t="s">
        <v>21</v>
      </c>
      <c r="D617">
        <v>21075</v>
      </c>
      <c r="E617">
        <v>210011</v>
      </c>
      <c r="F617" t="s">
        <v>449</v>
      </c>
      <c r="G617" t="s">
        <v>35</v>
      </c>
      <c r="H617" t="s">
        <v>79</v>
      </c>
      <c r="I617" t="s">
        <v>37</v>
      </c>
      <c r="J617">
        <v>3</v>
      </c>
      <c r="K617">
        <v>31.900855052000001</v>
      </c>
      <c r="L617">
        <v>43</v>
      </c>
      <c r="M617">
        <v>452942.5</v>
      </c>
      <c r="N617">
        <v>51.530853475000001</v>
      </c>
      <c r="O617">
        <v>51</v>
      </c>
      <c r="P617">
        <v>906057.99</v>
      </c>
      <c r="Q617">
        <v>8</v>
      </c>
      <c r="R617">
        <v>19.629998423</v>
      </c>
      <c r="S617">
        <v>453115.49</v>
      </c>
      <c r="T617" t="s">
        <v>158</v>
      </c>
      <c r="U617" t="s">
        <v>159</v>
      </c>
      <c r="V617">
        <v>0</v>
      </c>
      <c r="W617">
        <v>0</v>
      </c>
      <c r="X617">
        <v>74.389385790999995</v>
      </c>
      <c r="Y617">
        <v>-3.5079528959999999</v>
      </c>
      <c r="Z617">
        <v>3.5079528959999999</v>
      </c>
      <c r="AA617">
        <v>-3.5079528959999999</v>
      </c>
      <c r="AB617">
        <v>0.92568461329999996</v>
      </c>
      <c r="AC617">
        <v>0.92568461329999996</v>
      </c>
      <c r="AD617">
        <v>0</v>
      </c>
      <c r="AE617">
        <v>8209.3740223000004</v>
      </c>
      <c r="AF617">
        <v>18.704313809999999</v>
      </c>
      <c r="AG617">
        <v>165877.99526</v>
      </c>
      <c r="AH617" t="s">
        <v>40</v>
      </c>
    </row>
    <row r="618" spans="1:34" x14ac:dyDescent="0.55000000000000004">
      <c r="A618">
        <v>17334.705268000002</v>
      </c>
      <c r="B618">
        <v>17470.328049</v>
      </c>
      <c r="C618" t="s">
        <v>21</v>
      </c>
      <c r="D618">
        <v>21208</v>
      </c>
      <c r="E618">
        <v>210011</v>
      </c>
      <c r="F618" t="s">
        <v>449</v>
      </c>
      <c r="G618" t="s">
        <v>35</v>
      </c>
      <c r="H618" t="s">
        <v>36</v>
      </c>
      <c r="I618" t="s">
        <v>37</v>
      </c>
      <c r="J618">
        <v>2</v>
      </c>
      <c r="K618">
        <v>12.184849637999999</v>
      </c>
      <c r="L618">
        <v>10</v>
      </c>
      <c r="M618">
        <v>222100.22</v>
      </c>
      <c r="N618">
        <v>15.538783537</v>
      </c>
      <c r="O618">
        <v>19</v>
      </c>
      <c r="P618">
        <v>240991.76</v>
      </c>
      <c r="Q618">
        <v>9</v>
      </c>
      <c r="R618">
        <v>3.3539338989999998</v>
      </c>
      <c r="S618">
        <v>18891.54</v>
      </c>
      <c r="T618" t="s">
        <v>444</v>
      </c>
      <c r="U618" t="s">
        <v>445</v>
      </c>
      <c r="V618">
        <v>0</v>
      </c>
      <c r="W618">
        <v>0</v>
      </c>
      <c r="X618">
        <v>103.93195891000001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3.3539338989999998</v>
      </c>
      <c r="AG618">
        <v>29744.145498999998</v>
      </c>
      <c r="AH618" t="s">
        <v>40</v>
      </c>
    </row>
    <row r="619" spans="1:34" x14ac:dyDescent="0.55000000000000004">
      <c r="A619">
        <v>17334.705268000002</v>
      </c>
      <c r="B619">
        <v>17470.328049</v>
      </c>
      <c r="C619" t="s">
        <v>21</v>
      </c>
      <c r="D619">
        <v>21794</v>
      </c>
      <c r="E619">
        <v>210011</v>
      </c>
      <c r="F619" t="s">
        <v>449</v>
      </c>
      <c r="G619" t="s">
        <v>35</v>
      </c>
      <c r="H619" t="s">
        <v>79</v>
      </c>
      <c r="I619" t="s">
        <v>37</v>
      </c>
      <c r="J619">
        <v>1</v>
      </c>
      <c r="K619">
        <v>0.49157298500000002</v>
      </c>
      <c r="L619">
        <v>1</v>
      </c>
      <c r="M619">
        <v>9555.7099999999991</v>
      </c>
      <c r="N619">
        <v>0.92701997199999997</v>
      </c>
      <c r="O619">
        <v>1</v>
      </c>
      <c r="P619">
        <v>12773.79</v>
      </c>
      <c r="Q619">
        <v>0</v>
      </c>
      <c r="R619">
        <v>0.43544698700000001</v>
      </c>
      <c r="S619">
        <v>3218.08</v>
      </c>
      <c r="T619" t="s">
        <v>454</v>
      </c>
      <c r="U619" t="s">
        <v>455</v>
      </c>
      <c r="V619">
        <v>0</v>
      </c>
      <c r="W619">
        <v>0</v>
      </c>
      <c r="X619">
        <v>1.4295579570000001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0.43544698700000001</v>
      </c>
      <c r="AG619">
        <v>3861.7333938000002</v>
      </c>
      <c r="AH619" t="s">
        <v>40</v>
      </c>
    </row>
    <row r="620" spans="1:34" x14ac:dyDescent="0.55000000000000004">
      <c r="A620">
        <v>17334.705268000002</v>
      </c>
      <c r="B620">
        <v>17470.328049</v>
      </c>
      <c r="C620" t="s">
        <v>21</v>
      </c>
      <c r="D620">
        <v>21032</v>
      </c>
      <c r="E620">
        <v>210011</v>
      </c>
      <c r="F620" t="s">
        <v>449</v>
      </c>
      <c r="G620" t="s">
        <v>35</v>
      </c>
      <c r="H620" t="s">
        <v>64</v>
      </c>
      <c r="I620" t="s">
        <v>37</v>
      </c>
      <c r="J620">
        <v>2</v>
      </c>
      <c r="K620">
        <v>0.39626098799999998</v>
      </c>
      <c r="L620">
        <v>1</v>
      </c>
      <c r="M620">
        <v>5835.18</v>
      </c>
      <c r="N620">
        <v>0.98361397100000003</v>
      </c>
      <c r="O620">
        <v>2</v>
      </c>
      <c r="P620">
        <v>20462.259999999998</v>
      </c>
      <c r="Q620">
        <v>1</v>
      </c>
      <c r="R620">
        <v>0.58735298300000005</v>
      </c>
      <c r="S620">
        <v>14627.08</v>
      </c>
      <c r="T620" t="s">
        <v>177</v>
      </c>
      <c r="U620" t="s">
        <v>178</v>
      </c>
      <c r="V620">
        <v>0</v>
      </c>
      <c r="W620">
        <v>0</v>
      </c>
      <c r="X620">
        <v>56.647458321000002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0.58735298300000005</v>
      </c>
      <c r="AG620">
        <v>5208.9018781000004</v>
      </c>
      <c r="AH620" t="s">
        <v>40</v>
      </c>
    </row>
    <row r="621" spans="1:34" x14ac:dyDescent="0.55000000000000004">
      <c r="A621">
        <v>17334.705268000002</v>
      </c>
      <c r="B621">
        <v>17470.328049</v>
      </c>
      <c r="C621" t="s">
        <v>21</v>
      </c>
      <c r="D621">
        <v>21703</v>
      </c>
      <c r="E621">
        <v>210011</v>
      </c>
      <c r="F621" t="s">
        <v>449</v>
      </c>
      <c r="G621" t="s">
        <v>35</v>
      </c>
      <c r="H621" t="s">
        <v>55</v>
      </c>
      <c r="I621" t="s">
        <v>37</v>
      </c>
      <c r="J621">
        <v>2</v>
      </c>
      <c r="K621">
        <v>0</v>
      </c>
      <c r="L621">
        <v>0</v>
      </c>
      <c r="M621">
        <v>0</v>
      </c>
      <c r="N621">
        <v>0.999017971</v>
      </c>
      <c r="O621">
        <v>2</v>
      </c>
      <c r="P621">
        <v>14338.54</v>
      </c>
      <c r="Q621">
        <v>2</v>
      </c>
      <c r="R621">
        <v>0.999017971</v>
      </c>
      <c r="S621">
        <v>14338.54</v>
      </c>
      <c r="T621" t="s">
        <v>55</v>
      </c>
      <c r="U621" t="s">
        <v>166</v>
      </c>
      <c r="V621">
        <v>0</v>
      </c>
      <c r="W621">
        <v>0</v>
      </c>
      <c r="X621">
        <v>20.142659399999999</v>
      </c>
      <c r="Y621">
        <v>-0.52161998499999995</v>
      </c>
      <c r="Z621">
        <v>0.52161998499999995</v>
      </c>
      <c r="AA621">
        <v>-0.52161998499999995</v>
      </c>
      <c r="AB621">
        <v>2.5870850899999999E-2</v>
      </c>
      <c r="AC621">
        <v>2.5870850899999999E-2</v>
      </c>
      <c r="AD621">
        <v>0</v>
      </c>
      <c r="AE621">
        <v>229.43396559999999</v>
      </c>
      <c r="AF621">
        <v>0.97314712010000004</v>
      </c>
      <c r="AG621">
        <v>8630.2921889000008</v>
      </c>
      <c r="AH621" t="s">
        <v>40</v>
      </c>
    </row>
    <row r="622" spans="1:34" x14ac:dyDescent="0.55000000000000004">
      <c r="A622">
        <v>17334.705268000002</v>
      </c>
      <c r="B622">
        <v>17470.328049</v>
      </c>
      <c r="C622" t="s">
        <v>21</v>
      </c>
      <c r="D622">
        <v>21046</v>
      </c>
      <c r="E622">
        <v>210011</v>
      </c>
      <c r="F622" t="s">
        <v>449</v>
      </c>
      <c r="G622" t="s">
        <v>35</v>
      </c>
      <c r="H622" t="s">
        <v>79</v>
      </c>
      <c r="I622" t="s">
        <v>37</v>
      </c>
      <c r="J622">
        <v>2</v>
      </c>
      <c r="K622">
        <v>2.824034916</v>
      </c>
      <c r="L622">
        <v>4</v>
      </c>
      <c r="M622">
        <v>39333.86</v>
      </c>
      <c r="N622">
        <v>6.5676458049999997</v>
      </c>
      <c r="O622">
        <v>6</v>
      </c>
      <c r="P622">
        <v>176081.66</v>
      </c>
      <c r="Q622">
        <v>2</v>
      </c>
      <c r="R622">
        <v>3.7436108890000002</v>
      </c>
      <c r="S622">
        <v>136747.79999999999</v>
      </c>
      <c r="T622" t="s">
        <v>80</v>
      </c>
      <c r="U622" t="s">
        <v>289</v>
      </c>
      <c r="V622">
        <v>0</v>
      </c>
      <c r="W622">
        <v>0</v>
      </c>
      <c r="X622">
        <v>34.217549980999998</v>
      </c>
      <c r="Y622">
        <v>-3.7040278899999999</v>
      </c>
      <c r="Z622">
        <v>3.7040278899999999</v>
      </c>
      <c r="AA622">
        <v>-3.7040278899999999</v>
      </c>
      <c r="AB622">
        <v>0.40524348319999998</v>
      </c>
      <c r="AC622">
        <v>0.40524348319999998</v>
      </c>
      <c r="AD622">
        <v>0</v>
      </c>
      <c r="AE622">
        <v>3593.8755774000001</v>
      </c>
      <c r="AF622">
        <v>3.3383674058000001</v>
      </c>
      <c r="AG622">
        <v>29606.095062</v>
      </c>
      <c r="AH622" t="s">
        <v>40</v>
      </c>
    </row>
    <row r="623" spans="1:34" x14ac:dyDescent="0.55000000000000004">
      <c r="A623">
        <v>17334.705268000002</v>
      </c>
      <c r="B623">
        <v>17470.328049</v>
      </c>
      <c r="C623" t="s">
        <v>21</v>
      </c>
      <c r="D623">
        <v>21787</v>
      </c>
      <c r="E623">
        <v>210011</v>
      </c>
      <c r="F623" t="s">
        <v>449</v>
      </c>
      <c r="G623" t="s">
        <v>35</v>
      </c>
      <c r="H623" t="s">
        <v>123</v>
      </c>
      <c r="I623" t="s">
        <v>37</v>
      </c>
      <c r="J623">
        <v>1</v>
      </c>
      <c r="K623">
        <v>0</v>
      </c>
      <c r="L623">
        <v>0</v>
      </c>
      <c r="M623">
        <v>0</v>
      </c>
      <c r="N623">
        <v>1.456255957</v>
      </c>
      <c r="O623">
        <v>1</v>
      </c>
      <c r="P623">
        <v>14189.87</v>
      </c>
      <c r="Q623">
        <v>1</v>
      </c>
      <c r="R623">
        <v>1.456255957</v>
      </c>
      <c r="S623">
        <v>14189.87</v>
      </c>
      <c r="T623" t="s">
        <v>179</v>
      </c>
      <c r="U623" t="s">
        <v>180</v>
      </c>
      <c r="V623">
        <v>0</v>
      </c>
      <c r="W623">
        <v>0</v>
      </c>
      <c r="X623">
        <v>30.826973074000001</v>
      </c>
      <c r="Y623">
        <v>-0.73492597800000004</v>
      </c>
      <c r="Z623">
        <v>0.73492597800000004</v>
      </c>
      <c r="AA623">
        <v>-0.73492597800000004</v>
      </c>
      <c r="AB623">
        <v>3.4717658800000002E-2</v>
      </c>
      <c r="AC623">
        <v>3.4717658800000002E-2</v>
      </c>
      <c r="AD623">
        <v>0</v>
      </c>
      <c r="AE623">
        <v>307.89130799999998</v>
      </c>
      <c r="AF623">
        <v>1.4215382982</v>
      </c>
      <c r="AG623">
        <v>12606.820303</v>
      </c>
      <c r="AH623" t="s">
        <v>40</v>
      </c>
    </row>
    <row r="624" spans="1:34" x14ac:dyDescent="0.55000000000000004">
      <c r="A624">
        <v>17334.705268000002</v>
      </c>
      <c r="B624">
        <v>17470.328049</v>
      </c>
      <c r="C624" t="s">
        <v>21</v>
      </c>
      <c r="D624">
        <v>20735</v>
      </c>
      <c r="E624">
        <v>210011</v>
      </c>
      <c r="F624" t="s">
        <v>449</v>
      </c>
      <c r="G624" t="s">
        <v>35</v>
      </c>
      <c r="H624" t="s">
        <v>41</v>
      </c>
      <c r="I624" t="s">
        <v>37</v>
      </c>
      <c r="J624">
        <v>1</v>
      </c>
      <c r="K624">
        <v>0.83285497500000005</v>
      </c>
      <c r="L624">
        <v>1</v>
      </c>
      <c r="M624">
        <v>9528.92</v>
      </c>
      <c r="N624">
        <v>2.2258399340000001</v>
      </c>
      <c r="O624">
        <v>1</v>
      </c>
      <c r="P624">
        <v>15509.69</v>
      </c>
      <c r="Q624">
        <v>0</v>
      </c>
      <c r="R624">
        <v>1.3929849590000001</v>
      </c>
      <c r="S624">
        <v>5980.77</v>
      </c>
      <c r="T624" t="s">
        <v>272</v>
      </c>
      <c r="U624" t="s">
        <v>273</v>
      </c>
      <c r="V624">
        <v>0</v>
      </c>
      <c r="W624">
        <v>0</v>
      </c>
      <c r="X624">
        <v>53.338752419000002</v>
      </c>
      <c r="Y624">
        <v>-1.0590439679999999</v>
      </c>
      <c r="Z624">
        <v>1.0590439679999999</v>
      </c>
      <c r="AA624">
        <v>-1.0590439679999999</v>
      </c>
      <c r="AB624">
        <v>2.7657795700000001E-2</v>
      </c>
      <c r="AC624">
        <v>2.7657795700000001E-2</v>
      </c>
      <c r="AD624">
        <v>0</v>
      </c>
      <c r="AE624">
        <v>245.28136953000001</v>
      </c>
      <c r="AF624">
        <v>1.3653271632999999</v>
      </c>
      <c r="AG624">
        <v>12108.315495000001</v>
      </c>
      <c r="AH624" t="s">
        <v>40</v>
      </c>
    </row>
    <row r="625" spans="1:34" x14ac:dyDescent="0.55000000000000004">
      <c r="A625">
        <v>17334.705268000002</v>
      </c>
      <c r="B625">
        <v>17470.328049</v>
      </c>
      <c r="C625" t="s">
        <v>21</v>
      </c>
      <c r="D625">
        <v>21122</v>
      </c>
      <c r="E625">
        <v>210011</v>
      </c>
      <c r="F625" t="s">
        <v>449</v>
      </c>
      <c r="G625" t="s">
        <v>35</v>
      </c>
      <c r="H625" t="s">
        <v>64</v>
      </c>
      <c r="I625" t="s">
        <v>37</v>
      </c>
      <c r="J625">
        <v>3</v>
      </c>
      <c r="K625">
        <v>24.059694286999999</v>
      </c>
      <c r="L625">
        <v>29</v>
      </c>
      <c r="M625">
        <v>341199.42</v>
      </c>
      <c r="N625">
        <v>24.708108267</v>
      </c>
      <c r="O625">
        <v>23</v>
      </c>
      <c r="P625">
        <v>454033.01</v>
      </c>
      <c r="Q625">
        <v>-6</v>
      </c>
      <c r="R625">
        <v>0.64841397999999995</v>
      </c>
      <c r="S625">
        <v>112833.59</v>
      </c>
      <c r="T625" t="s">
        <v>65</v>
      </c>
      <c r="U625" t="s">
        <v>66</v>
      </c>
      <c r="V625">
        <v>0</v>
      </c>
      <c r="W625">
        <v>0</v>
      </c>
      <c r="X625">
        <v>126.90784524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0.64841397999999995</v>
      </c>
      <c r="AG625">
        <v>5750.4173742000003</v>
      </c>
      <c r="AH625" t="s">
        <v>40</v>
      </c>
    </row>
    <row r="626" spans="1:34" x14ac:dyDescent="0.55000000000000004">
      <c r="A626">
        <v>17334.705268000002</v>
      </c>
      <c r="B626">
        <v>17470.328049</v>
      </c>
      <c r="C626" t="s">
        <v>21</v>
      </c>
      <c r="D626" t="s">
        <v>245</v>
      </c>
      <c r="E626">
        <v>210011</v>
      </c>
      <c r="F626" t="s">
        <v>449</v>
      </c>
      <c r="G626" t="s">
        <v>35</v>
      </c>
      <c r="H626" t="s">
        <v>245</v>
      </c>
      <c r="I626" t="s">
        <v>37</v>
      </c>
      <c r="J626">
        <v>1</v>
      </c>
      <c r="K626">
        <v>0</v>
      </c>
      <c r="L626">
        <v>0</v>
      </c>
      <c r="M626">
        <v>0</v>
      </c>
      <c r="N626">
        <v>0.66866298000000002</v>
      </c>
      <c r="O626">
        <v>1</v>
      </c>
      <c r="P626">
        <v>5194.53</v>
      </c>
      <c r="Q626">
        <v>1</v>
      </c>
      <c r="R626">
        <v>0.66866298000000002</v>
      </c>
      <c r="S626">
        <v>5194.53</v>
      </c>
      <c r="U626" t="s">
        <v>246</v>
      </c>
      <c r="V626">
        <v>0</v>
      </c>
      <c r="W626">
        <v>0</v>
      </c>
      <c r="X626">
        <v>60.533128191000003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0.66866298000000002</v>
      </c>
      <c r="AG626">
        <v>5929.9943188999996</v>
      </c>
      <c r="AH626" t="s">
        <v>40</v>
      </c>
    </row>
    <row r="627" spans="1:34" x14ac:dyDescent="0.55000000000000004">
      <c r="A627">
        <v>20127.995143</v>
      </c>
      <c r="B627">
        <v>22825.506861000002</v>
      </c>
      <c r="C627" t="s">
        <v>21</v>
      </c>
      <c r="D627">
        <v>21209</v>
      </c>
      <c r="E627">
        <v>210012</v>
      </c>
      <c r="F627" t="s">
        <v>456</v>
      </c>
      <c r="G627" t="s">
        <v>35</v>
      </c>
      <c r="H627" t="s">
        <v>86</v>
      </c>
      <c r="I627" t="s">
        <v>37</v>
      </c>
      <c r="J627">
        <v>3</v>
      </c>
      <c r="K627">
        <v>122.18522038</v>
      </c>
      <c r="L627">
        <v>147</v>
      </c>
      <c r="M627">
        <v>2691786.38</v>
      </c>
      <c r="N627">
        <v>143.97210372999999</v>
      </c>
      <c r="O627">
        <v>145</v>
      </c>
      <c r="P627">
        <v>3356084.08</v>
      </c>
      <c r="Q627">
        <v>-2</v>
      </c>
      <c r="R627">
        <v>21.786883348</v>
      </c>
      <c r="S627">
        <v>664297.69999999995</v>
      </c>
      <c r="T627" t="s">
        <v>36</v>
      </c>
      <c r="U627" t="s">
        <v>264</v>
      </c>
      <c r="V627">
        <v>0</v>
      </c>
      <c r="W627">
        <v>0</v>
      </c>
      <c r="X627">
        <v>97.924219085000004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21.786883348</v>
      </c>
      <c r="AG627">
        <v>224350.04597000001</v>
      </c>
      <c r="AH627" t="s">
        <v>40</v>
      </c>
    </row>
    <row r="628" spans="1:34" x14ac:dyDescent="0.55000000000000004">
      <c r="A628">
        <v>20127.995143</v>
      </c>
      <c r="B628">
        <v>22825.506861000002</v>
      </c>
      <c r="C628" t="s">
        <v>21</v>
      </c>
      <c r="D628">
        <v>21797</v>
      </c>
      <c r="E628">
        <v>210012</v>
      </c>
      <c r="F628" t="s">
        <v>456</v>
      </c>
      <c r="G628" t="s">
        <v>35</v>
      </c>
      <c r="H628" t="s">
        <v>79</v>
      </c>
      <c r="I628" t="s">
        <v>37</v>
      </c>
      <c r="J628">
        <v>1</v>
      </c>
      <c r="K628">
        <v>0.424166987</v>
      </c>
      <c r="L628">
        <v>1</v>
      </c>
      <c r="M628">
        <v>7120.17</v>
      </c>
      <c r="N628">
        <v>0.44518998700000001</v>
      </c>
      <c r="O628">
        <v>1</v>
      </c>
      <c r="P628">
        <v>7437.56</v>
      </c>
      <c r="Q628">
        <v>0</v>
      </c>
      <c r="R628">
        <v>2.1023E-2</v>
      </c>
      <c r="S628">
        <v>317.39</v>
      </c>
      <c r="T628" t="s">
        <v>326</v>
      </c>
      <c r="U628" t="s">
        <v>327</v>
      </c>
      <c r="V628">
        <v>0</v>
      </c>
      <c r="W628">
        <v>0</v>
      </c>
      <c r="X628">
        <v>15.290254544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2.1023E-2</v>
      </c>
      <c r="AG628">
        <v>216.48397070999999</v>
      </c>
      <c r="AH628" t="s">
        <v>40</v>
      </c>
    </row>
    <row r="629" spans="1:34" x14ac:dyDescent="0.55000000000000004">
      <c r="A629">
        <v>20127.995143</v>
      </c>
      <c r="B629">
        <v>22825.506861000002</v>
      </c>
      <c r="C629" t="s">
        <v>21</v>
      </c>
      <c r="D629">
        <v>20905</v>
      </c>
      <c r="E629">
        <v>210012</v>
      </c>
      <c r="F629" t="s">
        <v>456</v>
      </c>
      <c r="G629" t="s">
        <v>35</v>
      </c>
      <c r="H629" t="s">
        <v>46</v>
      </c>
      <c r="I629" t="s">
        <v>37</v>
      </c>
      <c r="J629">
        <v>1</v>
      </c>
      <c r="K629">
        <v>0</v>
      </c>
      <c r="L629">
        <v>0</v>
      </c>
      <c r="M629">
        <v>0</v>
      </c>
      <c r="N629">
        <v>0.37132398900000002</v>
      </c>
      <c r="O629">
        <v>1</v>
      </c>
      <c r="P629">
        <v>2734.8</v>
      </c>
      <c r="Q629">
        <v>1</v>
      </c>
      <c r="R629">
        <v>0.37132398900000002</v>
      </c>
      <c r="S629">
        <v>2734.8</v>
      </c>
      <c r="T629" t="s">
        <v>98</v>
      </c>
      <c r="U629" t="s">
        <v>283</v>
      </c>
      <c r="V629">
        <v>0</v>
      </c>
      <c r="W629">
        <v>0</v>
      </c>
      <c r="X629">
        <v>20.929489378</v>
      </c>
      <c r="Y629">
        <v>-1.779962947</v>
      </c>
      <c r="Z629">
        <v>1.779962947</v>
      </c>
      <c r="AA629">
        <v>-1.779962947</v>
      </c>
      <c r="AB629">
        <v>3.1579506299999997E-2</v>
      </c>
      <c r="AC629">
        <v>3.1579506299999997E-2</v>
      </c>
      <c r="AD629">
        <v>0</v>
      </c>
      <c r="AE629">
        <v>325.18940767999999</v>
      </c>
      <c r="AF629">
        <v>0.33974448270000002</v>
      </c>
      <c r="AG629">
        <v>3498.5128021999999</v>
      </c>
      <c r="AH629" t="s">
        <v>40</v>
      </c>
    </row>
    <row r="630" spans="1:34" x14ac:dyDescent="0.55000000000000004">
      <c r="A630">
        <v>20127.995143</v>
      </c>
      <c r="B630">
        <v>22825.506861000002</v>
      </c>
      <c r="C630" t="s">
        <v>21</v>
      </c>
      <c r="D630">
        <v>21061</v>
      </c>
      <c r="E630">
        <v>210012</v>
      </c>
      <c r="F630" t="s">
        <v>456</v>
      </c>
      <c r="G630" t="s">
        <v>35</v>
      </c>
      <c r="H630" t="s">
        <v>64</v>
      </c>
      <c r="I630" t="s">
        <v>37</v>
      </c>
      <c r="J630">
        <v>2</v>
      </c>
      <c r="K630">
        <v>1.378607959</v>
      </c>
      <c r="L630">
        <v>2</v>
      </c>
      <c r="M630">
        <v>23385.26</v>
      </c>
      <c r="N630">
        <v>5.2597708450000003</v>
      </c>
      <c r="O630">
        <v>4</v>
      </c>
      <c r="P630">
        <v>115634.01</v>
      </c>
      <c r="Q630">
        <v>2</v>
      </c>
      <c r="R630">
        <v>3.8811628859999998</v>
      </c>
      <c r="S630">
        <v>92248.75</v>
      </c>
      <c r="T630" t="s">
        <v>164</v>
      </c>
      <c r="U630" t="s">
        <v>421</v>
      </c>
      <c r="V630">
        <v>0</v>
      </c>
      <c r="W630">
        <v>0</v>
      </c>
      <c r="X630">
        <v>121.47440439</v>
      </c>
      <c r="Y630">
        <v>-2.2170409339999999</v>
      </c>
      <c r="Z630">
        <v>2.2170409339999999</v>
      </c>
      <c r="AA630">
        <v>-2.2170409339999999</v>
      </c>
      <c r="AB630">
        <v>7.0835473800000007E-2</v>
      </c>
      <c r="AC630">
        <v>7.0835473800000007E-2</v>
      </c>
      <c r="AD630">
        <v>0</v>
      </c>
      <c r="AE630">
        <v>729.42703874999995</v>
      </c>
      <c r="AF630">
        <v>3.8103274121999999</v>
      </c>
      <c r="AG630">
        <v>39236.779140999999</v>
      </c>
      <c r="AH630" t="s">
        <v>40</v>
      </c>
    </row>
    <row r="631" spans="1:34" x14ac:dyDescent="0.55000000000000004">
      <c r="A631">
        <v>20127.995143</v>
      </c>
      <c r="B631">
        <v>22825.506861000002</v>
      </c>
      <c r="C631" t="s">
        <v>21</v>
      </c>
      <c r="D631">
        <v>21219</v>
      </c>
      <c r="E631">
        <v>210012</v>
      </c>
      <c r="F631" t="s">
        <v>456</v>
      </c>
      <c r="G631" t="s">
        <v>35</v>
      </c>
      <c r="H631" t="s">
        <v>36</v>
      </c>
      <c r="I631" t="s">
        <v>37</v>
      </c>
      <c r="J631">
        <v>1</v>
      </c>
      <c r="K631">
        <v>0.73492597800000004</v>
      </c>
      <c r="L631">
        <v>1</v>
      </c>
      <c r="M631">
        <v>7431.99</v>
      </c>
      <c r="N631">
        <v>0.94474897199999996</v>
      </c>
      <c r="O631">
        <v>1</v>
      </c>
      <c r="P631">
        <v>7007.91</v>
      </c>
      <c r="Q631">
        <v>0</v>
      </c>
      <c r="R631">
        <v>0.20982299400000001</v>
      </c>
      <c r="S631">
        <v>-424.08</v>
      </c>
      <c r="T631" t="s">
        <v>221</v>
      </c>
      <c r="U631" t="s">
        <v>222</v>
      </c>
      <c r="V631">
        <v>0</v>
      </c>
      <c r="W631">
        <v>0</v>
      </c>
      <c r="X631">
        <v>25.849107242999999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0.20982299400000001</v>
      </c>
      <c r="AG631">
        <v>2160.6485699999998</v>
      </c>
      <c r="AH631" t="s">
        <v>40</v>
      </c>
    </row>
    <row r="632" spans="1:34" x14ac:dyDescent="0.55000000000000004">
      <c r="A632">
        <v>20127.995143</v>
      </c>
      <c r="B632">
        <v>22825.506861000002</v>
      </c>
      <c r="C632" t="s">
        <v>21</v>
      </c>
      <c r="D632">
        <v>21231</v>
      </c>
      <c r="E632">
        <v>210012</v>
      </c>
      <c r="F632" t="s">
        <v>456</v>
      </c>
      <c r="G632" t="s">
        <v>35</v>
      </c>
      <c r="H632" t="s">
        <v>86</v>
      </c>
      <c r="I632" t="s">
        <v>37</v>
      </c>
      <c r="J632">
        <v>1</v>
      </c>
      <c r="K632">
        <v>2.0124689409999998</v>
      </c>
      <c r="L632">
        <v>4</v>
      </c>
      <c r="M632">
        <v>32526.71</v>
      </c>
      <c r="N632">
        <v>2.4210969279999999</v>
      </c>
      <c r="O632">
        <v>3</v>
      </c>
      <c r="P632">
        <v>36052.19</v>
      </c>
      <c r="Q632">
        <v>-1</v>
      </c>
      <c r="R632">
        <v>0.40862798700000003</v>
      </c>
      <c r="S632">
        <v>3525.48</v>
      </c>
      <c r="T632" t="s">
        <v>36</v>
      </c>
      <c r="U632" t="s">
        <v>213</v>
      </c>
      <c r="V632">
        <v>0</v>
      </c>
      <c r="W632">
        <v>0</v>
      </c>
      <c r="X632">
        <v>80.842232605000007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0.40862798700000003</v>
      </c>
      <c r="AG632">
        <v>4207.8394694999997</v>
      </c>
      <c r="AH632" t="s">
        <v>40</v>
      </c>
    </row>
    <row r="633" spans="1:34" x14ac:dyDescent="0.55000000000000004">
      <c r="A633">
        <v>20127.995143</v>
      </c>
      <c r="B633">
        <v>22825.506861000002</v>
      </c>
      <c r="C633" t="s">
        <v>21</v>
      </c>
      <c r="D633">
        <v>21213</v>
      </c>
      <c r="E633">
        <v>210012</v>
      </c>
      <c r="F633" t="s">
        <v>456</v>
      </c>
      <c r="G633" t="s">
        <v>35</v>
      </c>
      <c r="H633" t="s">
        <v>86</v>
      </c>
      <c r="I633" t="s">
        <v>37</v>
      </c>
      <c r="J633">
        <v>2</v>
      </c>
      <c r="K633">
        <v>8.9114717369999994</v>
      </c>
      <c r="L633">
        <v>13</v>
      </c>
      <c r="M633">
        <v>138299.95000000001</v>
      </c>
      <c r="N633">
        <v>12.472555632000001</v>
      </c>
      <c r="O633">
        <v>16</v>
      </c>
      <c r="P633">
        <v>247911.91</v>
      </c>
      <c r="Q633">
        <v>3</v>
      </c>
      <c r="R633">
        <v>3.5610838949999999</v>
      </c>
      <c r="S633">
        <v>109611.96</v>
      </c>
      <c r="T633" t="s">
        <v>36</v>
      </c>
      <c r="U633" t="s">
        <v>339</v>
      </c>
      <c r="V633">
        <v>0</v>
      </c>
      <c r="W633">
        <v>0</v>
      </c>
      <c r="X633">
        <v>44.363528690000003</v>
      </c>
      <c r="Y633">
        <v>-0.73492597800000004</v>
      </c>
      <c r="Z633">
        <v>0.73492597800000004</v>
      </c>
      <c r="AA633">
        <v>-0.73492597800000004</v>
      </c>
      <c r="AB633">
        <v>5.8992896699999998E-2</v>
      </c>
      <c r="AC633">
        <v>5.8992896699999998E-2</v>
      </c>
      <c r="AD633">
        <v>0</v>
      </c>
      <c r="AE633">
        <v>607.47831025000005</v>
      </c>
      <c r="AF633">
        <v>3.5020909982999999</v>
      </c>
      <c r="AG633">
        <v>36062.720119999998</v>
      </c>
      <c r="AH633" t="s">
        <v>40</v>
      </c>
    </row>
    <row r="634" spans="1:34" x14ac:dyDescent="0.55000000000000004">
      <c r="A634">
        <v>20127.995143</v>
      </c>
      <c r="B634">
        <v>22825.506861000002</v>
      </c>
      <c r="C634" t="s">
        <v>21</v>
      </c>
      <c r="D634">
        <v>20708</v>
      </c>
      <c r="E634">
        <v>210012</v>
      </c>
      <c r="F634" t="s">
        <v>456</v>
      </c>
      <c r="G634" t="s">
        <v>35</v>
      </c>
      <c r="H634" t="s">
        <v>41</v>
      </c>
      <c r="I634" t="s">
        <v>37</v>
      </c>
      <c r="J634">
        <v>1</v>
      </c>
      <c r="K634">
        <v>0</v>
      </c>
      <c r="L634">
        <v>0</v>
      </c>
      <c r="M634">
        <v>0</v>
      </c>
      <c r="N634">
        <v>0.45127198699999999</v>
      </c>
      <c r="O634">
        <v>1</v>
      </c>
      <c r="P634">
        <v>12416.34</v>
      </c>
      <c r="Q634">
        <v>1</v>
      </c>
      <c r="R634">
        <v>0.45127198699999999</v>
      </c>
      <c r="S634">
        <v>12416.34</v>
      </c>
      <c r="T634" t="s">
        <v>129</v>
      </c>
      <c r="U634" t="s">
        <v>280</v>
      </c>
      <c r="V634">
        <v>0</v>
      </c>
      <c r="W634">
        <v>0</v>
      </c>
      <c r="X634">
        <v>171.31853193000001</v>
      </c>
      <c r="Y634">
        <v>-106.8178618</v>
      </c>
      <c r="Z634">
        <v>106.81786183</v>
      </c>
      <c r="AA634">
        <v>-106.8178618</v>
      </c>
      <c r="AB634">
        <v>0.2813700784</v>
      </c>
      <c r="AC634">
        <v>0.2813700784</v>
      </c>
      <c r="AD634">
        <v>0</v>
      </c>
      <c r="AE634">
        <v>2897.4034059999999</v>
      </c>
      <c r="AF634">
        <v>0.16990190860000001</v>
      </c>
      <c r="AG634">
        <v>1749.5618993999999</v>
      </c>
      <c r="AH634" t="s">
        <v>40</v>
      </c>
    </row>
    <row r="635" spans="1:34" x14ac:dyDescent="0.55000000000000004">
      <c r="A635">
        <v>20127.995143</v>
      </c>
      <c r="B635">
        <v>22825.506861000002</v>
      </c>
      <c r="C635" t="s">
        <v>21</v>
      </c>
      <c r="D635">
        <v>21223</v>
      </c>
      <c r="E635">
        <v>210012</v>
      </c>
      <c r="F635" t="s">
        <v>456</v>
      </c>
      <c r="G635" t="s">
        <v>35</v>
      </c>
      <c r="H635" t="s">
        <v>86</v>
      </c>
      <c r="I635" t="s">
        <v>37</v>
      </c>
      <c r="J635">
        <v>2</v>
      </c>
      <c r="K635">
        <v>26.374797216000001</v>
      </c>
      <c r="L635">
        <v>29</v>
      </c>
      <c r="M635">
        <v>499673.8</v>
      </c>
      <c r="N635">
        <v>27.486441186</v>
      </c>
      <c r="O635">
        <v>33</v>
      </c>
      <c r="P635">
        <v>637681.48</v>
      </c>
      <c r="Q635">
        <v>4</v>
      </c>
      <c r="R635">
        <v>1.11164397</v>
      </c>
      <c r="S635">
        <v>138007.67999999999</v>
      </c>
      <c r="T635" t="s">
        <v>36</v>
      </c>
      <c r="U635" t="s">
        <v>308</v>
      </c>
      <c r="V635">
        <v>0</v>
      </c>
      <c r="W635">
        <v>0</v>
      </c>
      <c r="X635">
        <v>32.501234044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1.11164397</v>
      </c>
      <c r="AG635">
        <v>11447.134121999999</v>
      </c>
      <c r="AH635" t="s">
        <v>40</v>
      </c>
    </row>
    <row r="636" spans="1:34" x14ac:dyDescent="0.55000000000000004">
      <c r="A636">
        <v>20127.995143</v>
      </c>
      <c r="B636">
        <v>22825.506861000002</v>
      </c>
      <c r="C636" t="s">
        <v>21</v>
      </c>
      <c r="D636">
        <v>21237</v>
      </c>
      <c r="E636">
        <v>210012</v>
      </c>
      <c r="F636" t="s">
        <v>456</v>
      </c>
      <c r="G636" t="s">
        <v>35</v>
      </c>
      <c r="H636" t="s">
        <v>36</v>
      </c>
      <c r="I636" t="s">
        <v>37</v>
      </c>
      <c r="J636">
        <v>2</v>
      </c>
      <c r="K636">
        <v>4.1881368749999996</v>
      </c>
      <c r="L636">
        <v>5</v>
      </c>
      <c r="M636">
        <v>46617.41</v>
      </c>
      <c r="N636">
        <v>7.6013167739999998</v>
      </c>
      <c r="O636">
        <v>5</v>
      </c>
      <c r="P636">
        <v>94379.35</v>
      </c>
      <c r="Q636">
        <v>0</v>
      </c>
      <c r="R636">
        <v>3.4131798990000002</v>
      </c>
      <c r="S636">
        <v>47761.94</v>
      </c>
      <c r="T636" t="s">
        <v>294</v>
      </c>
      <c r="U636" t="s">
        <v>295</v>
      </c>
      <c r="V636">
        <v>0</v>
      </c>
      <c r="W636">
        <v>0</v>
      </c>
      <c r="X636">
        <v>67.447334992999998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3.4131798990000002</v>
      </c>
      <c r="AG636">
        <v>35147.159648000001</v>
      </c>
      <c r="AH636" t="s">
        <v>40</v>
      </c>
    </row>
    <row r="637" spans="1:34" x14ac:dyDescent="0.55000000000000004">
      <c r="A637">
        <v>20127.995143</v>
      </c>
      <c r="B637">
        <v>22825.506861000002</v>
      </c>
      <c r="C637" t="s">
        <v>21</v>
      </c>
      <c r="D637">
        <v>21078</v>
      </c>
      <c r="E637">
        <v>210012</v>
      </c>
      <c r="F637" t="s">
        <v>456</v>
      </c>
      <c r="G637" t="s">
        <v>35</v>
      </c>
      <c r="H637" t="s">
        <v>126</v>
      </c>
      <c r="I637" t="s">
        <v>37</v>
      </c>
      <c r="J637">
        <v>2</v>
      </c>
      <c r="K637">
        <v>0.99489797099999999</v>
      </c>
      <c r="L637">
        <v>2</v>
      </c>
      <c r="M637">
        <v>16238.15</v>
      </c>
      <c r="N637">
        <v>2.6469749220000001</v>
      </c>
      <c r="O637">
        <v>2</v>
      </c>
      <c r="P637">
        <v>88094.9</v>
      </c>
      <c r="Q637">
        <v>0</v>
      </c>
      <c r="R637">
        <v>1.652076951</v>
      </c>
      <c r="S637">
        <v>71856.75</v>
      </c>
      <c r="T637" t="s">
        <v>386</v>
      </c>
      <c r="U637" t="s">
        <v>387</v>
      </c>
      <c r="V637">
        <v>0</v>
      </c>
      <c r="W637">
        <v>0</v>
      </c>
      <c r="X637">
        <v>24.987545236999999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1.652076951</v>
      </c>
      <c r="AG637">
        <v>17012.233186000001</v>
      </c>
      <c r="AH637" t="s">
        <v>40</v>
      </c>
    </row>
    <row r="638" spans="1:34" x14ac:dyDescent="0.55000000000000004">
      <c r="A638">
        <v>20127.995143</v>
      </c>
      <c r="B638">
        <v>22825.506861000002</v>
      </c>
      <c r="C638" t="s">
        <v>21</v>
      </c>
      <c r="D638">
        <v>21236</v>
      </c>
      <c r="E638">
        <v>210012</v>
      </c>
      <c r="F638" t="s">
        <v>456</v>
      </c>
      <c r="G638" t="s">
        <v>35</v>
      </c>
      <c r="H638" t="s">
        <v>36</v>
      </c>
      <c r="I638" t="s">
        <v>37</v>
      </c>
      <c r="J638">
        <v>3</v>
      </c>
      <c r="K638">
        <v>5.9025928250000002</v>
      </c>
      <c r="L638">
        <v>9</v>
      </c>
      <c r="M638">
        <v>123479.48</v>
      </c>
      <c r="N638">
        <v>12.041020641999999</v>
      </c>
      <c r="O638">
        <v>10</v>
      </c>
      <c r="P638">
        <v>364673.18</v>
      </c>
      <c r="Q638">
        <v>1</v>
      </c>
      <c r="R638">
        <v>6.1384278170000002</v>
      </c>
      <c r="S638">
        <v>241193.7</v>
      </c>
      <c r="T638" t="s">
        <v>367</v>
      </c>
      <c r="U638" t="s">
        <v>368</v>
      </c>
      <c r="V638">
        <v>0</v>
      </c>
      <c r="W638">
        <v>0</v>
      </c>
      <c r="X638">
        <v>54.704096397999997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6.1384278170000002</v>
      </c>
      <c r="AG638">
        <v>63210.351886999997</v>
      </c>
      <c r="AH638" t="s">
        <v>40</v>
      </c>
    </row>
    <row r="639" spans="1:34" x14ac:dyDescent="0.55000000000000004">
      <c r="A639">
        <v>20127.995143</v>
      </c>
      <c r="B639">
        <v>22825.506861000002</v>
      </c>
      <c r="C639" t="s">
        <v>21</v>
      </c>
      <c r="D639" t="s">
        <v>245</v>
      </c>
      <c r="E639">
        <v>210012</v>
      </c>
      <c r="F639" t="s">
        <v>456</v>
      </c>
      <c r="G639" t="s">
        <v>35</v>
      </c>
      <c r="H639" t="s">
        <v>245</v>
      </c>
      <c r="I639" t="s">
        <v>37</v>
      </c>
      <c r="J639">
        <v>1</v>
      </c>
      <c r="K639">
        <v>1.0422079689999999</v>
      </c>
      <c r="L639">
        <v>1</v>
      </c>
      <c r="M639">
        <v>10917.11</v>
      </c>
      <c r="N639">
        <v>1.149632966</v>
      </c>
      <c r="O639">
        <v>1</v>
      </c>
      <c r="P639">
        <v>19310.52</v>
      </c>
      <c r="Q639">
        <v>0</v>
      </c>
      <c r="R639">
        <v>0.10742499699999999</v>
      </c>
      <c r="S639">
        <v>8393.41</v>
      </c>
      <c r="U639" t="s">
        <v>246</v>
      </c>
      <c r="V639">
        <v>0</v>
      </c>
      <c r="W639">
        <v>0</v>
      </c>
      <c r="X639">
        <v>60.533128191000003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0.10742499699999999</v>
      </c>
      <c r="AG639">
        <v>1106.2070068</v>
      </c>
      <c r="AH639" t="s">
        <v>40</v>
      </c>
    </row>
    <row r="640" spans="1:34" x14ac:dyDescent="0.55000000000000004">
      <c r="A640">
        <v>20127.995143</v>
      </c>
      <c r="B640">
        <v>22825.506861000002</v>
      </c>
      <c r="C640" t="s">
        <v>21</v>
      </c>
      <c r="D640">
        <v>21401</v>
      </c>
      <c r="E640">
        <v>210012</v>
      </c>
      <c r="F640" t="s">
        <v>456</v>
      </c>
      <c r="G640" t="s">
        <v>35</v>
      </c>
      <c r="H640" t="s">
        <v>64</v>
      </c>
      <c r="I640" t="s">
        <v>37</v>
      </c>
      <c r="J640">
        <v>2</v>
      </c>
      <c r="K640">
        <v>1.1418119659999999</v>
      </c>
      <c r="L640">
        <v>2</v>
      </c>
      <c r="M640">
        <v>15089.9</v>
      </c>
      <c r="N640">
        <v>3.6189698940000001</v>
      </c>
      <c r="O640">
        <v>5</v>
      </c>
      <c r="P640">
        <v>57218.16</v>
      </c>
      <c r="Q640">
        <v>3</v>
      </c>
      <c r="R640">
        <v>2.477157928</v>
      </c>
      <c r="S640">
        <v>42128.26</v>
      </c>
      <c r="T640" t="s">
        <v>104</v>
      </c>
      <c r="U640" t="s">
        <v>325</v>
      </c>
      <c r="V640">
        <v>0</v>
      </c>
      <c r="W640">
        <v>0</v>
      </c>
      <c r="X640">
        <v>81.173615592999994</v>
      </c>
      <c r="Y640">
        <v>-1.1152699669999999</v>
      </c>
      <c r="Z640">
        <v>1.1152699669999999</v>
      </c>
      <c r="AA640">
        <v>-1.1152699669999999</v>
      </c>
      <c r="AB640">
        <v>3.4034455900000003E-2</v>
      </c>
      <c r="AC640">
        <v>3.4034455900000003E-2</v>
      </c>
      <c r="AD640">
        <v>0</v>
      </c>
      <c r="AE640">
        <v>350.46920778999998</v>
      </c>
      <c r="AF640">
        <v>2.4431234720999999</v>
      </c>
      <c r="AG640">
        <v>25158.020746999999</v>
      </c>
      <c r="AH640" t="s">
        <v>40</v>
      </c>
    </row>
    <row r="641" spans="1:34" x14ac:dyDescent="0.55000000000000004">
      <c r="A641">
        <v>20127.995143</v>
      </c>
      <c r="B641">
        <v>22825.506861000002</v>
      </c>
      <c r="C641" t="s">
        <v>21</v>
      </c>
      <c r="D641" t="s">
        <v>36</v>
      </c>
      <c r="E641">
        <v>210012</v>
      </c>
      <c r="F641" t="s">
        <v>456</v>
      </c>
      <c r="G641" t="s">
        <v>35</v>
      </c>
      <c r="H641" t="s">
        <v>36</v>
      </c>
      <c r="I641" t="s">
        <v>37</v>
      </c>
      <c r="J641">
        <v>3</v>
      </c>
      <c r="K641">
        <v>3.128936908</v>
      </c>
      <c r="L641">
        <v>3</v>
      </c>
      <c r="M641">
        <v>64248.42</v>
      </c>
      <c r="N641">
        <v>6.1727628169999997</v>
      </c>
      <c r="O641">
        <v>3</v>
      </c>
      <c r="P641">
        <v>80011.69</v>
      </c>
      <c r="Q641">
        <v>0</v>
      </c>
      <c r="R641">
        <v>3.0438259090000002</v>
      </c>
      <c r="S641">
        <v>15763.27</v>
      </c>
      <c r="U641" t="s">
        <v>71</v>
      </c>
      <c r="V641">
        <v>0</v>
      </c>
      <c r="W641">
        <v>0</v>
      </c>
      <c r="X641">
        <v>20.733157383000002</v>
      </c>
      <c r="Y641">
        <v>-0.732951978</v>
      </c>
      <c r="Z641">
        <v>0.732951978</v>
      </c>
      <c r="AA641">
        <v>-0.732951978</v>
      </c>
      <c r="AB641">
        <v>0.1076043643</v>
      </c>
      <c r="AC641">
        <v>0.1076043643</v>
      </c>
      <c r="AD641">
        <v>0</v>
      </c>
      <c r="AE641">
        <v>1108.0540387000001</v>
      </c>
      <c r="AF641">
        <v>2.9362215447</v>
      </c>
      <c r="AG641">
        <v>30235.689428999998</v>
      </c>
      <c r="AH641" t="s">
        <v>40</v>
      </c>
    </row>
    <row r="642" spans="1:34" x14ac:dyDescent="0.55000000000000004">
      <c r="A642">
        <v>20127.995143</v>
      </c>
      <c r="B642">
        <v>22825.506861000002</v>
      </c>
      <c r="C642" t="s">
        <v>21</v>
      </c>
      <c r="D642">
        <v>21001</v>
      </c>
      <c r="E642">
        <v>210012</v>
      </c>
      <c r="F642" t="s">
        <v>456</v>
      </c>
      <c r="G642" t="s">
        <v>35</v>
      </c>
      <c r="H642" t="s">
        <v>126</v>
      </c>
      <c r="I642" t="s">
        <v>37</v>
      </c>
      <c r="J642">
        <v>2</v>
      </c>
      <c r="K642">
        <v>1.0422079689999999</v>
      </c>
      <c r="L642">
        <v>1</v>
      </c>
      <c r="M642">
        <v>25890.38</v>
      </c>
      <c r="N642">
        <v>7.1333847879999999</v>
      </c>
      <c r="O642">
        <v>5</v>
      </c>
      <c r="P642">
        <v>144332.20000000001</v>
      </c>
      <c r="Q642">
        <v>4</v>
      </c>
      <c r="R642">
        <v>6.0911768190000002</v>
      </c>
      <c r="S642">
        <v>118441.82</v>
      </c>
      <c r="T642" t="s">
        <v>278</v>
      </c>
      <c r="U642" t="s">
        <v>279</v>
      </c>
      <c r="V642">
        <v>0</v>
      </c>
      <c r="W642">
        <v>0</v>
      </c>
      <c r="X642">
        <v>57.391620308999997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6.0911768190000002</v>
      </c>
      <c r="AG642">
        <v>62723.785571</v>
      </c>
      <c r="AH642" t="s">
        <v>40</v>
      </c>
    </row>
    <row r="643" spans="1:34" x14ac:dyDescent="0.55000000000000004">
      <c r="A643">
        <v>20127.995143</v>
      </c>
      <c r="B643">
        <v>22825.506861000002</v>
      </c>
      <c r="C643" t="s">
        <v>21</v>
      </c>
      <c r="D643">
        <v>21774</v>
      </c>
      <c r="E643">
        <v>210012</v>
      </c>
      <c r="F643" t="s">
        <v>456</v>
      </c>
      <c r="G643" t="s">
        <v>35</v>
      </c>
      <c r="H643" t="s">
        <v>55</v>
      </c>
      <c r="I643" t="s">
        <v>37</v>
      </c>
      <c r="J643">
        <v>1</v>
      </c>
      <c r="K643">
        <v>0</v>
      </c>
      <c r="L643">
        <v>0</v>
      </c>
      <c r="M643">
        <v>0</v>
      </c>
      <c r="N643">
        <v>0.90739597299999997</v>
      </c>
      <c r="O643">
        <v>2</v>
      </c>
      <c r="P643">
        <v>27888.67</v>
      </c>
      <c r="Q643">
        <v>2</v>
      </c>
      <c r="R643">
        <v>0.90739597299999997</v>
      </c>
      <c r="S643">
        <v>27888.67</v>
      </c>
      <c r="T643" t="s">
        <v>118</v>
      </c>
      <c r="U643" t="s">
        <v>119</v>
      </c>
      <c r="V643">
        <v>0</v>
      </c>
      <c r="W643">
        <v>0</v>
      </c>
      <c r="X643">
        <v>27.160838197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0.90739597299999997</v>
      </c>
      <c r="AG643">
        <v>9343.8939845999994</v>
      </c>
      <c r="AH643" t="s">
        <v>40</v>
      </c>
    </row>
    <row r="644" spans="1:34" x14ac:dyDescent="0.55000000000000004">
      <c r="A644">
        <v>20127.995143</v>
      </c>
      <c r="B644">
        <v>22825.506861000002</v>
      </c>
      <c r="C644" t="s">
        <v>21</v>
      </c>
      <c r="D644">
        <v>21015</v>
      </c>
      <c r="E644">
        <v>210012</v>
      </c>
      <c r="F644" t="s">
        <v>456</v>
      </c>
      <c r="G644" t="s">
        <v>35</v>
      </c>
      <c r="H644" t="s">
        <v>126</v>
      </c>
      <c r="I644" t="s">
        <v>37</v>
      </c>
      <c r="J644">
        <v>2</v>
      </c>
      <c r="K644">
        <v>3.6459008929999999</v>
      </c>
      <c r="L644">
        <v>4</v>
      </c>
      <c r="M644">
        <v>61162.03</v>
      </c>
      <c r="N644">
        <v>10.645689684000001</v>
      </c>
      <c r="O644">
        <v>6</v>
      </c>
      <c r="P644">
        <v>462738.03</v>
      </c>
      <c r="Q644">
        <v>2</v>
      </c>
      <c r="R644">
        <v>6.9997887910000003</v>
      </c>
      <c r="S644">
        <v>401576</v>
      </c>
      <c r="T644" t="s">
        <v>247</v>
      </c>
      <c r="U644" t="s">
        <v>336</v>
      </c>
      <c r="V644">
        <v>0</v>
      </c>
      <c r="W644">
        <v>0</v>
      </c>
      <c r="X644">
        <v>16.030183524000002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6.9997887910000003</v>
      </c>
      <c r="AG644">
        <v>72080.201283999995</v>
      </c>
      <c r="AH644" t="s">
        <v>40</v>
      </c>
    </row>
    <row r="645" spans="1:34" x14ac:dyDescent="0.55000000000000004">
      <c r="A645">
        <v>20127.995143</v>
      </c>
      <c r="B645">
        <v>22825.506861000002</v>
      </c>
      <c r="C645" t="s">
        <v>21</v>
      </c>
      <c r="D645">
        <v>21211</v>
      </c>
      <c r="E645">
        <v>210012</v>
      </c>
      <c r="F645" t="s">
        <v>456</v>
      </c>
      <c r="G645" t="s">
        <v>35</v>
      </c>
      <c r="H645" t="s">
        <v>86</v>
      </c>
      <c r="I645" t="s">
        <v>37</v>
      </c>
      <c r="J645">
        <v>3</v>
      </c>
      <c r="K645">
        <v>49.911764523999999</v>
      </c>
      <c r="L645">
        <v>49</v>
      </c>
      <c r="M645">
        <v>930374.57</v>
      </c>
      <c r="N645">
        <v>56.344450332999997</v>
      </c>
      <c r="O645">
        <v>55</v>
      </c>
      <c r="P645">
        <v>1524058.51</v>
      </c>
      <c r="Q645">
        <v>6</v>
      </c>
      <c r="R645">
        <v>6.4326858089999996</v>
      </c>
      <c r="S645">
        <v>593683.93999999994</v>
      </c>
      <c r="T645" t="s">
        <v>36</v>
      </c>
      <c r="U645" t="s">
        <v>210</v>
      </c>
      <c r="V645">
        <v>0</v>
      </c>
      <c r="W645">
        <v>0</v>
      </c>
      <c r="X645">
        <v>53.067125419</v>
      </c>
      <c r="Y645">
        <v>-0.598206982</v>
      </c>
      <c r="Z645">
        <v>0.598206982</v>
      </c>
      <c r="AA645">
        <v>-0.598206982</v>
      </c>
      <c r="AB645">
        <v>7.2513397600000001E-2</v>
      </c>
      <c r="AC645">
        <v>7.2513397600000001E-2</v>
      </c>
      <c r="AD645">
        <v>0</v>
      </c>
      <c r="AE645">
        <v>746.70542918000001</v>
      </c>
      <c r="AF645">
        <v>6.3601724113999998</v>
      </c>
      <c r="AG645">
        <v>65493.762926000003</v>
      </c>
      <c r="AH645" t="s">
        <v>40</v>
      </c>
    </row>
    <row r="646" spans="1:34" x14ac:dyDescent="0.55000000000000004">
      <c r="A646">
        <v>20127.995143</v>
      </c>
      <c r="B646">
        <v>22825.506861000002</v>
      </c>
      <c r="C646" t="s">
        <v>21</v>
      </c>
      <c r="D646" t="s">
        <v>401</v>
      </c>
      <c r="E646">
        <v>210012</v>
      </c>
      <c r="F646" t="s">
        <v>456</v>
      </c>
      <c r="G646" t="s">
        <v>35</v>
      </c>
      <c r="H646" t="s">
        <v>401</v>
      </c>
      <c r="I646" t="s">
        <v>37</v>
      </c>
      <c r="J646">
        <v>2</v>
      </c>
      <c r="K646">
        <v>2.0950469370000002</v>
      </c>
      <c r="L646">
        <v>2</v>
      </c>
      <c r="M646">
        <v>48247.33</v>
      </c>
      <c r="N646">
        <v>4.2564318730000004</v>
      </c>
      <c r="O646">
        <v>2</v>
      </c>
      <c r="P646">
        <v>233030.8</v>
      </c>
      <c r="Q646">
        <v>0</v>
      </c>
      <c r="R646">
        <v>2.1613849360000001</v>
      </c>
      <c r="S646">
        <v>184783.47</v>
      </c>
      <c r="U646" t="s">
        <v>402</v>
      </c>
      <c r="V646">
        <v>0</v>
      </c>
      <c r="W646">
        <v>0</v>
      </c>
      <c r="X646">
        <v>127.77544118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2.1613849360000001</v>
      </c>
      <c r="AG646">
        <v>22256.823154000002</v>
      </c>
      <c r="AH646" t="s">
        <v>40</v>
      </c>
    </row>
    <row r="647" spans="1:34" x14ac:dyDescent="0.55000000000000004">
      <c r="A647">
        <v>20127.995143</v>
      </c>
      <c r="B647">
        <v>22825.506861000002</v>
      </c>
      <c r="C647" t="s">
        <v>21</v>
      </c>
      <c r="D647">
        <v>21054</v>
      </c>
      <c r="E647">
        <v>210012</v>
      </c>
      <c r="F647" t="s">
        <v>456</v>
      </c>
      <c r="G647" t="s">
        <v>35</v>
      </c>
      <c r="H647" t="s">
        <v>64</v>
      </c>
      <c r="I647" t="s">
        <v>37</v>
      </c>
      <c r="J647">
        <v>1</v>
      </c>
      <c r="K647">
        <v>0</v>
      </c>
      <c r="L647">
        <v>0</v>
      </c>
      <c r="M647">
        <v>0</v>
      </c>
      <c r="N647">
        <v>0.50599298500000001</v>
      </c>
      <c r="O647">
        <v>1</v>
      </c>
      <c r="P647">
        <v>4882.7</v>
      </c>
      <c r="Q647">
        <v>1</v>
      </c>
      <c r="R647">
        <v>0.50599298500000001</v>
      </c>
      <c r="S647">
        <v>4882.7</v>
      </c>
      <c r="T647" t="s">
        <v>174</v>
      </c>
      <c r="U647" t="s">
        <v>175</v>
      </c>
      <c r="V647">
        <v>0</v>
      </c>
      <c r="W647">
        <v>0</v>
      </c>
      <c r="X647">
        <v>48.305624565000002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0.50599298500000001</v>
      </c>
      <c r="AG647">
        <v>5210.4538144999997</v>
      </c>
      <c r="AH647" t="s">
        <v>40</v>
      </c>
    </row>
    <row r="648" spans="1:34" x14ac:dyDescent="0.55000000000000004">
      <c r="A648">
        <v>20127.995143</v>
      </c>
      <c r="B648">
        <v>22825.506861000002</v>
      </c>
      <c r="C648" t="s">
        <v>21</v>
      </c>
      <c r="D648">
        <v>21043</v>
      </c>
      <c r="E648">
        <v>210012</v>
      </c>
      <c r="F648" t="s">
        <v>456</v>
      </c>
      <c r="G648" t="s">
        <v>35</v>
      </c>
      <c r="H648" t="s">
        <v>79</v>
      </c>
      <c r="I648" t="s">
        <v>37</v>
      </c>
      <c r="J648">
        <v>2</v>
      </c>
      <c r="K648">
        <v>3.0382169110000001</v>
      </c>
      <c r="L648">
        <v>3</v>
      </c>
      <c r="M648">
        <v>48294.85</v>
      </c>
      <c r="N648">
        <v>4.324318871</v>
      </c>
      <c r="O648">
        <v>4</v>
      </c>
      <c r="P648">
        <v>84243.57</v>
      </c>
      <c r="Q648">
        <v>1</v>
      </c>
      <c r="R648">
        <v>1.2861019600000001</v>
      </c>
      <c r="S648">
        <v>35948.720000000001</v>
      </c>
      <c r="T648" t="s">
        <v>365</v>
      </c>
      <c r="U648" t="s">
        <v>392</v>
      </c>
      <c r="V648">
        <v>0</v>
      </c>
      <c r="W648">
        <v>0</v>
      </c>
      <c r="X648">
        <v>59.304537232999998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1.2861019600000001</v>
      </c>
      <c r="AG648">
        <v>13243.612187999999</v>
      </c>
      <c r="AH648" t="s">
        <v>40</v>
      </c>
    </row>
    <row r="649" spans="1:34" x14ac:dyDescent="0.55000000000000004">
      <c r="A649">
        <v>20127.995143</v>
      </c>
      <c r="B649">
        <v>22825.506861000002</v>
      </c>
      <c r="C649" t="s">
        <v>21</v>
      </c>
      <c r="D649">
        <v>21204</v>
      </c>
      <c r="E649">
        <v>210012</v>
      </c>
      <c r="F649" t="s">
        <v>456</v>
      </c>
      <c r="G649" t="s">
        <v>35</v>
      </c>
      <c r="H649" t="s">
        <v>36</v>
      </c>
      <c r="I649" t="s">
        <v>37</v>
      </c>
      <c r="J649">
        <v>2</v>
      </c>
      <c r="K649">
        <v>14.454196572000001</v>
      </c>
      <c r="L649">
        <v>15</v>
      </c>
      <c r="M649">
        <v>448201.71</v>
      </c>
      <c r="N649">
        <v>15.726666536</v>
      </c>
      <c r="O649">
        <v>4</v>
      </c>
      <c r="P649">
        <v>202791.72</v>
      </c>
      <c r="Q649">
        <v>-11</v>
      </c>
      <c r="R649">
        <v>1.2724699639999999</v>
      </c>
      <c r="S649">
        <v>-245409.99</v>
      </c>
      <c r="T649" t="s">
        <v>155</v>
      </c>
      <c r="U649" t="s">
        <v>432</v>
      </c>
      <c r="V649">
        <v>0</v>
      </c>
      <c r="W649">
        <v>0</v>
      </c>
      <c r="X649">
        <v>132.48252106000001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1.2724699639999999</v>
      </c>
      <c r="AG649">
        <v>13103.236951000001</v>
      </c>
      <c r="AH649" t="s">
        <v>40</v>
      </c>
    </row>
    <row r="650" spans="1:34" x14ac:dyDescent="0.55000000000000004">
      <c r="A650">
        <v>20127.995143</v>
      </c>
      <c r="B650">
        <v>22825.506861000002</v>
      </c>
      <c r="C650" t="s">
        <v>21</v>
      </c>
      <c r="D650">
        <v>21201</v>
      </c>
      <c r="E650">
        <v>210012</v>
      </c>
      <c r="F650" t="s">
        <v>456</v>
      </c>
      <c r="G650" t="s">
        <v>35</v>
      </c>
      <c r="H650" t="s">
        <v>86</v>
      </c>
      <c r="I650" t="s">
        <v>37</v>
      </c>
      <c r="J650">
        <v>2</v>
      </c>
      <c r="K650">
        <v>17.347232482999999</v>
      </c>
      <c r="L650">
        <v>19</v>
      </c>
      <c r="M650">
        <v>406253.65</v>
      </c>
      <c r="N650">
        <v>26.872819203999999</v>
      </c>
      <c r="O650">
        <v>22</v>
      </c>
      <c r="P650">
        <v>496007.23</v>
      </c>
      <c r="Q650">
        <v>3</v>
      </c>
      <c r="R650">
        <v>9.5255867209999998</v>
      </c>
      <c r="S650">
        <v>89753.58</v>
      </c>
      <c r="T650" t="s">
        <v>36</v>
      </c>
      <c r="U650" t="s">
        <v>232</v>
      </c>
      <c r="V650">
        <v>0</v>
      </c>
      <c r="W650">
        <v>0</v>
      </c>
      <c r="X650">
        <v>58.911117240000003</v>
      </c>
      <c r="Y650">
        <v>-0.58304598299999999</v>
      </c>
      <c r="Z650">
        <v>0.58304598299999999</v>
      </c>
      <c r="AA650">
        <v>-0.58304598299999999</v>
      </c>
      <c r="AB650">
        <v>9.4275161199999999E-2</v>
      </c>
      <c r="AC650">
        <v>9.4275161199999999E-2</v>
      </c>
      <c r="AD650">
        <v>0</v>
      </c>
      <c r="AE650">
        <v>970.79680503999998</v>
      </c>
      <c r="AF650">
        <v>9.4313115597999992</v>
      </c>
      <c r="AG650">
        <v>97118.763993999994</v>
      </c>
      <c r="AH650" t="s">
        <v>40</v>
      </c>
    </row>
    <row r="651" spans="1:34" x14ac:dyDescent="0.55000000000000004">
      <c r="A651">
        <v>20127.995143</v>
      </c>
      <c r="B651">
        <v>22825.506861000002</v>
      </c>
      <c r="C651" t="s">
        <v>21</v>
      </c>
      <c r="D651">
        <v>21146</v>
      </c>
      <c r="E651">
        <v>210012</v>
      </c>
      <c r="F651" t="s">
        <v>456</v>
      </c>
      <c r="G651" t="s">
        <v>35</v>
      </c>
      <c r="H651" t="s">
        <v>64</v>
      </c>
      <c r="I651" t="s">
        <v>37</v>
      </c>
      <c r="J651">
        <v>1</v>
      </c>
      <c r="K651">
        <v>0</v>
      </c>
      <c r="L651">
        <v>0</v>
      </c>
      <c r="M651">
        <v>0</v>
      </c>
      <c r="N651">
        <v>1.5660739530000001</v>
      </c>
      <c r="O651">
        <v>1</v>
      </c>
      <c r="P651">
        <v>36881.480000000003</v>
      </c>
      <c r="Q651">
        <v>1</v>
      </c>
      <c r="R651">
        <v>1.5660739530000001</v>
      </c>
      <c r="S651">
        <v>36881.480000000003</v>
      </c>
      <c r="T651" t="s">
        <v>234</v>
      </c>
      <c r="U651" t="s">
        <v>235</v>
      </c>
      <c r="V651">
        <v>0</v>
      </c>
      <c r="W651">
        <v>0</v>
      </c>
      <c r="X651">
        <v>43.645633695999997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1.5660739530000001</v>
      </c>
      <c r="AG651">
        <v>16126.618834999999</v>
      </c>
      <c r="AH651" t="s">
        <v>40</v>
      </c>
    </row>
    <row r="652" spans="1:34" x14ac:dyDescent="0.55000000000000004">
      <c r="A652">
        <v>20127.995143</v>
      </c>
      <c r="B652">
        <v>22825.506861000002</v>
      </c>
      <c r="C652" t="s">
        <v>21</v>
      </c>
      <c r="D652">
        <v>21163</v>
      </c>
      <c r="E652">
        <v>210012</v>
      </c>
      <c r="F652" t="s">
        <v>456</v>
      </c>
      <c r="G652" t="s">
        <v>35</v>
      </c>
      <c r="H652" t="s">
        <v>79</v>
      </c>
      <c r="I652" t="s">
        <v>37</v>
      </c>
      <c r="J652">
        <v>3</v>
      </c>
      <c r="K652">
        <v>4.5455798639999996</v>
      </c>
      <c r="L652">
        <v>4</v>
      </c>
      <c r="M652">
        <v>88259.22</v>
      </c>
      <c r="N652">
        <v>8.7153617410000006</v>
      </c>
      <c r="O652">
        <v>9</v>
      </c>
      <c r="P652">
        <v>150023.37</v>
      </c>
      <c r="Q652">
        <v>5</v>
      </c>
      <c r="R652">
        <v>4.1697818770000001</v>
      </c>
      <c r="S652">
        <v>61764.15</v>
      </c>
      <c r="T652" t="s">
        <v>121</v>
      </c>
      <c r="U652" t="s">
        <v>122</v>
      </c>
      <c r="V652">
        <v>0</v>
      </c>
      <c r="W652">
        <v>0</v>
      </c>
      <c r="X652">
        <v>24.653901267999998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4.1697818770000001</v>
      </c>
      <c r="AG652">
        <v>42938.255134999999</v>
      </c>
      <c r="AH652" t="s">
        <v>40</v>
      </c>
    </row>
    <row r="653" spans="1:34" x14ac:dyDescent="0.55000000000000004">
      <c r="A653">
        <v>20127.995143</v>
      </c>
      <c r="B653">
        <v>22825.506861000002</v>
      </c>
      <c r="C653" t="s">
        <v>21</v>
      </c>
      <c r="D653">
        <v>21162</v>
      </c>
      <c r="E653">
        <v>210012</v>
      </c>
      <c r="F653" t="s">
        <v>456</v>
      </c>
      <c r="G653" t="s">
        <v>35</v>
      </c>
      <c r="H653" t="s">
        <v>36</v>
      </c>
      <c r="I653" t="s">
        <v>37</v>
      </c>
      <c r="J653">
        <v>2</v>
      </c>
      <c r="K653">
        <v>1.70931495</v>
      </c>
      <c r="L653">
        <v>2</v>
      </c>
      <c r="M653">
        <v>33999.17</v>
      </c>
      <c r="N653">
        <v>3.001653911</v>
      </c>
      <c r="O653">
        <v>3</v>
      </c>
      <c r="P653">
        <v>75712.990000000005</v>
      </c>
      <c r="Q653">
        <v>1</v>
      </c>
      <c r="R653">
        <v>1.292338961</v>
      </c>
      <c r="S653">
        <v>41713.82</v>
      </c>
      <c r="T653" t="s">
        <v>172</v>
      </c>
      <c r="U653" t="s">
        <v>173</v>
      </c>
      <c r="V653">
        <v>0</v>
      </c>
      <c r="W653">
        <v>0</v>
      </c>
      <c r="X653">
        <v>44.98476866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1.292338961</v>
      </c>
      <c r="AG653">
        <v>13307.837595999999</v>
      </c>
      <c r="AH653" t="s">
        <v>40</v>
      </c>
    </row>
    <row r="654" spans="1:34" x14ac:dyDescent="0.55000000000000004">
      <c r="A654">
        <v>20127.995143</v>
      </c>
      <c r="B654">
        <v>22825.506861000002</v>
      </c>
      <c r="C654" t="s">
        <v>21</v>
      </c>
      <c r="D654">
        <v>21161</v>
      </c>
      <c r="E654">
        <v>210012</v>
      </c>
      <c r="F654" t="s">
        <v>456</v>
      </c>
      <c r="G654" t="s">
        <v>35</v>
      </c>
      <c r="H654" t="s">
        <v>126</v>
      </c>
      <c r="I654" t="s">
        <v>37</v>
      </c>
      <c r="J654">
        <v>1</v>
      </c>
      <c r="K654">
        <v>0</v>
      </c>
      <c r="L654">
        <v>0</v>
      </c>
      <c r="M654">
        <v>0</v>
      </c>
      <c r="N654">
        <v>2.3565579300000001</v>
      </c>
      <c r="O654">
        <v>2</v>
      </c>
      <c r="P654">
        <v>40781.68</v>
      </c>
      <c r="Q654">
        <v>2</v>
      </c>
      <c r="R654">
        <v>2.3565579300000001</v>
      </c>
      <c r="S654">
        <v>40781.68</v>
      </c>
      <c r="T654" t="s">
        <v>384</v>
      </c>
      <c r="U654" t="s">
        <v>385</v>
      </c>
      <c r="V654">
        <v>0</v>
      </c>
      <c r="W654">
        <v>0</v>
      </c>
      <c r="X654">
        <v>15.021503556000001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2.3565579300000001</v>
      </c>
      <c r="AG654">
        <v>24266.613608</v>
      </c>
      <c r="AH654" t="s">
        <v>40</v>
      </c>
    </row>
    <row r="655" spans="1:34" x14ac:dyDescent="0.55000000000000004">
      <c r="A655">
        <v>20127.995143</v>
      </c>
      <c r="B655">
        <v>22825.506861000002</v>
      </c>
      <c r="C655" t="s">
        <v>21</v>
      </c>
      <c r="D655">
        <v>21053</v>
      </c>
      <c r="E655">
        <v>210012</v>
      </c>
      <c r="F655" t="s">
        <v>456</v>
      </c>
      <c r="G655" t="s">
        <v>35</v>
      </c>
      <c r="H655" t="s">
        <v>36</v>
      </c>
      <c r="I655" t="s">
        <v>37</v>
      </c>
      <c r="J655">
        <v>1</v>
      </c>
      <c r="K655">
        <v>0</v>
      </c>
      <c r="L655">
        <v>0</v>
      </c>
      <c r="M655">
        <v>0</v>
      </c>
      <c r="N655">
        <v>1.571793953</v>
      </c>
      <c r="O655">
        <v>2</v>
      </c>
      <c r="P655">
        <v>67309.8</v>
      </c>
      <c r="Q655">
        <v>2</v>
      </c>
      <c r="R655">
        <v>1.571793953</v>
      </c>
      <c r="S655">
        <v>67309.8</v>
      </c>
      <c r="T655" t="s">
        <v>407</v>
      </c>
      <c r="U655" t="s">
        <v>408</v>
      </c>
      <c r="V655">
        <v>0</v>
      </c>
      <c r="W655">
        <v>0</v>
      </c>
      <c r="X655">
        <v>8.6298907459999992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1.571793953</v>
      </c>
      <c r="AG655">
        <v>16185.520434</v>
      </c>
      <c r="AH655" t="s">
        <v>40</v>
      </c>
    </row>
    <row r="656" spans="1:34" x14ac:dyDescent="0.55000000000000004">
      <c r="A656">
        <v>20127.995143</v>
      </c>
      <c r="B656">
        <v>22825.506861000002</v>
      </c>
      <c r="C656" t="s">
        <v>21</v>
      </c>
      <c r="D656">
        <v>21403</v>
      </c>
      <c r="E656">
        <v>210012</v>
      </c>
      <c r="F656" t="s">
        <v>456</v>
      </c>
      <c r="G656" t="s">
        <v>35</v>
      </c>
      <c r="H656" t="s">
        <v>64</v>
      </c>
      <c r="I656" t="s">
        <v>37</v>
      </c>
      <c r="J656">
        <v>2</v>
      </c>
      <c r="K656">
        <v>2.136534937</v>
      </c>
      <c r="L656">
        <v>3</v>
      </c>
      <c r="M656">
        <v>42428.77</v>
      </c>
      <c r="N656">
        <v>6.263377814</v>
      </c>
      <c r="O656">
        <v>2</v>
      </c>
      <c r="P656">
        <v>54965.58</v>
      </c>
      <c r="Q656">
        <v>-1</v>
      </c>
      <c r="R656">
        <v>4.1268428769999996</v>
      </c>
      <c r="S656">
        <v>12536.81</v>
      </c>
      <c r="T656" t="s">
        <v>104</v>
      </c>
      <c r="U656" t="s">
        <v>457</v>
      </c>
      <c r="V656">
        <v>0</v>
      </c>
      <c r="W656">
        <v>0</v>
      </c>
      <c r="X656">
        <v>30.136504110000001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4.1268428769999996</v>
      </c>
      <c r="AG656">
        <v>42496.091542000002</v>
      </c>
      <c r="AH656" t="s">
        <v>40</v>
      </c>
    </row>
    <row r="657" spans="1:34" x14ac:dyDescent="0.55000000000000004">
      <c r="A657">
        <v>20127.995143</v>
      </c>
      <c r="B657">
        <v>22825.506861000002</v>
      </c>
      <c r="C657" t="s">
        <v>21</v>
      </c>
      <c r="D657">
        <v>21152</v>
      </c>
      <c r="E657">
        <v>210012</v>
      </c>
      <c r="F657" t="s">
        <v>456</v>
      </c>
      <c r="G657" t="s">
        <v>35</v>
      </c>
      <c r="H657" t="s">
        <v>36</v>
      </c>
      <c r="I657" t="s">
        <v>37</v>
      </c>
      <c r="J657">
        <v>2</v>
      </c>
      <c r="K657">
        <v>0</v>
      </c>
      <c r="L657">
        <v>0</v>
      </c>
      <c r="M657">
        <v>0</v>
      </c>
      <c r="N657">
        <v>2.6273749209999999</v>
      </c>
      <c r="O657">
        <v>3</v>
      </c>
      <c r="P657">
        <v>53438.17</v>
      </c>
      <c r="Q657">
        <v>3</v>
      </c>
      <c r="R657">
        <v>2.6273749209999999</v>
      </c>
      <c r="S657">
        <v>53438.17</v>
      </c>
      <c r="T657" t="s">
        <v>256</v>
      </c>
      <c r="U657" t="s">
        <v>257</v>
      </c>
      <c r="V657">
        <v>0</v>
      </c>
      <c r="W657">
        <v>0</v>
      </c>
      <c r="X657">
        <v>8.4486977470000006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2.6273749209999999</v>
      </c>
      <c r="AG657">
        <v>27055.346784000001</v>
      </c>
      <c r="AH657" t="s">
        <v>40</v>
      </c>
    </row>
    <row r="658" spans="1:34" x14ac:dyDescent="0.55000000000000004">
      <c r="A658">
        <v>20127.995143</v>
      </c>
      <c r="B658">
        <v>22825.506861000002</v>
      </c>
      <c r="C658" t="s">
        <v>21</v>
      </c>
      <c r="D658" t="s">
        <v>86</v>
      </c>
      <c r="E658">
        <v>210012</v>
      </c>
      <c r="F658" t="s">
        <v>456</v>
      </c>
      <c r="G658" t="s">
        <v>35</v>
      </c>
      <c r="H658" t="s">
        <v>86</v>
      </c>
      <c r="I658" t="s">
        <v>37</v>
      </c>
      <c r="J658">
        <v>1</v>
      </c>
      <c r="K658">
        <v>0</v>
      </c>
      <c r="L658">
        <v>0</v>
      </c>
      <c r="M658">
        <v>0</v>
      </c>
      <c r="N658">
        <v>0.79348897600000001</v>
      </c>
      <c r="O658">
        <v>1</v>
      </c>
      <c r="P658">
        <v>16738.97</v>
      </c>
      <c r="Q658">
        <v>1</v>
      </c>
      <c r="R658">
        <v>0.79348897600000001</v>
      </c>
      <c r="S658">
        <v>16738.97</v>
      </c>
      <c r="U658" t="s">
        <v>451</v>
      </c>
      <c r="V658">
        <v>0</v>
      </c>
      <c r="W658">
        <v>0</v>
      </c>
      <c r="X658">
        <v>17.612441476000001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0.79348897600000001</v>
      </c>
      <c r="AG658">
        <v>8170.9386973999999</v>
      </c>
      <c r="AH658" t="s">
        <v>40</v>
      </c>
    </row>
    <row r="659" spans="1:34" x14ac:dyDescent="0.55000000000000004">
      <c r="A659">
        <v>20127.995143</v>
      </c>
      <c r="B659">
        <v>22825.506861000002</v>
      </c>
      <c r="C659" t="s">
        <v>21</v>
      </c>
      <c r="D659">
        <v>21144</v>
      </c>
      <c r="E659">
        <v>210012</v>
      </c>
      <c r="F659" t="s">
        <v>456</v>
      </c>
      <c r="G659" t="s">
        <v>35</v>
      </c>
      <c r="H659" t="s">
        <v>64</v>
      </c>
      <c r="I659" t="s">
        <v>37</v>
      </c>
      <c r="J659">
        <v>1</v>
      </c>
      <c r="K659">
        <v>0.75515097799999997</v>
      </c>
      <c r="L659">
        <v>1</v>
      </c>
      <c r="M659">
        <v>7413.51</v>
      </c>
      <c r="N659">
        <v>1.4772469560000001</v>
      </c>
      <c r="O659">
        <v>1</v>
      </c>
      <c r="P659">
        <v>13012.46</v>
      </c>
      <c r="Q659">
        <v>0</v>
      </c>
      <c r="R659">
        <v>0.72209597800000003</v>
      </c>
      <c r="S659">
        <v>5598.95</v>
      </c>
      <c r="T659" t="s">
        <v>300</v>
      </c>
      <c r="U659" t="s">
        <v>301</v>
      </c>
      <c r="V659">
        <v>0</v>
      </c>
      <c r="W659">
        <v>0</v>
      </c>
      <c r="X659">
        <v>27.458624188999998</v>
      </c>
      <c r="Y659">
        <v>-5.6600000000000001E-3</v>
      </c>
      <c r="Z659">
        <v>5.6600000000000001E-3</v>
      </c>
      <c r="AA659">
        <v>-5.6600000000000001E-3</v>
      </c>
      <c r="AB659">
        <v>1.488444E-4</v>
      </c>
      <c r="AC659">
        <v>1.488444E-4</v>
      </c>
      <c r="AD659">
        <v>0</v>
      </c>
      <c r="AE659">
        <v>1.5327228742000001</v>
      </c>
      <c r="AF659">
        <v>0.72194713359999996</v>
      </c>
      <c r="AG659">
        <v>7434.2378403000002</v>
      </c>
      <c r="AH659" t="s">
        <v>40</v>
      </c>
    </row>
    <row r="660" spans="1:34" x14ac:dyDescent="0.55000000000000004">
      <c r="A660">
        <v>20127.995143</v>
      </c>
      <c r="B660">
        <v>22825.506861000002</v>
      </c>
      <c r="C660" t="s">
        <v>21</v>
      </c>
      <c r="D660">
        <v>21227</v>
      </c>
      <c r="E660">
        <v>210012</v>
      </c>
      <c r="F660" t="s">
        <v>456</v>
      </c>
      <c r="G660" t="s">
        <v>35</v>
      </c>
      <c r="H660" t="s">
        <v>36</v>
      </c>
      <c r="I660" t="s">
        <v>37</v>
      </c>
      <c r="J660">
        <v>2</v>
      </c>
      <c r="K660">
        <v>6.525714807</v>
      </c>
      <c r="L660">
        <v>5</v>
      </c>
      <c r="M660">
        <v>97053.119999999995</v>
      </c>
      <c r="N660">
        <v>17.435932481999998</v>
      </c>
      <c r="O660">
        <v>12</v>
      </c>
      <c r="P660">
        <v>350328.94</v>
      </c>
      <c r="Q660">
        <v>7</v>
      </c>
      <c r="R660">
        <v>10.910217675</v>
      </c>
      <c r="S660">
        <v>253275.82</v>
      </c>
      <c r="T660" t="s">
        <v>458</v>
      </c>
      <c r="U660" t="s">
        <v>459</v>
      </c>
      <c r="V660">
        <v>0</v>
      </c>
      <c r="W660">
        <v>0</v>
      </c>
      <c r="X660">
        <v>38.351487861000003</v>
      </c>
      <c r="Y660">
        <v>-0.598206982</v>
      </c>
      <c r="Z660">
        <v>0.598206982</v>
      </c>
      <c r="AA660">
        <v>-0.598206982</v>
      </c>
      <c r="AB660">
        <v>0.1701777102</v>
      </c>
      <c r="AC660">
        <v>0.1701777102</v>
      </c>
      <c r="AD660">
        <v>0</v>
      </c>
      <c r="AE660">
        <v>1752.4019615</v>
      </c>
      <c r="AF660">
        <v>10.740039964999999</v>
      </c>
      <c r="AG660">
        <v>110595.3716</v>
      </c>
      <c r="AH660" t="s">
        <v>40</v>
      </c>
    </row>
    <row r="661" spans="1:34" x14ac:dyDescent="0.55000000000000004">
      <c r="A661">
        <v>20127.995143</v>
      </c>
      <c r="B661">
        <v>22825.506861000002</v>
      </c>
      <c r="C661" t="s">
        <v>21</v>
      </c>
      <c r="D661">
        <v>21214</v>
      </c>
      <c r="E661">
        <v>210012</v>
      </c>
      <c r="F661" t="s">
        <v>456</v>
      </c>
      <c r="G661" t="s">
        <v>35</v>
      </c>
      <c r="H661" t="s">
        <v>86</v>
      </c>
      <c r="I661" t="s">
        <v>37</v>
      </c>
      <c r="J661">
        <v>2</v>
      </c>
      <c r="K661">
        <v>7.0308207920000001</v>
      </c>
      <c r="L661">
        <v>12</v>
      </c>
      <c r="M661">
        <v>153732.92000000001</v>
      </c>
      <c r="N661">
        <v>15.632972535</v>
      </c>
      <c r="O661">
        <v>19</v>
      </c>
      <c r="P661">
        <v>355975.27</v>
      </c>
      <c r="Q661">
        <v>7</v>
      </c>
      <c r="R661">
        <v>8.6021517430000003</v>
      </c>
      <c r="S661">
        <v>202242.35</v>
      </c>
      <c r="T661" t="s">
        <v>36</v>
      </c>
      <c r="U661" t="s">
        <v>302</v>
      </c>
      <c r="V661">
        <v>0</v>
      </c>
      <c r="W661">
        <v>0</v>
      </c>
      <c r="X661">
        <v>122.01511635999999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8.6021517430000003</v>
      </c>
      <c r="AG661">
        <v>88580.505443999995</v>
      </c>
      <c r="AH661" t="s">
        <v>40</v>
      </c>
    </row>
    <row r="662" spans="1:34" x14ac:dyDescent="0.55000000000000004">
      <c r="A662">
        <v>20127.995143</v>
      </c>
      <c r="B662">
        <v>22825.506861000002</v>
      </c>
      <c r="C662" t="s">
        <v>21</v>
      </c>
      <c r="D662">
        <v>21239</v>
      </c>
      <c r="E662">
        <v>210012</v>
      </c>
      <c r="F662" t="s">
        <v>456</v>
      </c>
      <c r="G662" t="s">
        <v>35</v>
      </c>
      <c r="H662" t="s">
        <v>86</v>
      </c>
      <c r="I662" t="s">
        <v>37</v>
      </c>
      <c r="J662">
        <v>2</v>
      </c>
      <c r="K662">
        <v>20.248963397000001</v>
      </c>
      <c r="L662">
        <v>25</v>
      </c>
      <c r="M662">
        <v>444178.15</v>
      </c>
      <c r="N662">
        <v>28.145504162999998</v>
      </c>
      <c r="O662">
        <v>28</v>
      </c>
      <c r="P662">
        <v>611794.62</v>
      </c>
      <c r="Q662">
        <v>3</v>
      </c>
      <c r="R662">
        <v>7.8965407660000002</v>
      </c>
      <c r="S662">
        <v>167616.47</v>
      </c>
      <c r="T662" t="s">
        <v>36</v>
      </c>
      <c r="U662" t="s">
        <v>109</v>
      </c>
      <c r="V662">
        <v>0</v>
      </c>
      <c r="W662">
        <v>0</v>
      </c>
      <c r="X662">
        <v>164.27218110999999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7.8965407660000002</v>
      </c>
      <c r="AG662">
        <v>81314.488887</v>
      </c>
      <c r="AH662" t="s">
        <v>40</v>
      </c>
    </row>
    <row r="663" spans="1:34" x14ac:dyDescent="0.55000000000000004">
      <c r="A663">
        <v>20127.995143</v>
      </c>
      <c r="B663">
        <v>22825.506861000002</v>
      </c>
      <c r="C663" t="s">
        <v>21</v>
      </c>
      <c r="D663">
        <v>21131</v>
      </c>
      <c r="E663">
        <v>210012</v>
      </c>
      <c r="F663" t="s">
        <v>456</v>
      </c>
      <c r="G663" t="s">
        <v>35</v>
      </c>
      <c r="H663" t="s">
        <v>36</v>
      </c>
      <c r="I663" t="s">
        <v>37</v>
      </c>
      <c r="J663">
        <v>2</v>
      </c>
      <c r="K663">
        <v>0.97308597200000002</v>
      </c>
      <c r="L663">
        <v>2</v>
      </c>
      <c r="M663">
        <v>21214.42</v>
      </c>
      <c r="N663">
        <v>3.4687178969999999</v>
      </c>
      <c r="O663">
        <v>2</v>
      </c>
      <c r="P663">
        <v>64379.44</v>
      </c>
      <c r="Q663">
        <v>0</v>
      </c>
      <c r="R663">
        <v>2.4956319250000001</v>
      </c>
      <c r="S663">
        <v>43165.02</v>
      </c>
      <c r="T663" t="s">
        <v>460</v>
      </c>
      <c r="U663" t="s">
        <v>461</v>
      </c>
      <c r="V663">
        <v>0</v>
      </c>
      <c r="W663">
        <v>0</v>
      </c>
      <c r="X663">
        <v>16.587132508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2.4956319250000001</v>
      </c>
      <c r="AG663">
        <v>25698.725611999998</v>
      </c>
      <c r="AH663" t="s">
        <v>40</v>
      </c>
    </row>
    <row r="664" spans="1:34" x14ac:dyDescent="0.55000000000000004">
      <c r="A664">
        <v>20127.995143</v>
      </c>
      <c r="B664">
        <v>22825.506861000002</v>
      </c>
      <c r="C664" t="s">
        <v>21</v>
      </c>
      <c r="D664">
        <v>21120</v>
      </c>
      <c r="E664">
        <v>210012</v>
      </c>
      <c r="F664" t="s">
        <v>456</v>
      </c>
      <c r="G664" t="s">
        <v>35</v>
      </c>
      <c r="H664" t="s">
        <v>36</v>
      </c>
      <c r="I664" t="s">
        <v>37</v>
      </c>
      <c r="J664">
        <v>2</v>
      </c>
      <c r="K664">
        <v>5.3910508400000001</v>
      </c>
      <c r="L664">
        <v>1</v>
      </c>
      <c r="M664">
        <v>57113.19</v>
      </c>
      <c r="N664">
        <v>5.5485928360000001</v>
      </c>
      <c r="O664">
        <v>4</v>
      </c>
      <c r="P664">
        <v>152275.64000000001</v>
      </c>
      <c r="Q664">
        <v>3</v>
      </c>
      <c r="R664">
        <v>0.15754199599999999</v>
      </c>
      <c r="S664">
        <v>95162.45</v>
      </c>
      <c r="T664" t="s">
        <v>114</v>
      </c>
      <c r="U664" t="s">
        <v>115</v>
      </c>
      <c r="V664">
        <v>0</v>
      </c>
      <c r="W664">
        <v>0</v>
      </c>
      <c r="X664">
        <v>7.6711377719999998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0.15754199599999999</v>
      </c>
      <c r="AG664">
        <v>1622.2859177</v>
      </c>
      <c r="AH664" t="s">
        <v>40</v>
      </c>
    </row>
    <row r="665" spans="1:34" x14ac:dyDescent="0.55000000000000004">
      <c r="A665">
        <v>20127.995143</v>
      </c>
      <c r="B665">
        <v>22825.506861000002</v>
      </c>
      <c r="C665" t="s">
        <v>21</v>
      </c>
      <c r="D665">
        <v>21012</v>
      </c>
      <c r="E665">
        <v>210012</v>
      </c>
      <c r="F665" t="s">
        <v>456</v>
      </c>
      <c r="G665" t="s">
        <v>35</v>
      </c>
      <c r="H665" t="s">
        <v>64</v>
      </c>
      <c r="I665" t="s">
        <v>37</v>
      </c>
      <c r="J665">
        <v>1</v>
      </c>
      <c r="K665">
        <v>1.3041059610000001</v>
      </c>
      <c r="L665">
        <v>2</v>
      </c>
      <c r="M665">
        <v>22874.99</v>
      </c>
      <c r="N665">
        <v>1.69756795</v>
      </c>
      <c r="O665">
        <v>1</v>
      </c>
      <c r="P665">
        <v>36579.1</v>
      </c>
      <c r="Q665">
        <v>-1</v>
      </c>
      <c r="R665">
        <v>0.39346198900000001</v>
      </c>
      <c r="S665">
        <v>13704.11</v>
      </c>
      <c r="T665" t="s">
        <v>341</v>
      </c>
      <c r="U665" t="s">
        <v>342</v>
      </c>
      <c r="V665">
        <v>0</v>
      </c>
      <c r="W665">
        <v>0</v>
      </c>
      <c r="X665">
        <v>80.251827634999998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0.39346198900000001</v>
      </c>
      <c r="AG665">
        <v>4051.6678732999999</v>
      </c>
      <c r="AH665" t="s">
        <v>40</v>
      </c>
    </row>
    <row r="666" spans="1:34" x14ac:dyDescent="0.55000000000000004">
      <c r="A666">
        <v>20127.995143</v>
      </c>
      <c r="B666">
        <v>22825.506861000002</v>
      </c>
      <c r="C666" t="s">
        <v>21</v>
      </c>
      <c r="D666">
        <v>20815</v>
      </c>
      <c r="E666">
        <v>210012</v>
      </c>
      <c r="F666" t="s">
        <v>456</v>
      </c>
      <c r="G666" t="s">
        <v>35</v>
      </c>
      <c r="H666" t="s">
        <v>46</v>
      </c>
      <c r="I666" t="s">
        <v>37</v>
      </c>
      <c r="J666">
        <v>1</v>
      </c>
      <c r="K666">
        <v>0</v>
      </c>
      <c r="L666">
        <v>0</v>
      </c>
      <c r="M666">
        <v>0</v>
      </c>
      <c r="N666">
        <v>0.87302197400000003</v>
      </c>
      <c r="O666">
        <v>1</v>
      </c>
      <c r="P666">
        <v>18804.41</v>
      </c>
      <c r="Q666">
        <v>1</v>
      </c>
      <c r="R666">
        <v>0.87302197400000003</v>
      </c>
      <c r="S666">
        <v>18804.41</v>
      </c>
      <c r="T666" t="s">
        <v>440</v>
      </c>
      <c r="U666" t="s">
        <v>441</v>
      </c>
      <c r="V666">
        <v>0</v>
      </c>
      <c r="W666">
        <v>0</v>
      </c>
      <c r="X666">
        <v>41.452504771000001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0.87302197400000003</v>
      </c>
      <c r="AG666">
        <v>8989.9283378</v>
      </c>
      <c r="AH666" t="s">
        <v>40</v>
      </c>
    </row>
    <row r="667" spans="1:34" x14ac:dyDescent="0.55000000000000004">
      <c r="A667">
        <v>20127.995143</v>
      </c>
      <c r="B667">
        <v>22825.506861000002</v>
      </c>
      <c r="C667" t="s">
        <v>21</v>
      </c>
      <c r="D667">
        <v>21093</v>
      </c>
      <c r="E667">
        <v>210012</v>
      </c>
      <c r="F667" t="s">
        <v>456</v>
      </c>
      <c r="G667" t="s">
        <v>35</v>
      </c>
      <c r="H667" t="s">
        <v>36</v>
      </c>
      <c r="I667" t="s">
        <v>37</v>
      </c>
      <c r="J667">
        <v>2</v>
      </c>
      <c r="K667">
        <v>15.383508547</v>
      </c>
      <c r="L667">
        <v>20</v>
      </c>
      <c r="M667">
        <v>265218.08</v>
      </c>
      <c r="N667">
        <v>16.139252521</v>
      </c>
      <c r="O667">
        <v>17</v>
      </c>
      <c r="P667">
        <v>494575.43</v>
      </c>
      <c r="Q667">
        <v>-3</v>
      </c>
      <c r="R667">
        <v>0.75574397400000004</v>
      </c>
      <c r="S667">
        <v>229357.35</v>
      </c>
      <c r="T667" t="s">
        <v>146</v>
      </c>
      <c r="U667" t="s">
        <v>147</v>
      </c>
      <c r="V667">
        <v>0</v>
      </c>
      <c r="W667">
        <v>0</v>
      </c>
      <c r="X667">
        <v>54.131504380000003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0.75574397400000004</v>
      </c>
      <c r="AG667">
        <v>7782.2602069000004</v>
      </c>
      <c r="AH667" t="s">
        <v>40</v>
      </c>
    </row>
    <row r="668" spans="1:34" x14ac:dyDescent="0.55000000000000004">
      <c r="A668">
        <v>20127.995143</v>
      </c>
      <c r="B668">
        <v>22825.506861000002</v>
      </c>
      <c r="C668" t="s">
        <v>21</v>
      </c>
      <c r="D668">
        <v>21208</v>
      </c>
      <c r="E668">
        <v>210012</v>
      </c>
      <c r="F668" t="s">
        <v>456</v>
      </c>
      <c r="G668" t="s">
        <v>35</v>
      </c>
      <c r="H668" t="s">
        <v>36</v>
      </c>
      <c r="I668" t="s">
        <v>37</v>
      </c>
      <c r="J668">
        <v>3</v>
      </c>
      <c r="K668">
        <v>227.22107926000001</v>
      </c>
      <c r="L668">
        <v>233</v>
      </c>
      <c r="M668">
        <v>4290078.8099999996</v>
      </c>
      <c r="N668">
        <v>229.99139317000001</v>
      </c>
      <c r="O668">
        <v>213</v>
      </c>
      <c r="P668">
        <v>4832969.7699999996</v>
      </c>
      <c r="Q668">
        <v>-20</v>
      </c>
      <c r="R668">
        <v>2.7703139129999999</v>
      </c>
      <c r="S668">
        <v>542890.96</v>
      </c>
      <c r="T668" t="s">
        <v>444</v>
      </c>
      <c r="U668" t="s">
        <v>445</v>
      </c>
      <c r="V668">
        <v>0</v>
      </c>
      <c r="W668">
        <v>0</v>
      </c>
      <c r="X668">
        <v>103.93195891000001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2.7703139129999999</v>
      </c>
      <c r="AG668">
        <v>28527.258526000001</v>
      </c>
      <c r="AH668" t="s">
        <v>40</v>
      </c>
    </row>
    <row r="669" spans="1:34" x14ac:dyDescent="0.55000000000000004">
      <c r="A669">
        <v>20127.995143</v>
      </c>
      <c r="B669">
        <v>22825.506861000002</v>
      </c>
      <c r="C669" t="s">
        <v>21</v>
      </c>
      <c r="D669">
        <v>20710</v>
      </c>
      <c r="E669">
        <v>210012</v>
      </c>
      <c r="F669" t="s">
        <v>456</v>
      </c>
      <c r="G669" t="s">
        <v>35</v>
      </c>
      <c r="H669" t="s">
        <v>41</v>
      </c>
      <c r="I669" t="s">
        <v>37</v>
      </c>
      <c r="J669">
        <v>1</v>
      </c>
      <c r="K669">
        <v>0</v>
      </c>
      <c r="L669">
        <v>0</v>
      </c>
      <c r="M669">
        <v>0</v>
      </c>
      <c r="N669">
        <v>1.605817952</v>
      </c>
      <c r="O669">
        <v>2</v>
      </c>
      <c r="P669">
        <v>21318.69</v>
      </c>
      <c r="Q669">
        <v>2</v>
      </c>
      <c r="R669">
        <v>1.605817952</v>
      </c>
      <c r="S669">
        <v>21318.69</v>
      </c>
      <c r="T669" t="s">
        <v>112</v>
      </c>
      <c r="U669" t="s">
        <v>113</v>
      </c>
      <c r="V669">
        <v>0</v>
      </c>
      <c r="W669">
        <v>0</v>
      </c>
      <c r="X669">
        <v>39.012683846000002</v>
      </c>
      <c r="Y669">
        <v>-5.7856688280000004</v>
      </c>
      <c r="Z669">
        <v>5.7856688280000004</v>
      </c>
      <c r="AA669">
        <v>-5.7856688280000004</v>
      </c>
      <c r="AB669">
        <v>0.23814641680000001</v>
      </c>
      <c r="AC669">
        <v>0.23814641680000001</v>
      </c>
      <c r="AD669">
        <v>0</v>
      </c>
      <c r="AE669">
        <v>2452.3085154999999</v>
      </c>
      <c r="AF669">
        <v>1.3676715352</v>
      </c>
      <c r="AG669">
        <v>14083.573446</v>
      </c>
      <c r="AH669" t="s">
        <v>40</v>
      </c>
    </row>
    <row r="670" spans="1:34" x14ac:dyDescent="0.55000000000000004">
      <c r="A670">
        <v>20127.995143</v>
      </c>
      <c r="B670">
        <v>22825.506861000002</v>
      </c>
      <c r="C670" t="s">
        <v>21</v>
      </c>
      <c r="D670">
        <v>21057</v>
      </c>
      <c r="E670">
        <v>210012</v>
      </c>
      <c r="F670" t="s">
        <v>456</v>
      </c>
      <c r="G670" t="s">
        <v>35</v>
      </c>
      <c r="H670" t="s">
        <v>36</v>
      </c>
      <c r="I670" t="s">
        <v>37</v>
      </c>
      <c r="J670">
        <v>1</v>
      </c>
      <c r="K670">
        <v>0</v>
      </c>
      <c r="L670">
        <v>0</v>
      </c>
      <c r="M670">
        <v>0</v>
      </c>
      <c r="N670">
        <v>0.56995598300000005</v>
      </c>
      <c r="O670">
        <v>1</v>
      </c>
      <c r="P670">
        <v>17839.27</v>
      </c>
      <c r="Q670">
        <v>1</v>
      </c>
      <c r="R670">
        <v>0.56995598300000005</v>
      </c>
      <c r="S670">
        <v>17839.27</v>
      </c>
      <c r="T670" t="s">
        <v>452</v>
      </c>
      <c r="U670" t="s">
        <v>453</v>
      </c>
      <c r="V670">
        <v>0</v>
      </c>
      <c r="W670">
        <v>0</v>
      </c>
      <c r="X670">
        <v>17.389736481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0.56995598300000005</v>
      </c>
      <c r="AG670">
        <v>5869.1116552000003</v>
      </c>
      <c r="AH670" t="s">
        <v>40</v>
      </c>
    </row>
    <row r="671" spans="1:34" x14ac:dyDescent="0.55000000000000004">
      <c r="A671">
        <v>20127.995143</v>
      </c>
      <c r="B671">
        <v>22825.506861000002</v>
      </c>
      <c r="C671" t="s">
        <v>21</v>
      </c>
      <c r="D671">
        <v>21787</v>
      </c>
      <c r="E671">
        <v>210012</v>
      </c>
      <c r="F671" t="s">
        <v>456</v>
      </c>
      <c r="G671" t="s">
        <v>35</v>
      </c>
      <c r="H671" t="s">
        <v>123</v>
      </c>
      <c r="I671" t="s">
        <v>37</v>
      </c>
      <c r="J671">
        <v>2</v>
      </c>
      <c r="K671">
        <v>2.2456189329999998</v>
      </c>
      <c r="L671">
        <v>4</v>
      </c>
      <c r="M671">
        <v>40752.04</v>
      </c>
      <c r="N671">
        <v>4.8141088569999999</v>
      </c>
      <c r="O671">
        <v>3</v>
      </c>
      <c r="P671">
        <v>119792.31</v>
      </c>
      <c r="Q671">
        <v>-1</v>
      </c>
      <c r="R671">
        <v>2.5684899240000001</v>
      </c>
      <c r="S671">
        <v>79040.27</v>
      </c>
      <c r="T671" t="s">
        <v>179</v>
      </c>
      <c r="U671" t="s">
        <v>180</v>
      </c>
      <c r="V671">
        <v>0</v>
      </c>
      <c r="W671">
        <v>0</v>
      </c>
      <c r="X671">
        <v>30.826973074000001</v>
      </c>
      <c r="Y671">
        <v>-0.73492597800000004</v>
      </c>
      <c r="Z671">
        <v>0.73492597800000004</v>
      </c>
      <c r="AA671">
        <v>-0.73492597800000004</v>
      </c>
      <c r="AB671">
        <v>6.12337113E-2</v>
      </c>
      <c r="AC671">
        <v>6.12337113E-2</v>
      </c>
      <c r="AD671">
        <v>0</v>
      </c>
      <c r="AE671">
        <v>630.55305915999998</v>
      </c>
      <c r="AF671">
        <v>2.5072562127000002</v>
      </c>
      <c r="AG671">
        <v>25818.426509000001</v>
      </c>
      <c r="AH671" t="s">
        <v>40</v>
      </c>
    </row>
    <row r="672" spans="1:34" x14ac:dyDescent="0.55000000000000004">
      <c r="A672">
        <v>20127.995143</v>
      </c>
      <c r="B672">
        <v>22825.506861000002</v>
      </c>
      <c r="C672" t="s">
        <v>21</v>
      </c>
      <c r="D672">
        <v>21090</v>
      </c>
      <c r="E672">
        <v>210012</v>
      </c>
      <c r="F672" t="s">
        <v>456</v>
      </c>
      <c r="G672" t="s">
        <v>35</v>
      </c>
      <c r="H672" t="s">
        <v>64</v>
      </c>
      <c r="I672" t="s">
        <v>37</v>
      </c>
      <c r="J672">
        <v>1</v>
      </c>
      <c r="K672">
        <v>0.85512597400000001</v>
      </c>
      <c r="L672">
        <v>2</v>
      </c>
      <c r="M672">
        <v>25880.39</v>
      </c>
      <c r="N672">
        <v>1.0422079689999999</v>
      </c>
      <c r="O672">
        <v>1</v>
      </c>
      <c r="P672">
        <v>29523.29</v>
      </c>
      <c r="Q672">
        <v>-1</v>
      </c>
      <c r="R672">
        <v>0.187081995</v>
      </c>
      <c r="S672">
        <v>3642.9</v>
      </c>
      <c r="T672" t="s">
        <v>169</v>
      </c>
      <c r="U672" t="s">
        <v>170</v>
      </c>
      <c r="V672">
        <v>0</v>
      </c>
      <c r="W672">
        <v>0</v>
      </c>
      <c r="X672">
        <v>21.190433375000001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0.187081995</v>
      </c>
      <c r="AG672">
        <v>1926.4735350000001</v>
      </c>
      <c r="AH672" t="s">
        <v>40</v>
      </c>
    </row>
    <row r="673" spans="1:34" x14ac:dyDescent="0.55000000000000004">
      <c r="A673">
        <v>20127.995143</v>
      </c>
      <c r="B673">
        <v>22825.506861000002</v>
      </c>
      <c r="C673" t="s">
        <v>21</v>
      </c>
      <c r="D673">
        <v>21044</v>
      </c>
      <c r="E673">
        <v>210012</v>
      </c>
      <c r="F673" t="s">
        <v>456</v>
      </c>
      <c r="G673" t="s">
        <v>35</v>
      </c>
      <c r="H673" t="s">
        <v>79</v>
      </c>
      <c r="I673" t="s">
        <v>37</v>
      </c>
      <c r="J673">
        <v>1</v>
      </c>
      <c r="K673">
        <v>4.8629598549999997</v>
      </c>
      <c r="L673">
        <v>6</v>
      </c>
      <c r="M673">
        <v>89203.82</v>
      </c>
      <c r="N673">
        <v>7.0382527919999998</v>
      </c>
      <c r="O673">
        <v>6</v>
      </c>
      <c r="P673">
        <v>236123.56</v>
      </c>
      <c r="Q673">
        <v>0</v>
      </c>
      <c r="R673">
        <v>2.175292937</v>
      </c>
      <c r="S673">
        <v>146919.74</v>
      </c>
      <c r="T673" t="s">
        <v>80</v>
      </c>
      <c r="U673" t="s">
        <v>81</v>
      </c>
      <c r="V673">
        <v>0</v>
      </c>
      <c r="W673">
        <v>0</v>
      </c>
      <c r="X673">
        <v>69.840390935000002</v>
      </c>
      <c r="Y673">
        <v>-1.0225469700000001</v>
      </c>
      <c r="Z673">
        <v>1.0225469700000001</v>
      </c>
      <c r="AA673">
        <v>-1.0225469700000001</v>
      </c>
      <c r="AB673">
        <v>3.1848893900000001E-2</v>
      </c>
      <c r="AC673">
        <v>3.1848893900000001E-2</v>
      </c>
      <c r="AD673">
        <v>0</v>
      </c>
      <c r="AE673">
        <v>327.96342179999999</v>
      </c>
      <c r="AF673">
        <v>2.1434440431000001</v>
      </c>
      <c r="AG673">
        <v>22072.077127</v>
      </c>
      <c r="AH673" t="s">
        <v>40</v>
      </c>
    </row>
    <row r="674" spans="1:34" x14ac:dyDescent="0.55000000000000004">
      <c r="A674">
        <v>20127.995143</v>
      </c>
      <c r="B674">
        <v>22825.506861000002</v>
      </c>
      <c r="C674" t="s">
        <v>21</v>
      </c>
      <c r="D674">
        <v>20794</v>
      </c>
      <c r="E674">
        <v>210012</v>
      </c>
      <c r="F674" t="s">
        <v>456</v>
      </c>
      <c r="G674" t="s">
        <v>35</v>
      </c>
      <c r="H674" t="s">
        <v>79</v>
      </c>
      <c r="I674" t="s">
        <v>37</v>
      </c>
      <c r="J674">
        <v>1</v>
      </c>
      <c r="K674">
        <v>0</v>
      </c>
      <c r="L674">
        <v>0</v>
      </c>
      <c r="M674">
        <v>0</v>
      </c>
      <c r="N674">
        <v>0.57957498299999999</v>
      </c>
      <c r="O674">
        <v>1</v>
      </c>
      <c r="P674">
        <v>6958.01</v>
      </c>
      <c r="Q674">
        <v>1</v>
      </c>
      <c r="R674">
        <v>0.57957498299999999</v>
      </c>
      <c r="S674">
        <v>6958.01</v>
      </c>
      <c r="T674" t="s">
        <v>208</v>
      </c>
      <c r="U674" t="s">
        <v>209</v>
      </c>
      <c r="V674">
        <v>0</v>
      </c>
      <c r="W674">
        <v>0</v>
      </c>
      <c r="X674">
        <v>40.043864829999997</v>
      </c>
      <c r="Y674">
        <v>-4.7681088579999997</v>
      </c>
      <c r="Z674">
        <v>4.7681088579999997</v>
      </c>
      <c r="AA674">
        <v>-4.7681088579999997</v>
      </c>
      <c r="AB674">
        <v>6.9011236099999998E-2</v>
      </c>
      <c r="AC674">
        <v>6.9011236099999998E-2</v>
      </c>
      <c r="AD674">
        <v>0</v>
      </c>
      <c r="AE674">
        <v>710.64198332000001</v>
      </c>
      <c r="AF674">
        <v>0.51056374689999995</v>
      </c>
      <c r="AG674">
        <v>5257.5211542999996</v>
      </c>
      <c r="AH674" t="s">
        <v>40</v>
      </c>
    </row>
    <row r="675" spans="1:34" x14ac:dyDescent="0.55000000000000004">
      <c r="A675">
        <v>20127.995143</v>
      </c>
      <c r="B675">
        <v>22825.506861000002</v>
      </c>
      <c r="C675" t="s">
        <v>21</v>
      </c>
      <c r="D675">
        <v>21046</v>
      </c>
      <c r="E675">
        <v>210012</v>
      </c>
      <c r="F675" t="s">
        <v>456</v>
      </c>
      <c r="G675" t="s">
        <v>35</v>
      </c>
      <c r="H675" t="s">
        <v>79</v>
      </c>
      <c r="I675" t="s">
        <v>37</v>
      </c>
      <c r="J675">
        <v>1</v>
      </c>
      <c r="K675">
        <v>1.745095949</v>
      </c>
      <c r="L675">
        <v>2</v>
      </c>
      <c r="M675">
        <v>30113.82</v>
      </c>
      <c r="N675">
        <v>1.8610299450000001</v>
      </c>
      <c r="O675">
        <v>1</v>
      </c>
      <c r="P675">
        <v>31261.93</v>
      </c>
      <c r="Q675">
        <v>-1</v>
      </c>
      <c r="R675">
        <v>0.115933996</v>
      </c>
      <c r="S675">
        <v>1148.1099999999999</v>
      </c>
      <c r="T675" t="s">
        <v>80</v>
      </c>
      <c r="U675" t="s">
        <v>289</v>
      </c>
      <c r="V675">
        <v>0</v>
      </c>
      <c r="W675">
        <v>0</v>
      </c>
      <c r="X675">
        <v>34.217549980999998</v>
      </c>
      <c r="Y675">
        <v>-3.7040278899999999</v>
      </c>
      <c r="Z675">
        <v>3.7040278899999999</v>
      </c>
      <c r="AA675">
        <v>-3.7040278899999999</v>
      </c>
      <c r="AB675">
        <v>1.25497809E-2</v>
      </c>
      <c r="AC675">
        <v>1.25497809E-2</v>
      </c>
      <c r="AD675">
        <v>0</v>
      </c>
      <c r="AE675">
        <v>129.23114669</v>
      </c>
      <c r="AF675">
        <v>0.1033842151</v>
      </c>
      <c r="AG675">
        <v>1064.5971268000001</v>
      </c>
      <c r="AH675" t="s">
        <v>40</v>
      </c>
    </row>
    <row r="676" spans="1:34" x14ac:dyDescent="0.55000000000000004">
      <c r="A676">
        <v>20127.995143</v>
      </c>
      <c r="B676">
        <v>22825.506861000002</v>
      </c>
      <c r="C676" t="s">
        <v>21</v>
      </c>
      <c r="D676">
        <v>21014</v>
      </c>
      <c r="E676">
        <v>210012</v>
      </c>
      <c r="F676" t="s">
        <v>456</v>
      </c>
      <c r="G676" t="s">
        <v>35</v>
      </c>
      <c r="H676" t="s">
        <v>126</v>
      </c>
      <c r="I676" t="s">
        <v>37</v>
      </c>
      <c r="J676">
        <v>2</v>
      </c>
      <c r="K676">
        <v>4.4682718680000004</v>
      </c>
      <c r="L676">
        <v>4</v>
      </c>
      <c r="M676">
        <v>85151.11</v>
      </c>
      <c r="N676">
        <v>6.40303881</v>
      </c>
      <c r="O676">
        <v>8</v>
      </c>
      <c r="P676">
        <v>101565.95</v>
      </c>
      <c r="Q676">
        <v>4</v>
      </c>
      <c r="R676">
        <v>1.934766942</v>
      </c>
      <c r="S676">
        <v>16414.84</v>
      </c>
      <c r="T676" t="s">
        <v>247</v>
      </c>
      <c r="U676" t="s">
        <v>248</v>
      </c>
      <c r="V676">
        <v>0</v>
      </c>
      <c r="W676">
        <v>0</v>
      </c>
      <c r="X676">
        <v>67.507471998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1.934766942</v>
      </c>
      <c r="AG676">
        <v>19923.228369</v>
      </c>
      <c r="AH676" t="s">
        <v>40</v>
      </c>
    </row>
    <row r="677" spans="1:34" x14ac:dyDescent="0.55000000000000004">
      <c r="A677">
        <v>20127.995143</v>
      </c>
      <c r="B677">
        <v>22825.506861000002</v>
      </c>
      <c r="C677" t="s">
        <v>21</v>
      </c>
      <c r="D677">
        <v>21013</v>
      </c>
      <c r="E677">
        <v>210012</v>
      </c>
      <c r="F677" t="s">
        <v>456</v>
      </c>
      <c r="G677" t="s">
        <v>35</v>
      </c>
      <c r="H677" t="s">
        <v>36</v>
      </c>
      <c r="I677" t="s">
        <v>37</v>
      </c>
      <c r="J677">
        <v>2</v>
      </c>
      <c r="K677">
        <v>1.9500159420000001</v>
      </c>
      <c r="L677">
        <v>3</v>
      </c>
      <c r="M677">
        <v>46087.48</v>
      </c>
      <c r="N677">
        <v>2.71552492</v>
      </c>
      <c r="O677">
        <v>2</v>
      </c>
      <c r="P677">
        <v>31649.14</v>
      </c>
      <c r="Q677">
        <v>-1</v>
      </c>
      <c r="R677">
        <v>0.76550897799999995</v>
      </c>
      <c r="S677">
        <v>-14438.34</v>
      </c>
      <c r="T677" t="s">
        <v>183</v>
      </c>
      <c r="U677" t="s">
        <v>184</v>
      </c>
      <c r="V677">
        <v>0</v>
      </c>
      <c r="W677">
        <v>0</v>
      </c>
      <c r="X677">
        <v>28.110223167000001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0.76550897799999995</v>
      </c>
      <c r="AG677">
        <v>7882.8151629000004</v>
      </c>
      <c r="AH677" t="s">
        <v>40</v>
      </c>
    </row>
    <row r="678" spans="1:34" x14ac:dyDescent="0.55000000000000004">
      <c r="A678">
        <v>20127.995143</v>
      </c>
      <c r="B678">
        <v>22825.506861000002</v>
      </c>
      <c r="C678" t="s">
        <v>21</v>
      </c>
      <c r="D678">
        <v>21791</v>
      </c>
      <c r="E678">
        <v>210012</v>
      </c>
      <c r="F678" t="s">
        <v>456</v>
      </c>
      <c r="G678" t="s">
        <v>35</v>
      </c>
      <c r="H678" t="s">
        <v>123</v>
      </c>
      <c r="I678" t="s">
        <v>37</v>
      </c>
      <c r="J678">
        <v>1</v>
      </c>
      <c r="K678">
        <v>0</v>
      </c>
      <c r="L678">
        <v>0</v>
      </c>
      <c r="M678">
        <v>0</v>
      </c>
      <c r="N678">
        <v>0.92701997199999997</v>
      </c>
      <c r="O678">
        <v>1</v>
      </c>
      <c r="P678">
        <v>7928.82</v>
      </c>
      <c r="Q678">
        <v>1</v>
      </c>
      <c r="R678">
        <v>0.92701997199999997</v>
      </c>
      <c r="S678">
        <v>7928.82</v>
      </c>
      <c r="T678" t="s">
        <v>345</v>
      </c>
      <c r="U678" t="s">
        <v>346</v>
      </c>
      <c r="V678">
        <v>0</v>
      </c>
      <c r="W678">
        <v>0</v>
      </c>
      <c r="X678">
        <v>10.496671685000001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0.92701997199999997</v>
      </c>
      <c r="AG678">
        <v>9545.9717672999996</v>
      </c>
      <c r="AH678" t="s">
        <v>40</v>
      </c>
    </row>
    <row r="679" spans="1:34" x14ac:dyDescent="0.55000000000000004">
      <c r="A679">
        <v>20127.995143</v>
      </c>
      <c r="B679">
        <v>22825.506861000002</v>
      </c>
      <c r="C679" t="s">
        <v>21</v>
      </c>
      <c r="D679">
        <v>21788</v>
      </c>
      <c r="E679">
        <v>210012</v>
      </c>
      <c r="F679" t="s">
        <v>456</v>
      </c>
      <c r="G679" t="s">
        <v>35</v>
      </c>
      <c r="H679" t="s">
        <v>55</v>
      </c>
      <c r="I679" t="s">
        <v>37</v>
      </c>
      <c r="J679">
        <v>1</v>
      </c>
      <c r="K679">
        <v>0</v>
      </c>
      <c r="L679">
        <v>0</v>
      </c>
      <c r="M679">
        <v>0</v>
      </c>
      <c r="N679">
        <v>0.47577498600000001</v>
      </c>
      <c r="O679">
        <v>1</v>
      </c>
      <c r="P679">
        <v>15133.6</v>
      </c>
      <c r="Q679">
        <v>1</v>
      </c>
      <c r="R679">
        <v>0.47577498600000001</v>
      </c>
      <c r="S679">
        <v>15133.6</v>
      </c>
      <c r="T679" t="s">
        <v>416</v>
      </c>
      <c r="U679" t="s">
        <v>417</v>
      </c>
      <c r="V679">
        <v>0</v>
      </c>
      <c r="W679">
        <v>0</v>
      </c>
      <c r="X679">
        <v>7.9381137649999998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0.47577498600000001</v>
      </c>
      <c r="AG679">
        <v>4899.2845041999999</v>
      </c>
      <c r="AH679" t="s">
        <v>40</v>
      </c>
    </row>
    <row r="680" spans="1:34" x14ac:dyDescent="0.55000000000000004">
      <c r="A680">
        <v>20127.995143</v>
      </c>
      <c r="B680">
        <v>22825.506861000002</v>
      </c>
      <c r="C680" t="s">
        <v>21</v>
      </c>
      <c r="D680">
        <v>21155</v>
      </c>
      <c r="E680">
        <v>210012</v>
      </c>
      <c r="F680" t="s">
        <v>456</v>
      </c>
      <c r="G680" t="s">
        <v>35</v>
      </c>
      <c r="H680" t="s">
        <v>36</v>
      </c>
      <c r="I680" t="s">
        <v>37</v>
      </c>
      <c r="J680">
        <v>1</v>
      </c>
      <c r="K680">
        <v>0</v>
      </c>
      <c r="L680">
        <v>0</v>
      </c>
      <c r="M680">
        <v>0</v>
      </c>
      <c r="N680">
        <v>2.265098933</v>
      </c>
      <c r="O680">
        <v>1</v>
      </c>
      <c r="P680">
        <v>40850.269999999997</v>
      </c>
      <c r="Q680">
        <v>1</v>
      </c>
      <c r="R680">
        <v>2.265098933</v>
      </c>
      <c r="S680">
        <v>40850.269999999997</v>
      </c>
      <c r="T680" t="s">
        <v>142</v>
      </c>
      <c r="U680" t="s">
        <v>143</v>
      </c>
      <c r="V680">
        <v>0</v>
      </c>
      <c r="W680">
        <v>0</v>
      </c>
      <c r="X680">
        <v>16.53367751</v>
      </c>
      <c r="Y680">
        <v>-0.51374798499999996</v>
      </c>
      <c r="Z680">
        <v>0.51374798499999996</v>
      </c>
      <c r="AA680">
        <v>-0.51374798499999996</v>
      </c>
      <c r="AB680">
        <v>7.0383011400000001E-2</v>
      </c>
      <c r="AC680">
        <v>7.0383011400000001E-2</v>
      </c>
      <c r="AD680">
        <v>0</v>
      </c>
      <c r="AE680">
        <v>724.76781515000005</v>
      </c>
      <c r="AF680">
        <v>2.1947159215999998</v>
      </c>
      <c r="AG680">
        <v>22600.048389</v>
      </c>
      <c r="AH680" t="s">
        <v>40</v>
      </c>
    </row>
    <row r="681" spans="1:34" x14ac:dyDescent="0.55000000000000004">
      <c r="A681">
        <v>20127.995143</v>
      </c>
      <c r="B681">
        <v>22825.506861000002</v>
      </c>
      <c r="C681" t="s">
        <v>21</v>
      </c>
      <c r="D681">
        <v>21017</v>
      </c>
      <c r="E681">
        <v>210012</v>
      </c>
      <c r="F681" t="s">
        <v>456</v>
      </c>
      <c r="G681" t="s">
        <v>35</v>
      </c>
      <c r="H681" t="s">
        <v>126</v>
      </c>
      <c r="I681" t="s">
        <v>37</v>
      </c>
      <c r="J681">
        <v>1</v>
      </c>
      <c r="K681">
        <v>0</v>
      </c>
      <c r="L681">
        <v>0</v>
      </c>
      <c r="M681">
        <v>0</v>
      </c>
      <c r="N681">
        <v>0.60528598199999994</v>
      </c>
      <c r="O681">
        <v>1</v>
      </c>
      <c r="P681">
        <v>18762.29</v>
      </c>
      <c r="Q681">
        <v>1</v>
      </c>
      <c r="R681">
        <v>0.60528598199999994</v>
      </c>
      <c r="S681">
        <v>18762.29</v>
      </c>
      <c r="T681" t="s">
        <v>412</v>
      </c>
      <c r="U681" t="s">
        <v>413</v>
      </c>
      <c r="V681">
        <v>0</v>
      </c>
      <c r="W681">
        <v>0</v>
      </c>
      <c r="X681">
        <v>5.489267838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0.60528598199999994</v>
      </c>
      <c r="AG681">
        <v>6232.9216950999999</v>
      </c>
      <c r="AH681" t="s">
        <v>40</v>
      </c>
    </row>
    <row r="682" spans="1:34" x14ac:dyDescent="0.55000000000000004">
      <c r="A682">
        <v>20127.995143</v>
      </c>
      <c r="B682">
        <v>22825.506861000002</v>
      </c>
      <c r="C682" t="s">
        <v>21</v>
      </c>
      <c r="D682">
        <v>21769</v>
      </c>
      <c r="E682">
        <v>210012</v>
      </c>
      <c r="F682" t="s">
        <v>456</v>
      </c>
      <c r="G682" t="s">
        <v>35</v>
      </c>
      <c r="H682" t="s">
        <v>55</v>
      </c>
      <c r="I682" t="s">
        <v>37</v>
      </c>
      <c r="J682">
        <v>1</v>
      </c>
      <c r="K682">
        <v>0.70905997899999995</v>
      </c>
      <c r="L682">
        <v>1</v>
      </c>
      <c r="M682">
        <v>12948.41</v>
      </c>
      <c r="N682">
        <v>2.457526927</v>
      </c>
      <c r="O682">
        <v>1</v>
      </c>
      <c r="P682">
        <v>46800.82</v>
      </c>
      <c r="Q682">
        <v>0</v>
      </c>
      <c r="R682">
        <v>1.7484669479999999</v>
      </c>
      <c r="S682">
        <v>33852.410000000003</v>
      </c>
      <c r="T682" t="s">
        <v>133</v>
      </c>
      <c r="U682" t="s">
        <v>134</v>
      </c>
      <c r="V682">
        <v>0</v>
      </c>
      <c r="W682">
        <v>0</v>
      </c>
      <c r="X682">
        <v>15.85309453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1.7484669479999999</v>
      </c>
      <c r="AG682">
        <v>18004.807475000001</v>
      </c>
      <c r="AH682" t="s">
        <v>40</v>
      </c>
    </row>
    <row r="683" spans="1:34" x14ac:dyDescent="0.55000000000000004">
      <c r="A683">
        <v>20127.995143</v>
      </c>
      <c r="B683">
        <v>22825.506861000002</v>
      </c>
      <c r="C683" t="s">
        <v>21</v>
      </c>
      <c r="D683">
        <v>21045</v>
      </c>
      <c r="E683">
        <v>210012</v>
      </c>
      <c r="F683" t="s">
        <v>456</v>
      </c>
      <c r="G683" t="s">
        <v>35</v>
      </c>
      <c r="H683" t="s">
        <v>79</v>
      </c>
      <c r="I683" t="s">
        <v>37</v>
      </c>
      <c r="J683">
        <v>2</v>
      </c>
      <c r="K683">
        <v>2.693523919</v>
      </c>
      <c r="L683">
        <v>4</v>
      </c>
      <c r="M683">
        <v>49897.03</v>
      </c>
      <c r="N683">
        <v>10.652895684000001</v>
      </c>
      <c r="O683">
        <v>6</v>
      </c>
      <c r="P683">
        <v>335693.18</v>
      </c>
      <c r="Q683">
        <v>2</v>
      </c>
      <c r="R683">
        <v>7.9593717650000002</v>
      </c>
      <c r="S683">
        <v>285796.15000000002</v>
      </c>
      <c r="T683" t="s">
        <v>80</v>
      </c>
      <c r="U683" t="s">
        <v>242</v>
      </c>
      <c r="V683">
        <v>0</v>
      </c>
      <c r="W683">
        <v>0</v>
      </c>
      <c r="X683">
        <v>78.241843665999994</v>
      </c>
      <c r="Y683">
        <v>-7.9040637660000002</v>
      </c>
      <c r="Z683">
        <v>7.9040637660000002</v>
      </c>
      <c r="AA683">
        <v>-7.9040637660000002</v>
      </c>
      <c r="AB683">
        <v>0.8040631332</v>
      </c>
      <c r="AC683">
        <v>0.8040631332</v>
      </c>
      <c r="AD683">
        <v>0</v>
      </c>
      <c r="AE683">
        <v>8279.8258944999998</v>
      </c>
      <c r="AF683">
        <v>7.1553086317999997</v>
      </c>
      <c r="AG683">
        <v>73681.664092999999</v>
      </c>
      <c r="AH683" t="s">
        <v>40</v>
      </c>
    </row>
    <row r="684" spans="1:34" x14ac:dyDescent="0.55000000000000004">
      <c r="A684">
        <v>20127.995143</v>
      </c>
      <c r="B684">
        <v>22825.506861000002</v>
      </c>
      <c r="C684" t="s">
        <v>21</v>
      </c>
      <c r="D684">
        <v>21784</v>
      </c>
      <c r="E684">
        <v>210012</v>
      </c>
      <c r="F684" t="s">
        <v>456</v>
      </c>
      <c r="G684" t="s">
        <v>35</v>
      </c>
      <c r="H684" t="s">
        <v>123</v>
      </c>
      <c r="I684" t="s">
        <v>37</v>
      </c>
      <c r="J684">
        <v>2</v>
      </c>
      <c r="K684">
        <v>17.265599487999999</v>
      </c>
      <c r="L684">
        <v>13</v>
      </c>
      <c r="M684">
        <v>462749.3</v>
      </c>
      <c r="N684">
        <v>27.780950176000001</v>
      </c>
      <c r="O684">
        <v>20</v>
      </c>
      <c r="P684">
        <v>541121.44999999995</v>
      </c>
      <c r="Q684">
        <v>7</v>
      </c>
      <c r="R684">
        <v>10.515350688</v>
      </c>
      <c r="S684">
        <v>78372.149999999994</v>
      </c>
      <c r="T684" t="s">
        <v>410</v>
      </c>
      <c r="U684" t="s">
        <v>411</v>
      </c>
      <c r="V684">
        <v>0</v>
      </c>
      <c r="W684">
        <v>0</v>
      </c>
      <c r="X684">
        <v>42.057279747999999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10.515350688</v>
      </c>
      <c r="AG684">
        <v>108281.63774000001</v>
      </c>
      <c r="AH684" t="s">
        <v>40</v>
      </c>
    </row>
    <row r="685" spans="1:34" x14ac:dyDescent="0.55000000000000004">
      <c r="A685">
        <v>20127.995143</v>
      </c>
      <c r="B685">
        <v>22825.506861000002</v>
      </c>
      <c r="C685" t="s">
        <v>21</v>
      </c>
      <c r="D685">
        <v>21117</v>
      </c>
      <c r="E685">
        <v>210012</v>
      </c>
      <c r="F685" t="s">
        <v>456</v>
      </c>
      <c r="G685" t="s">
        <v>35</v>
      </c>
      <c r="H685" t="s">
        <v>36</v>
      </c>
      <c r="I685" t="s">
        <v>37</v>
      </c>
      <c r="J685">
        <v>3</v>
      </c>
      <c r="K685">
        <v>158.04014932000001</v>
      </c>
      <c r="L685">
        <v>158</v>
      </c>
      <c r="M685">
        <v>3251555.03</v>
      </c>
      <c r="N685">
        <v>158.22533329999999</v>
      </c>
      <c r="O685">
        <v>116</v>
      </c>
      <c r="P685">
        <v>3921513.27</v>
      </c>
      <c r="Q685">
        <v>-42</v>
      </c>
      <c r="R685">
        <v>0.18518398699999999</v>
      </c>
      <c r="S685">
        <v>669958.24</v>
      </c>
      <c r="T685" t="s">
        <v>88</v>
      </c>
      <c r="U685" t="s">
        <v>89</v>
      </c>
      <c r="V685">
        <v>0</v>
      </c>
      <c r="W685">
        <v>0</v>
      </c>
      <c r="X685">
        <v>60.638130193999999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0.18518398699999999</v>
      </c>
      <c r="AG685">
        <v>1906.9288311</v>
      </c>
      <c r="AH685" t="s">
        <v>40</v>
      </c>
    </row>
    <row r="686" spans="1:34" x14ac:dyDescent="0.55000000000000004">
      <c r="A686">
        <v>20127.995143</v>
      </c>
      <c r="B686">
        <v>22825.506861000002</v>
      </c>
      <c r="C686" t="s">
        <v>21</v>
      </c>
      <c r="D686">
        <v>20748</v>
      </c>
      <c r="E686">
        <v>210012</v>
      </c>
      <c r="F686" t="s">
        <v>456</v>
      </c>
      <c r="G686" t="s">
        <v>35</v>
      </c>
      <c r="H686" t="s">
        <v>41</v>
      </c>
      <c r="I686" t="s">
        <v>37</v>
      </c>
      <c r="J686">
        <v>2</v>
      </c>
      <c r="K686">
        <v>0.569424983</v>
      </c>
      <c r="L686">
        <v>1</v>
      </c>
      <c r="M686">
        <v>5644.44</v>
      </c>
      <c r="N686">
        <v>1.7382379480000001</v>
      </c>
      <c r="O686">
        <v>2</v>
      </c>
      <c r="P686">
        <v>35446.69</v>
      </c>
      <c r="Q686">
        <v>1</v>
      </c>
      <c r="R686">
        <v>1.1688129650000001</v>
      </c>
      <c r="S686">
        <v>29802.25</v>
      </c>
      <c r="T686" t="s">
        <v>318</v>
      </c>
      <c r="U686" t="s">
        <v>319</v>
      </c>
      <c r="V686">
        <v>0</v>
      </c>
      <c r="W686">
        <v>0</v>
      </c>
      <c r="X686">
        <v>58.72886227</v>
      </c>
      <c r="Y686">
        <v>-3.3167708999999999</v>
      </c>
      <c r="Z686">
        <v>3.3167708999999999</v>
      </c>
      <c r="AA686">
        <v>-3.3167708999999999</v>
      </c>
      <c r="AB686">
        <v>6.6009874499999996E-2</v>
      </c>
      <c r="AC686">
        <v>6.6009874499999996E-2</v>
      </c>
      <c r="AD686">
        <v>0</v>
      </c>
      <c r="AE686">
        <v>679.73551559999999</v>
      </c>
      <c r="AF686">
        <v>1.1028030904999999</v>
      </c>
      <c r="AG686">
        <v>11356.095321000001</v>
      </c>
      <c r="AH686" t="s">
        <v>40</v>
      </c>
    </row>
    <row r="687" spans="1:34" x14ac:dyDescent="0.55000000000000004">
      <c r="A687">
        <v>24810.130539000002</v>
      </c>
      <c r="B687">
        <v>22208.260578000001</v>
      </c>
      <c r="C687" t="s">
        <v>21</v>
      </c>
      <c r="D687" t="s">
        <v>53</v>
      </c>
      <c r="E687">
        <v>210013</v>
      </c>
      <c r="F687" t="s">
        <v>462</v>
      </c>
      <c r="G687" t="s">
        <v>35</v>
      </c>
      <c r="H687" t="s">
        <v>53</v>
      </c>
      <c r="I687" t="s">
        <v>37</v>
      </c>
      <c r="J687">
        <v>1</v>
      </c>
      <c r="K687">
        <v>1.3533579600000001</v>
      </c>
      <c r="L687">
        <v>2</v>
      </c>
      <c r="M687">
        <v>24727.65</v>
      </c>
      <c r="N687">
        <v>1.4698519560000001</v>
      </c>
      <c r="O687">
        <v>2</v>
      </c>
      <c r="P687">
        <v>30290.46</v>
      </c>
      <c r="Q687">
        <v>0</v>
      </c>
      <c r="R687">
        <v>0.116493996</v>
      </c>
      <c r="S687">
        <v>5562.81</v>
      </c>
      <c r="U687" t="s">
        <v>54</v>
      </c>
      <c r="V687">
        <v>0</v>
      </c>
      <c r="W687">
        <v>0</v>
      </c>
      <c r="X687">
        <v>136.66112992000001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0.116493996</v>
      </c>
      <c r="AG687">
        <v>1478.6423064000001</v>
      </c>
      <c r="AH687" t="s">
        <v>40</v>
      </c>
    </row>
    <row r="688" spans="1:34" x14ac:dyDescent="0.55000000000000004">
      <c r="A688">
        <v>24810.130539000002</v>
      </c>
      <c r="B688">
        <v>22208.260578000001</v>
      </c>
      <c r="C688" t="s">
        <v>21</v>
      </c>
      <c r="D688">
        <v>21701</v>
      </c>
      <c r="E688">
        <v>210013</v>
      </c>
      <c r="F688" t="s">
        <v>462</v>
      </c>
      <c r="G688" t="s">
        <v>35</v>
      </c>
      <c r="H688" t="s">
        <v>55</v>
      </c>
      <c r="I688" t="s">
        <v>37</v>
      </c>
      <c r="J688">
        <v>1</v>
      </c>
      <c r="K688">
        <v>0</v>
      </c>
      <c r="L688">
        <v>0</v>
      </c>
      <c r="M688">
        <v>0</v>
      </c>
      <c r="N688">
        <v>0.75515097799999997</v>
      </c>
      <c r="O688">
        <v>1</v>
      </c>
      <c r="P688">
        <v>12238.07</v>
      </c>
      <c r="Q688">
        <v>1</v>
      </c>
      <c r="R688">
        <v>0.75515097799999997</v>
      </c>
      <c r="S688">
        <v>12238.07</v>
      </c>
      <c r="T688" t="s">
        <v>55</v>
      </c>
      <c r="U688" t="s">
        <v>76</v>
      </c>
      <c r="V688">
        <v>0</v>
      </c>
      <c r="W688">
        <v>0</v>
      </c>
      <c r="X688">
        <v>32.620666036000003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0.75515097799999997</v>
      </c>
      <c r="AG688">
        <v>9585.0277447999997</v>
      </c>
      <c r="AH688" t="s">
        <v>40</v>
      </c>
    </row>
    <row r="689" spans="1:34" x14ac:dyDescent="0.55000000000000004">
      <c r="A689">
        <v>24810.130539000002</v>
      </c>
      <c r="B689">
        <v>22208.260578000001</v>
      </c>
      <c r="C689" t="s">
        <v>21</v>
      </c>
      <c r="D689">
        <v>21244</v>
      </c>
      <c r="E689">
        <v>210013</v>
      </c>
      <c r="F689" t="s">
        <v>462</v>
      </c>
      <c r="G689" t="s">
        <v>35</v>
      </c>
      <c r="H689" t="s">
        <v>36</v>
      </c>
      <c r="I689" t="s">
        <v>37</v>
      </c>
      <c r="J689">
        <v>1</v>
      </c>
      <c r="K689">
        <v>1.2264459640000001</v>
      </c>
      <c r="L689">
        <v>2</v>
      </c>
      <c r="M689">
        <v>19265.87</v>
      </c>
      <c r="N689">
        <v>1.9605969409999999</v>
      </c>
      <c r="O689">
        <v>3</v>
      </c>
      <c r="P689">
        <v>46942.61</v>
      </c>
      <c r="Q689">
        <v>1</v>
      </c>
      <c r="R689">
        <v>0.73415097699999998</v>
      </c>
      <c r="S689">
        <v>27676.74</v>
      </c>
      <c r="T689" t="s">
        <v>153</v>
      </c>
      <c r="U689" t="s">
        <v>154</v>
      </c>
      <c r="V689">
        <v>0</v>
      </c>
      <c r="W689">
        <v>0</v>
      </c>
      <c r="X689">
        <v>128.80505017999999</v>
      </c>
      <c r="Y689">
        <v>-0.77333497699999998</v>
      </c>
      <c r="Z689">
        <v>0.77333497699999998</v>
      </c>
      <c r="AA689">
        <v>-0.77333497699999998</v>
      </c>
      <c r="AB689">
        <v>4.4077824E-3</v>
      </c>
      <c r="AC689">
        <v>4.4077824E-3</v>
      </c>
      <c r="AD689">
        <v>0</v>
      </c>
      <c r="AE689">
        <v>55.947376761999998</v>
      </c>
      <c r="AF689">
        <v>0.72974319460000003</v>
      </c>
      <c r="AG689">
        <v>9262.5302367999993</v>
      </c>
      <c r="AH689" t="s">
        <v>40</v>
      </c>
    </row>
    <row r="690" spans="1:34" x14ac:dyDescent="0.55000000000000004">
      <c r="A690">
        <v>24810.130539000002</v>
      </c>
      <c r="B690">
        <v>22208.260578000001</v>
      </c>
      <c r="C690" t="s">
        <v>21</v>
      </c>
      <c r="D690">
        <v>20783</v>
      </c>
      <c r="E690">
        <v>210013</v>
      </c>
      <c r="F690" t="s">
        <v>462</v>
      </c>
      <c r="G690" t="s">
        <v>35</v>
      </c>
      <c r="H690" t="s">
        <v>41</v>
      </c>
      <c r="I690" t="s">
        <v>37</v>
      </c>
      <c r="J690">
        <v>1</v>
      </c>
      <c r="K690">
        <v>0</v>
      </c>
      <c r="L690">
        <v>0</v>
      </c>
      <c r="M690">
        <v>0</v>
      </c>
      <c r="N690">
        <v>0.94474897199999996</v>
      </c>
      <c r="O690">
        <v>1</v>
      </c>
      <c r="P690">
        <v>5626.28</v>
      </c>
      <c r="Q690">
        <v>1</v>
      </c>
      <c r="R690">
        <v>0.94474897199999996</v>
      </c>
      <c r="S690">
        <v>5626.28</v>
      </c>
      <c r="T690" t="s">
        <v>49</v>
      </c>
      <c r="U690" t="s">
        <v>50</v>
      </c>
      <c r="V690">
        <v>0</v>
      </c>
      <c r="W690">
        <v>0</v>
      </c>
      <c r="X690">
        <v>68.266653980000001</v>
      </c>
      <c r="Y690">
        <v>-6.2719928149999999</v>
      </c>
      <c r="Z690">
        <v>6.2719928149999999</v>
      </c>
      <c r="AA690">
        <v>-6.2719928149999999</v>
      </c>
      <c r="AB690">
        <v>8.6798728500000005E-2</v>
      </c>
      <c r="AC690">
        <v>8.6798728500000005E-2</v>
      </c>
      <c r="AD690">
        <v>0</v>
      </c>
      <c r="AE690">
        <v>1101.7243506</v>
      </c>
      <c r="AF690">
        <v>0.85795024350000004</v>
      </c>
      <c r="AG690">
        <v>10889.844716</v>
      </c>
      <c r="AH690" t="s">
        <v>40</v>
      </c>
    </row>
    <row r="691" spans="1:34" x14ac:dyDescent="0.55000000000000004">
      <c r="A691">
        <v>24810.130539000002</v>
      </c>
      <c r="B691">
        <v>22208.260578000001</v>
      </c>
      <c r="C691" t="s">
        <v>21</v>
      </c>
      <c r="D691">
        <v>21231</v>
      </c>
      <c r="E691">
        <v>210013</v>
      </c>
      <c r="F691" t="s">
        <v>462</v>
      </c>
      <c r="G691" t="s">
        <v>35</v>
      </c>
      <c r="H691" t="s">
        <v>86</v>
      </c>
      <c r="I691" t="s">
        <v>37</v>
      </c>
      <c r="J691">
        <v>1</v>
      </c>
      <c r="K691">
        <v>1.442325957</v>
      </c>
      <c r="L691">
        <v>2</v>
      </c>
      <c r="M691">
        <v>49126.39</v>
      </c>
      <c r="N691">
        <v>4.8366968569999997</v>
      </c>
      <c r="O691">
        <v>7</v>
      </c>
      <c r="P691">
        <v>69323.039999999994</v>
      </c>
      <c r="Q691">
        <v>5</v>
      </c>
      <c r="R691">
        <v>3.3943709000000002</v>
      </c>
      <c r="S691">
        <v>20196.650000000001</v>
      </c>
      <c r="T691" t="s">
        <v>36</v>
      </c>
      <c r="U691" t="s">
        <v>213</v>
      </c>
      <c r="V691">
        <v>0</v>
      </c>
      <c r="W691">
        <v>0</v>
      </c>
      <c r="X691">
        <v>80.842232605000007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3.3943709000000002</v>
      </c>
      <c r="AG691">
        <v>43084.284071000002</v>
      </c>
      <c r="AH691" t="s">
        <v>40</v>
      </c>
    </row>
    <row r="692" spans="1:34" x14ac:dyDescent="0.55000000000000004">
      <c r="A692">
        <v>24810.130539000002</v>
      </c>
      <c r="B692">
        <v>22208.260578000001</v>
      </c>
      <c r="C692" t="s">
        <v>21</v>
      </c>
      <c r="D692">
        <v>21230</v>
      </c>
      <c r="E692">
        <v>210013</v>
      </c>
      <c r="F692" t="s">
        <v>462</v>
      </c>
      <c r="G692" t="s">
        <v>35</v>
      </c>
      <c r="H692" t="s">
        <v>86</v>
      </c>
      <c r="I692" t="s">
        <v>37</v>
      </c>
      <c r="J692">
        <v>2</v>
      </c>
      <c r="K692">
        <v>10.062033700000001</v>
      </c>
      <c r="L692">
        <v>11</v>
      </c>
      <c r="M692">
        <v>217124.24</v>
      </c>
      <c r="N692">
        <v>11.659288656999999</v>
      </c>
      <c r="O692">
        <v>15</v>
      </c>
      <c r="P692">
        <v>253039.78</v>
      </c>
      <c r="Q692">
        <v>4</v>
      </c>
      <c r="R692">
        <v>1.5972549570000001</v>
      </c>
      <c r="S692">
        <v>35915.54</v>
      </c>
      <c r="T692" t="s">
        <v>36</v>
      </c>
      <c r="U692" t="s">
        <v>200</v>
      </c>
      <c r="V692">
        <v>0</v>
      </c>
      <c r="W692">
        <v>0</v>
      </c>
      <c r="X692">
        <v>91.026667282999995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1.5972549570000001</v>
      </c>
      <c r="AG692">
        <v>20273.738000000001</v>
      </c>
      <c r="AH692" t="s">
        <v>40</v>
      </c>
    </row>
    <row r="693" spans="1:34" x14ac:dyDescent="0.55000000000000004">
      <c r="A693">
        <v>24810.130539000002</v>
      </c>
      <c r="B693">
        <v>22208.260578000001</v>
      </c>
      <c r="C693" t="s">
        <v>21</v>
      </c>
      <c r="D693">
        <v>21226</v>
      </c>
      <c r="E693">
        <v>210013</v>
      </c>
      <c r="F693" t="s">
        <v>462</v>
      </c>
      <c r="G693" t="s">
        <v>35</v>
      </c>
      <c r="H693" t="s">
        <v>64</v>
      </c>
      <c r="I693" t="s">
        <v>37</v>
      </c>
      <c r="J693">
        <v>1</v>
      </c>
      <c r="K693">
        <v>0</v>
      </c>
      <c r="L693">
        <v>0</v>
      </c>
      <c r="M693">
        <v>0</v>
      </c>
      <c r="N693">
        <v>1.8894979439999999</v>
      </c>
      <c r="O693">
        <v>2</v>
      </c>
      <c r="P693">
        <v>17113.43</v>
      </c>
      <c r="Q693">
        <v>2</v>
      </c>
      <c r="R693">
        <v>1.8894979439999999</v>
      </c>
      <c r="S693">
        <v>17113.43</v>
      </c>
      <c r="T693" t="s">
        <v>360</v>
      </c>
      <c r="U693" t="s">
        <v>361</v>
      </c>
      <c r="V693">
        <v>0</v>
      </c>
      <c r="W693">
        <v>0</v>
      </c>
      <c r="X693">
        <v>41.493077776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1.8894979439999999</v>
      </c>
      <c r="AG693">
        <v>23983.138133</v>
      </c>
      <c r="AH693" t="s">
        <v>40</v>
      </c>
    </row>
    <row r="694" spans="1:34" x14ac:dyDescent="0.55000000000000004">
      <c r="A694">
        <v>24810.130539000002</v>
      </c>
      <c r="B694">
        <v>22208.260578000001</v>
      </c>
      <c r="C694" t="s">
        <v>21</v>
      </c>
      <c r="D694">
        <v>21212</v>
      </c>
      <c r="E694">
        <v>210013</v>
      </c>
      <c r="F694" t="s">
        <v>462</v>
      </c>
      <c r="G694" t="s">
        <v>35</v>
      </c>
      <c r="H694" t="s">
        <v>86</v>
      </c>
      <c r="I694" t="s">
        <v>37</v>
      </c>
      <c r="J694">
        <v>1</v>
      </c>
      <c r="K694">
        <v>1.282684962</v>
      </c>
      <c r="L694">
        <v>2</v>
      </c>
      <c r="M694">
        <v>26519.7</v>
      </c>
      <c r="N694">
        <v>1.871768944</v>
      </c>
      <c r="O694">
        <v>2</v>
      </c>
      <c r="P694">
        <v>82083.320000000007</v>
      </c>
      <c r="Q694">
        <v>0</v>
      </c>
      <c r="R694">
        <v>0.58908398200000001</v>
      </c>
      <c r="S694">
        <v>55563.62</v>
      </c>
      <c r="T694" t="s">
        <v>36</v>
      </c>
      <c r="U694" t="s">
        <v>185</v>
      </c>
      <c r="V694">
        <v>0</v>
      </c>
      <c r="W694">
        <v>0</v>
      </c>
      <c r="X694">
        <v>53.002016415999996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0.58908398200000001</v>
      </c>
      <c r="AG694">
        <v>7477.1621515999996</v>
      </c>
      <c r="AH694" t="s">
        <v>40</v>
      </c>
    </row>
    <row r="695" spans="1:34" x14ac:dyDescent="0.55000000000000004">
      <c r="A695">
        <v>24810.130539000002</v>
      </c>
      <c r="B695">
        <v>22208.260578000001</v>
      </c>
      <c r="C695" t="s">
        <v>21</v>
      </c>
      <c r="D695">
        <v>21225</v>
      </c>
      <c r="E695">
        <v>210013</v>
      </c>
      <c r="F695" t="s">
        <v>462</v>
      </c>
      <c r="G695" t="s">
        <v>35</v>
      </c>
      <c r="H695" t="s">
        <v>86</v>
      </c>
      <c r="I695" t="s">
        <v>37</v>
      </c>
      <c r="J695">
        <v>2</v>
      </c>
      <c r="K695">
        <v>9.2568447260000006</v>
      </c>
      <c r="L695">
        <v>15</v>
      </c>
      <c r="M695">
        <v>216888.38</v>
      </c>
      <c r="N695">
        <v>10.126396700000001</v>
      </c>
      <c r="O695">
        <v>13</v>
      </c>
      <c r="P695">
        <v>134685.42000000001</v>
      </c>
      <c r="Q695">
        <v>-2</v>
      </c>
      <c r="R695">
        <v>0.86955197399999995</v>
      </c>
      <c r="S695">
        <v>-82202.960000000006</v>
      </c>
      <c r="T695" t="s">
        <v>292</v>
      </c>
      <c r="U695" t="s">
        <v>293</v>
      </c>
      <c r="V695">
        <v>0</v>
      </c>
      <c r="W695">
        <v>0</v>
      </c>
      <c r="X695">
        <v>78.337591657999994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0.86955197399999995</v>
      </c>
      <c r="AG695">
        <v>11037.103889</v>
      </c>
      <c r="AH695" t="s">
        <v>40</v>
      </c>
    </row>
    <row r="696" spans="1:34" x14ac:dyDescent="0.55000000000000004">
      <c r="A696">
        <v>24810.130539000002</v>
      </c>
      <c r="B696">
        <v>22208.260578000001</v>
      </c>
      <c r="C696" t="s">
        <v>21</v>
      </c>
      <c r="D696">
        <v>21211</v>
      </c>
      <c r="E696">
        <v>210013</v>
      </c>
      <c r="F696" t="s">
        <v>462</v>
      </c>
      <c r="G696" t="s">
        <v>35</v>
      </c>
      <c r="H696" t="s">
        <v>86</v>
      </c>
      <c r="I696" t="s">
        <v>37</v>
      </c>
      <c r="J696">
        <v>1</v>
      </c>
      <c r="K696">
        <v>2.171552937</v>
      </c>
      <c r="L696">
        <v>4</v>
      </c>
      <c r="M696">
        <v>41335.56</v>
      </c>
      <c r="N696">
        <v>2.3897719290000001</v>
      </c>
      <c r="O696">
        <v>2</v>
      </c>
      <c r="P696">
        <v>41243.32</v>
      </c>
      <c r="Q696">
        <v>-2</v>
      </c>
      <c r="R696">
        <v>0.218218992</v>
      </c>
      <c r="S696">
        <v>-92.24</v>
      </c>
      <c r="T696" t="s">
        <v>36</v>
      </c>
      <c r="U696" t="s">
        <v>210</v>
      </c>
      <c r="V696">
        <v>0</v>
      </c>
      <c r="W696">
        <v>0</v>
      </c>
      <c r="X696">
        <v>53.067125419</v>
      </c>
      <c r="Y696">
        <v>-0.598206982</v>
      </c>
      <c r="Z696">
        <v>0.598206982</v>
      </c>
      <c r="AA696">
        <v>-0.598206982</v>
      </c>
      <c r="AB696">
        <v>2.4599056999999999E-3</v>
      </c>
      <c r="AC696">
        <v>2.4599056999999999E-3</v>
      </c>
      <c r="AD696">
        <v>0</v>
      </c>
      <c r="AE696">
        <v>31.223245587000001</v>
      </c>
      <c r="AF696">
        <v>0.21575908630000001</v>
      </c>
      <c r="AG696">
        <v>2738.6004766999999</v>
      </c>
      <c r="AH696" t="s">
        <v>40</v>
      </c>
    </row>
    <row r="697" spans="1:34" x14ac:dyDescent="0.55000000000000004">
      <c r="A697">
        <v>24810.130539000002</v>
      </c>
      <c r="B697">
        <v>22208.260578000001</v>
      </c>
      <c r="C697" t="s">
        <v>21</v>
      </c>
      <c r="D697">
        <v>21220</v>
      </c>
      <c r="E697">
        <v>210013</v>
      </c>
      <c r="F697" t="s">
        <v>462</v>
      </c>
      <c r="G697" t="s">
        <v>35</v>
      </c>
      <c r="H697" t="s">
        <v>36</v>
      </c>
      <c r="I697" t="s">
        <v>37</v>
      </c>
      <c r="J697">
        <v>1</v>
      </c>
      <c r="K697">
        <v>1.0422079689999999</v>
      </c>
      <c r="L697">
        <v>1</v>
      </c>
      <c r="M697">
        <v>72515.56</v>
      </c>
      <c r="N697">
        <v>2.3376839309999999</v>
      </c>
      <c r="O697">
        <v>2</v>
      </c>
      <c r="P697">
        <v>71458.11</v>
      </c>
      <c r="Q697">
        <v>1</v>
      </c>
      <c r="R697">
        <v>1.295475962</v>
      </c>
      <c r="S697">
        <v>-1057.45</v>
      </c>
      <c r="T697" t="s">
        <v>238</v>
      </c>
      <c r="U697" t="s">
        <v>239</v>
      </c>
      <c r="V697">
        <v>0</v>
      </c>
      <c r="W697">
        <v>0</v>
      </c>
      <c r="X697">
        <v>75.358833779999998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1.295475962</v>
      </c>
      <c r="AG697">
        <v>16443.298624999999</v>
      </c>
      <c r="AH697" t="s">
        <v>40</v>
      </c>
    </row>
    <row r="698" spans="1:34" x14ac:dyDescent="0.55000000000000004">
      <c r="A698">
        <v>24810.130539000002</v>
      </c>
      <c r="B698">
        <v>22208.260578000001</v>
      </c>
      <c r="C698" t="s">
        <v>21</v>
      </c>
      <c r="D698">
        <v>21219</v>
      </c>
      <c r="E698">
        <v>210013</v>
      </c>
      <c r="F698" t="s">
        <v>462</v>
      </c>
      <c r="G698" t="s">
        <v>35</v>
      </c>
      <c r="H698" t="s">
        <v>36</v>
      </c>
      <c r="I698" t="s">
        <v>37</v>
      </c>
      <c r="J698">
        <v>1</v>
      </c>
      <c r="K698">
        <v>0</v>
      </c>
      <c r="L698">
        <v>0</v>
      </c>
      <c r="M698">
        <v>0</v>
      </c>
      <c r="N698">
        <v>1.4705499559999999</v>
      </c>
      <c r="O698">
        <v>2</v>
      </c>
      <c r="P698">
        <v>7939.19</v>
      </c>
      <c r="Q698">
        <v>2</v>
      </c>
      <c r="R698">
        <v>1.4705499559999999</v>
      </c>
      <c r="S698">
        <v>7939.19</v>
      </c>
      <c r="T698" t="s">
        <v>221</v>
      </c>
      <c r="U698" t="s">
        <v>222</v>
      </c>
      <c r="V698">
        <v>0</v>
      </c>
      <c r="W698">
        <v>0</v>
      </c>
      <c r="X698">
        <v>25.849107242999999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1.4705499559999999</v>
      </c>
      <c r="AG698">
        <v>18665.488807999998</v>
      </c>
      <c r="AH698" t="s">
        <v>40</v>
      </c>
    </row>
    <row r="699" spans="1:34" x14ac:dyDescent="0.55000000000000004">
      <c r="A699">
        <v>24810.130539000002</v>
      </c>
      <c r="B699">
        <v>22208.260578000001</v>
      </c>
      <c r="C699" t="s">
        <v>21</v>
      </c>
      <c r="D699" t="s">
        <v>36</v>
      </c>
      <c r="E699">
        <v>210013</v>
      </c>
      <c r="F699" t="s">
        <v>462</v>
      </c>
      <c r="G699" t="s">
        <v>35</v>
      </c>
      <c r="H699" t="s">
        <v>36</v>
      </c>
      <c r="I699" t="s">
        <v>37</v>
      </c>
      <c r="J699">
        <v>1</v>
      </c>
      <c r="K699">
        <v>0</v>
      </c>
      <c r="L699">
        <v>0</v>
      </c>
      <c r="M699">
        <v>0</v>
      </c>
      <c r="N699">
        <v>1.0332419690000001</v>
      </c>
      <c r="O699">
        <v>1</v>
      </c>
      <c r="P699">
        <v>18617.189999999999</v>
      </c>
      <c r="Q699">
        <v>1</v>
      </c>
      <c r="R699">
        <v>1.0332419690000001</v>
      </c>
      <c r="S699">
        <v>18617.189999999999</v>
      </c>
      <c r="U699" t="s">
        <v>71</v>
      </c>
      <c r="V699">
        <v>0</v>
      </c>
      <c r="W699">
        <v>0</v>
      </c>
      <c r="X699">
        <v>20.733157383000002</v>
      </c>
      <c r="Y699">
        <v>-0.732951978</v>
      </c>
      <c r="Z699">
        <v>0.732951978</v>
      </c>
      <c r="AA699">
        <v>-0.732951978</v>
      </c>
      <c r="AB699">
        <v>3.6526841099999999E-2</v>
      </c>
      <c r="AC699">
        <v>3.6526841099999999E-2</v>
      </c>
      <c r="AD699">
        <v>0</v>
      </c>
      <c r="AE699">
        <v>463.63018182000002</v>
      </c>
      <c r="AF699">
        <v>0.99671512790000005</v>
      </c>
      <c r="AG699">
        <v>12651.168352999999</v>
      </c>
      <c r="AH699" t="s">
        <v>40</v>
      </c>
    </row>
    <row r="700" spans="1:34" x14ac:dyDescent="0.55000000000000004">
      <c r="A700">
        <v>24810.130539000002</v>
      </c>
      <c r="B700">
        <v>22208.260578000001</v>
      </c>
      <c r="C700" t="s">
        <v>21</v>
      </c>
      <c r="D700">
        <v>21218</v>
      </c>
      <c r="E700">
        <v>210013</v>
      </c>
      <c r="F700" t="s">
        <v>462</v>
      </c>
      <c r="G700" t="s">
        <v>35</v>
      </c>
      <c r="H700" t="s">
        <v>86</v>
      </c>
      <c r="I700" t="s">
        <v>37</v>
      </c>
      <c r="J700">
        <v>2</v>
      </c>
      <c r="K700">
        <v>12.951920614</v>
      </c>
      <c r="L700">
        <v>16</v>
      </c>
      <c r="M700">
        <v>204381.38</v>
      </c>
      <c r="N700">
        <v>15.730267533999999</v>
      </c>
      <c r="O700">
        <v>18</v>
      </c>
      <c r="P700">
        <v>351588.99</v>
      </c>
      <c r="Q700">
        <v>2</v>
      </c>
      <c r="R700">
        <v>2.7783469200000002</v>
      </c>
      <c r="S700">
        <v>147207.60999999999</v>
      </c>
      <c r="T700" t="s">
        <v>36</v>
      </c>
      <c r="U700" t="s">
        <v>258</v>
      </c>
      <c r="V700">
        <v>0</v>
      </c>
      <c r="W700">
        <v>0</v>
      </c>
      <c r="X700">
        <v>93.296299219000005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2.7783469200000002</v>
      </c>
      <c r="AG700">
        <v>35265.176221000002</v>
      </c>
      <c r="AH700" t="s">
        <v>40</v>
      </c>
    </row>
    <row r="701" spans="1:34" x14ac:dyDescent="0.55000000000000004">
      <c r="A701">
        <v>24810.130539000002</v>
      </c>
      <c r="B701">
        <v>22208.260578000001</v>
      </c>
      <c r="C701" t="s">
        <v>21</v>
      </c>
      <c r="D701">
        <v>21216</v>
      </c>
      <c r="E701">
        <v>210013</v>
      </c>
      <c r="F701" t="s">
        <v>462</v>
      </c>
      <c r="G701" t="s">
        <v>35</v>
      </c>
      <c r="H701" t="s">
        <v>86</v>
      </c>
      <c r="I701" t="s">
        <v>37</v>
      </c>
      <c r="J701">
        <v>2</v>
      </c>
      <c r="K701">
        <v>99.296784051000003</v>
      </c>
      <c r="L701">
        <v>134</v>
      </c>
      <c r="M701">
        <v>2199834.27</v>
      </c>
      <c r="N701">
        <v>105.90894986000001</v>
      </c>
      <c r="O701">
        <v>148</v>
      </c>
      <c r="P701">
        <v>2450988.58</v>
      </c>
      <c r="Q701">
        <v>14</v>
      </c>
      <c r="R701">
        <v>6.6121658070000002</v>
      </c>
      <c r="S701">
        <v>251154.31</v>
      </c>
      <c r="T701" t="s">
        <v>36</v>
      </c>
      <c r="U701" t="s">
        <v>220</v>
      </c>
      <c r="V701">
        <v>0</v>
      </c>
      <c r="W701">
        <v>0</v>
      </c>
      <c r="X701">
        <v>81.369358595999998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6.6121658070000002</v>
      </c>
      <c r="AG701">
        <v>83927.313292000006</v>
      </c>
      <c r="AH701" t="s">
        <v>40</v>
      </c>
    </row>
    <row r="702" spans="1:34" x14ac:dyDescent="0.55000000000000004">
      <c r="A702">
        <v>24810.130539000002</v>
      </c>
      <c r="B702">
        <v>22208.260578000001</v>
      </c>
      <c r="C702" t="s">
        <v>21</v>
      </c>
      <c r="D702">
        <v>21204</v>
      </c>
      <c r="E702">
        <v>210013</v>
      </c>
      <c r="F702" t="s">
        <v>462</v>
      </c>
      <c r="G702" t="s">
        <v>35</v>
      </c>
      <c r="H702" t="s">
        <v>36</v>
      </c>
      <c r="I702" t="s">
        <v>37</v>
      </c>
      <c r="J702">
        <v>1</v>
      </c>
      <c r="K702">
        <v>0</v>
      </c>
      <c r="L702">
        <v>0</v>
      </c>
      <c r="M702">
        <v>0</v>
      </c>
      <c r="N702">
        <v>0.43823698700000002</v>
      </c>
      <c r="O702">
        <v>1</v>
      </c>
      <c r="P702">
        <v>4254.3599999999997</v>
      </c>
      <c r="Q702">
        <v>1</v>
      </c>
      <c r="R702">
        <v>0.43823698700000002</v>
      </c>
      <c r="S702">
        <v>4254.3599999999997</v>
      </c>
      <c r="T702" t="s">
        <v>155</v>
      </c>
      <c r="U702" t="s">
        <v>432</v>
      </c>
      <c r="V702">
        <v>0</v>
      </c>
      <c r="W702">
        <v>0</v>
      </c>
      <c r="X702">
        <v>132.48252106000001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0.43823698700000002</v>
      </c>
      <c r="AG702">
        <v>5562.4819427000002</v>
      </c>
      <c r="AH702" t="s">
        <v>40</v>
      </c>
    </row>
    <row r="703" spans="1:34" x14ac:dyDescent="0.55000000000000004">
      <c r="A703">
        <v>24810.130539000002</v>
      </c>
      <c r="B703">
        <v>22208.260578000001</v>
      </c>
      <c r="C703" t="s">
        <v>21</v>
      </c>
      <c r="D703">
        <v>21237</v>
      </c>
      <c r="E703">
        <v>210013</v>
      </c>
      <c r="F703" t="s">
        <v>462</v>
      </c>
      <c r="G703" t="s">
        <v>35</v>
      </c>
      <c r="H703" t="s">
        <v>36</v>
      </c>
      <c r="I703" t="s">
        <v>37</v>
      </c>
      <c r="J703">
        <v>1</v>
      </c>
      <c r="K703">
        <v>0</v>
      </c>
      <c r="L703">
        <v>0</v>
      </c>
      <c r="M703">
        <v>0</v>
      </c>
      <c r="N703">
        <v>0.49757698500000003</v>
      </c>
      <c r="O703">
        <v>1</v>
      </c>
      <c r="P703">
        <v>10331.93</v>
      </c>
      <c r="Q703">
        <v>1</v>
      </c>
      <c r="R703">
        <v>0.49757698500000003</v>
      </c>
      <c r="S703">
        <v>10331.93</v>
      </c>
      <c r="T703" t="s">
        <v>294</v>
      </c>
      <c r="U703" t="s">
        <v>295</v>
      </c>
      <c r="V703">
        <v>0</v>
      </c>
      <c r="W703">
        <v>0</v>
      </c>
      <c r="X703">
        <v>67.447334992999998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0.49757698500000003</v>
      </c>
      <c r="AG703">
        <v>6315.6763950000004</v>
      </c>
      <c r="AH703" t="s">
        <v>40</v>
      </c>
    </row>
    <row r="704" spans="1:34" x14ac:dyDescent="0.55000000000000004">
      <c r="A704">
        <v>24810.130539000002</v>
      </c>
      <c r="B704">
        <v>22208.260578000001</v>
      </c>
      <c r="C704" t="s">
        <v>21</v>
      </c>
      <c r="D704">
        <v>21213</v>
      </c>
      <c r="E704">
        <v>210013</v>
      </c>
      <c r="F704" t="s">
        <v>462</v>
      </c>
      <c r="G704" t="s">
        <v>35</v>
      </c>
      <c r="H704" t="s">
        <v>86</v>
      </c>
      <c r="I704" t="s">
        <v>37</v>
      </c>
      <c r="J704">
        <v>2</v>
      </c>
      <c r="K704">
        <v>9.8492327090000007</v>
      </c>
      <c r="L704">
        <v>13</v>
      </c>
      <c r="M704">
        <v>259871.41</v>
      </c>
      <c r="N704">
        <v>15.571057538</v>
      </c>
      <c r="O704">
        <v>11</v>
      </c>
      <c r="P704">
        <v>216417.85</v>
      </c>
      <c r="Q704">
        <v>-2</v>
      </c>
      <c r="R704">
        <v>5.721824829</v>
      </c>
      <c r="S704">
        <v>-43453.56</v>
      </c>
      <c r="T704" t="s">
        <v>36</v>
      </c>
      <c r="U704" t="s">
        <v>339</v>
      </c>
      <c r="V704">
        <v>0</v>
      </c>
      <c r="W704">
        <v>0</v>
      </c>
      <c r="X704">
        <v>44.363528690000003</v>
      </c>
      <c r="Y704">
        <v>-0.73492597800000004</v>
      </c>
      <c r="Z704">
        <v>0.73492597800000004</v>
      </c>
      <c r="AA704">
        <v>-0.73492597800000004</v>
      </c>
      <c r="AB704">
        <v>9.4787719399999998E-2</v>
      </c>
      <c r="AC704">
        <v>9.4787719399999998E-2</v>
      </c>
      <c r="AD704">
        <v>0</v>
      </c>
      <c r="AE704">
        <v>1203.1275157</v>
      </c>
      <c r="AF704">
        <v>5.6270371095999998</v>
      </c>
      <c r="AG704">
        <v>71423.209910999998</v>
      </c>
      <c r="AH704" t="s">
        <v>40</v>
      </c>
    </row>
    <row r="705" spans="1:34" x14ac:dyDescent="0.55000000000000004">
      <c r="A705">
        <v>24810.130539000002</v>
      </c>
      <c r="B705">
        <v>22208.260578000001</v>
      </c>
      <c r="C705" t="s">
        <v>21</v>
      </c>
      <c r="D705">
        <v>20902</v>
      </c>
      <c r="E705">
        <v>210013</v>
      </c>
      <c r="F705" t="s">
        <v>462</v>
      </c>
      <c r="G705" t="s">
        <v>35</v>
      </c>
      <c r="H705" t="s">
        <v>46</v>
      </c>
      <c r="I705" t="s">
        <v>37</v>
      </c>
      <c r="J705">
        <v>1</v>
      </c>
      <c r="K705">
        <v>0</v>
      </c>
      <c r="L705">
        <v>0</v>
      </c>
      <c r="M705">
        <v>0</v>
      </c>
      <c r="N705">
        <v>0.75515097799999997</v>
      </c>
      <c r="O705">
        <v>1</v>
      </c>
      <c r="P705">
        <v>9943.5300000000007</v>
      </c>
      <c r="Q705">
        <v>1</v>
      </c>
      <c r="R705">
        <v>0.75515097799999997</v>
      </c>
      <c r="S705">
        <v>9943.5300000000007</v>
      </c>
      <c r="T705" t="s">
        <v>98</v>
      </c>
      <c r="U705" t="s">
        <v>321</v>
      </c>
      <c r="V705">
        <v>0</v>
      </c>
      <c r="W705">
        <v>0</v>
      </c>
      <c r="X705">
        <v>117.92911949000001</v>
      </c>
      <c r="Y705">
        <v>-0.92701997199999997</v>
      </c>
      <c r="Z705">
        <v>0.92701997199999997</v>
      </c>
      <c r="AA705">
        <v>-0.92701997199999997</v>
      </c>
      <c r="AB705">
        <v>5.9361084E-3</v>
      </c>
      <c r="AC705">
        <v>5.9361084E-3</v>
      </c>
      <c r="AD705">
        <v>0</v>
      </c>
      <c r="AE705">
        <v>75.346209568999996</v>
      </c>
      <c r="AF705">
        <v>0.74921486960000006</v>
      </c>
      <c r="AG705">
        <v>9509.6815351999994</v>
      </c>
      <c r="AH705" t="s">
        <v>40</v>
      </c>
    </row>
    <row r="706" spans="1:34" x14ac:dyDescent="0.55000000000000004">
      <c r="A706">
        <v>24810.130539000002</v>
      </c>
      <c r="B706">
        <v>22208.260578000001</v>
      </c>
      <c r="C706" t="s">
        <v>21</v>
      </c>
      <c r="D706">
        <v>20895</v>
      </c>
      <c r="E706">
        <v>210013</v>
      </c>
      <c r="F706" t="s">
        <v>462</v>
      </c>
      <c r="G706" t="s">
        <v>35</v>
      </c>
      <c r="H706" t="s">
        <v>46</v>
      </c>
      <c r="I706" t="s">
        <v>37</v>
      </c>
      <c r="J706">
        <v>1</v>
      </c>
      <c r="K706">
        <v>0</v>
      </c>
      <c r="L706">
        <v>0</v>
      </c>
      <c r="M706">
        <v>0</v>
      </c>
      <c r="N706">
        <v>0.94474897199999996</v>
      </c>
      <c r="O706">
        <v>1</v>
      </c>
      <c r="P706">
        <v>40960.49</v>
      </c>
      <c r="Q706">
        <v>1</v>
      </c>
      <c r="R706">
        <v>0.94474897199999996</v>
      </c>
      <c r="S706">
        <v>40960.49</v>
      </c>
      <c r="T706" t="s">
        <v>322</v>
      </c>
      <c r="U706" t="s">
        <v>323</v>
      </c>
      <c r="V706">
        <v>0</v>
      </c>
      <c r="W706">
        <v>0</v>
      </c>
      <c r="X706">
        <v>67.772700990000004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0.94474897199999996</v>
      </c>
      <c r="AG706">
        <v>11991.569067</v>
      </c>
      <c r="AH706" t="s">
        <v>40</v>
      </c>
    </row>
    <row r="707" spans="1:34" x14ac:dyDescent="0.55000000000000004">
      <c r="A707">
        <v>24810.130539000002</v>
      </c>
      <c r="B707">
        <v>22208.260578000001</v>
      </c>
      <c r="C707" t="s">
        <v>21</v>
      </c>
      <c r="D707">
        <v>21207</v>
      </c>
      <c r="E707">
        <v>210013</v>
      </c>
      <c r="F707" t="s">
        <v>462</v>
      </c>
      <c r="G707" t="s">
        <v>35</v>
      </c>
      <c r="H707" t="s">
        <v>36</v>
      </c>
      <c r="I707" t="s">
        <v>37</v>
      </c>
      <c r="J707">
        <v>2</v>
      </c>
      <c r="K707">
        <v>14.280936576</v>
      </c>
      <c r="L707">
        <v>20</v>
      </c>
      <c r="M707">
        <v>719254.64</v>
      </c>
      <c r="N707">
        <v>19.955110409</v>
      </c>
      <c r="O707">
        <v>22</v>
      </c>
      <c r="P707">
        <v>473785.1</v>
      </c>
      <c r="Q707">
        <v>2</v>
      </c>
      <c r="R707">
        <v>5.6741738330000002</v>
      </c>
      <c r="S707">
        <v>-245469.54</v>
      </c>
      <c r="T707" t="s">
        <v>306</v>
      </c>
      <c r="U707" t="s">
        <v>307</v>
      </c>
      <c r="V707">
        <v>0</v>
      </c>
      <c r="W707">
        <v>0</v>
      </c>
      <c r="X707">
        <v>25.919264238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5.6741738330000002</v>
      </c>
      <c r="AG707">
        <v>72021.509873000003</v>
      </c>
      <c r="AH707" t="s">
        <v>40</v>
      </c>
    </row>
    <row r="708" spans="1:34" x14ac:dyDescent="0.55000000000000004">
      <c r="A708">
        <v>24810.130539000002</v>
      </c>
      <c r="B708">
        <v>22208.260578000001</v>
      </c>
      <c r="C708" t="s">
        <v>21</v>
      </c>
      <c r="D708">
        <v>20710</v>
      </c>
      <c r="E708">
        <v>210013</v>
      </c>
      <c r="F708" t="s">
        <v>462</v>
      </c>
      <c r="G708" t="s">
        <v>35</v>
      </c>
      <c r="H708" t="s">
        <v>41</v>
      </c>
      <c r="I708" t="s">
        <v>37</v>
      </c>
      <c r="J708">
        <v>1</v>
      </c>
      <c r="K708">
        <v>0</v>
      </c>
      <c r="L708">
        <v>0</v>
      </c>
      <c r="M708">
        <v>0</v>
      </c>
      <c r="N708">
        <v>0.598206982</v>
      </c>
      <c r="O708">
        <v>1</v>
      </c>
      <c r="P708">
        <v>7738.33</v>
      </c>
      <c r="Q708">
        <v>1</v>
      </c>
      <c r="R708">
        <v>0.598206982</v>
      </c>
      <c r="S708">
        <v>7738.33</v>
      </c>
      <c r="T708" t="s">
        <v>112</v>
      </c>
      <c r="U708" t="s">
        <v>113</v>
      </c>
      <c r="V708">
        <v>0</v>
      </c>
      <c r="W708">
        <v>0</v>
      </c>
      <c r="X708">
        <v>39.012683846000002</v>
      </c>
      <c r="Y708">
        <v>-5.7856688280000004</v>
      </c>
      <c r="Z708">
        <v>5.7856688280000004</v>
      </c>
      <c r="AA708">
        <v>-5.7856688280000004</v>
      </c>
      <c r="AB708">
        <v>8.8715441899999997E-2</v>
      </c>
      <c r="AC708">
        <v>8.8715441899999997E-2</v>
      </c>
      <c r="AD708">
        <v>0</v>
      </c>
      <c r="AE708">
        <v>1126.0529313</v>
      </c>
      <c r="AF708">
        <v>0.50949154009999997</v>
      </c>
      <c r="AG708">
        <v>6466.9062075000002</v>
      </c>
      <c r="AH708" t="s">
        <v>40</v>
      </c>
    </row>
    <row r="709" spans="1:34" x14ac:dyDescent="0.55000000000000004">
      <c r="A709">
        <v>24810.130539000002</v>
      </c>
      <c r="B709">
        <v>22208.260578000001</v>
      </c>
      <c r="C709" t="s">
        <v>21</v>
      </c>
      <c r="D709">
        <v>21202</v>
      </c>
      <c r="E709">
        <v>210013</v>
      </c>
      <c r="F709" t="s">
        <v>462</v>
      </c>
      <c r="G709" t="s">
        <v>35</v>
      </c>
      <c r="H709" t="s">
        <v>86</v>
      </c>
      <c r="I709" t="s">
        <v>37</v>
      </c>
      <c r="J709">
        <v>2</v>
      </c>
      <c r="K709">
        <v>17.934018469000002</v>
      </c>
      <c r="L709">
        <v>23</v>
      </c>
      <c r="M709">
        <v>466450.35</v>
      </c>
      <c r="N709">
        <v>29.30483113</v>
      </c>
      <c r="O709">
        <v>33</v>
      </c>
      <c r="P709">
        <v>810644.79</v>
      </c>
      <c r="Q709">
        <v>10</v>
      </c>
      <c r="R709">
        <v>11.370812661</v>
      </c>
      <c r="S709">
        <v>344194.44</v>
      </c>
      <c r="T709" t="s">
        <v>36</v>
      </c>
      <c r="U709" t="s">
        <v>110</v>
      </c>
      <c r="V709">
        <v>0</v>
      </c>
      <c r="W709">
        <v>0</v>
      </c>
      <c r="X709">
        <v>77.692372683000002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11.370812661</v>
      </c>
      <c r="AG709">
        <v>144328.16485</v>
      </c>
      <c r="AH709" t="s">
        <v>40</v>
      </c>
    </row>
    <row r="710" spans="1:34" x14ac:dyDescent="0.55000000000000004">
      <c r="A710">
        <v>24810.130539000002</v>
      </c>
      <c r="B710">
        <v>22208.260578000001</v>
      </c>
      <c r="C710" t="s">
        <v>21</v>
      </c>
      <c r="D710">
        <v>20748</v>
      </c>
      <c r="E710">
        <v>210013</v>
      </c>
      <c r="F710" t="s">
        <v>462</v>
      </c>
      <c r="G710" t="s">
        <v>35</v>
      </c>
      <c r="H710" t="s">
        <v>41</v>
      </c>
      <c r="I710" t="s">
        <v>37</v>
      </c>
      <c r="J710">
        <v>1</v>
      </c>
      <c r="K710">
        <v>0</v>
      </c>
      <c r="L710">
        <v>0</v>
      </c>
      <c r="M710">
        <v>0</v>
      </c>
      <c r="N710">
        <v>0.75515097799999997</v>
      </c>
      <c r="O710">
        <v>1</v>
      </c>
      <c r="P710">
        <v>3112.5</v>
      </c>
      <c r="Q710">
        <v>1</v>
      </c>
      <c r="R710">
        <v>0.75515097799999997</v>
      </c>
      <c r="S710">
        <v>3112.5</v>
      </c>
      <c r="T710" t="s">
        <v>318</v>
      </c>
      <c r="U710" t="s">
        <v>319</v>
      </c>
      <c r="V710">
        <v>0</v>
      </c>
      <c r="W710">
        <v>0</v>
      </c>
      <c r="X710">
        <v>58.72886227</v>
      </c>
      <c r="Y710">
        <v>-3.3167708999999999</v>
      </c>
      <c r="Z710">
        <v>3.3167708999999999</v>
      </c>
      <c r="AA710">
        <v>-3.3167708999999999</v>
      </c>
      <c r="AB710">
        <v>4.26479024E-2</v>
      </c>
      <c r="AC710">
        <v>4.26479024E-2</v>
      </c>
      <c r="AD710">
        <v>0</v>
      </c>
      <c r="AE710">
        <v>541.32397377999996</v>
      </c>
      <c r="AF710">
        <v>0.71250307560000004</v>
      </c>
      <c r="AG710">
        <v>9043.7037710000004</v>
      </c>
      <c r="AH710" t="s">
        <v>40</v>
      </c>
    </row>
    <row r="711" spans="1:34" x14ac:dyDescent="0.55000000000000004">
      <c r="A711">
        <v>24810.130539000002</v>
      </c>
      <c r="B711">
        <v>22208.260578000001</v>
      </c>
      <c r="C711" t="s">
        <v>21</v>
      </c>
      <c r="D711">
        <v>21163</v>
      </c>
      <c r="E711">
        <v>210013</v>
      </c>
      <c r="F711" t="s">
        <v>462</v>
      </c>
      <c r="G711" t="s">
        <v>35</v>
      </c>
      <c r="H711" t="s">
        <v>79</v>
      </c>
      <c r="I711" t="s">
        <v>37</v>
      </c>
      <c r="J711">
        <v>1</v>
      </c>
      <c r="K711">
        <v>0</v>
      </c>
      <c r="L711">
        <v>0</v>
      </c>
      <c r="M711">
        <v>0</v>
      </c>
      <c r="N711">
        <v>0.61168998200000002</v>
      </c>
      <c r="O711">
        <v>1</v>
      </c>
      <c r="P711">
        <v>12810.35</v>
      </c>
      <c r="Q711">
        <v>1</v>
      </c>
      <c r="R711">
        <v>0.61168998200000002</v>
      </c>
      <c r="S711">
        <v>12810.35</v>
      </c>
      <c r="T711" t="s">
        <v>121</v>
      </c>
      <c r="U711" t="s">
        <v>122</v>
      </c>
      <c r="V711">
        <v>0</v>
      </c>
      <c r="W711">
        <v>0</v>
      </c>
      <c r="X711">
        <v>24.653901267999998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0.61168998200000002</v>
      </c>
      <c r="AG711">
        <v>7764.0970077000002</v>
      </c>
      <c r="AH711" t="s">
        <v>40</v>
      </c>
    </row>
    <row r="712" spans="1:34" x14ac:dyDescent="0.55000000000000004">
      <c r="A712">
        <v>24810.130539000002</v>
      </c>
      <c r="B712">
        <v>22208.260578000001</v>
      </c>
      <c r="C712" t="s">
        <v>21</v>
      </c>
      <c r="D712">
        <v>21157</v>
      </c>
      <c r="E712">
        <v>210013</v>
      </c>
      <c r="F712" t="s">
        <v>462</v>
      </c>
      <c r="G712" t="s">
        <v>35</v>
      </c>
      <c r="H712" t="s">
        <v>123</v>
      </c>
      <c r="I712" t="s">
        <v>37</v>
      </c>
      <c r="J712">
        <v>2</v>
      </c>
      <c r="K712">
        <v>0.52161998499999995</v>
      </c>
      <c r="L712">
        <v>1</v>
      </c>
      <c r="M712">
        <v>7267.7</v>
      </c>
      <c r="N712">
        <v>0.87389097400000004</v>
      </c>
      <c r="O712">
        <v>2</v>
      </c>
      <c r="P712">
        <v>23411.24</v>
      </c>
      <c r="Q712">
        <v>1</v>
      </c>
      <c r="R712">
        <v>0.35227098899999998</v>
      </c>
      <c r="S712">
        <v>16143.54</v>
      </c>
      <c r="T712" t="s">
        <v>144</v>
      </c>
      <c r="U712" t="s">
        <v>145</v>
      </c>
      <c r="V712">
        <v>0</v>
      </c>
      <c r="W712">
        <v>0</v>
      </c>
      <c r="X712">
        <v>54.699697379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0.35227098899999998</v>
      </c>
      <c r="AG712">
        <v>4471.3273261000004</v>
      </c>
      <c r="AH712" t="s">
        <v>40</v>
      </c>
    </row>
    <row r="713" spans="1:34" x14ac:dyDescent="0.55000000000000004">
      <c r="A713">
        <v>24810.130539000002</v>
      </c>
      <c r="B713">
        <v>22208.260578000001</v>
      </c>
      <c r="C713" t="s">
        <v>21</v>
      </c>
      <c r="D713">
        <v>21060</v>
      </c>
      <c r="E713">
        <v>210013</v>
      </c>
      <c r="F713" t="s">
        <v>462</v>
      </c>
      <c r="G713" t="s">
        <v>35</v>
      </c>
      <c r="H713" t="s">
        <v>64</v>
      </c>
      <c r="I713" t="s">
        <v>37</v>
      </c>
      <c r="J713">
        <v>2</v>
      </c>
      <c r="K713">
        <v>0</v>
      </c>
      <c r="L713">
        <v>0</v>
      </c>
      <c r="M713">
        <v>0</v>
      </c>
      <c r="N713">
        <v>2.7856329180000001</v>
      </c>
      <c r="O713">
        <v>4</v>
      </c>
      <c r="P713">
        <v>57959.21</v>
      </c>
      <c r="Q713">
        <v>4</v>
      </c>
      <c r="R713">
        <v>2.7856329180000001</v>
      </c>
      <c r="S713">
        <v>57959.21</v>
      </c>
      <c r="T713" t="s">
        <v>164</v>
      </c>
      <c r="U713" t="s">
        <v>165</v>
      </c>
      <c r="V713">
        <v>0</v>
      </c>
      <c r="W713">
        <v>0</v>
      </c>
      <c r="X713">
        <v>34.865030947000001</v>
      </c>
      <c r="Y713">
        <v>-0.45127198699999999</v>
      </c>
      <c r="Z713">
        <v>0.45127198699999999</v>
      </c>
      <c r="AA713">
        <v>-0.45127198699999999</v>
      </c>
      <c r="AB713">
        <v>3.6055556799999999E-2</v>
      </c>
      <c r="AC713">
        <v>3.6055556799999999E-2</v>
      </c>
      <c r="AD713">
        <v>0</v>
      </c>
      <c r="AE713">
        <v>457.64823444000001</v>
      </c>
      <c r="AF713">
        <v>2.7495773612000001</v>
      </c>
      <c r="AG713">
        <v>34900.008159999998</v>
      </c>
      <c r="AH713" t="s">
        <v>40</v>
      </c>
    </row>
    <row r="714" spans="1:34" x14ac:dyDescent="0.55000000000000004">
      <c r="A714">
        <v>24810.130539000002</v>
      </c>
      <c r="B714">
        <v>22208.260578000001</v>
      </c>
      <c r="C714" t="s">
        <v>21</v>
      </c>
      <c r="D714" t="s">
        <v>44</v>
      </c>
      <c r="E714">
        <v>210013</v>
      </c>
      <c r="F714" t="s">
        <v>462</v>
      </c>
      <c r="G714" t="s">
        <v>35</v>
      </c>
      <c r="H714" t="s">
        <v>44</v>
      </c>
      <c r="I714" t="s">
        <v>37</v>
      </c>
      <c r="J714">
        <v>2</v>
      </c>
      <c r="K714">
        <v>0</v>
      </c>
      <c r="L714">
        <v>0</v>
      </c>
      <c r="M714">
        <v>0</v>
      </c>
      <c r="N714">
        <v>1.8364069460000001</v>
      </c>
      <c r="O714">
        <v>2</v>
      </c>
      <c r="P714">
        <v>29177.41</v>
      </c>
      <c r="Q714">
        <v>2</v>
      </c>
      <c r="R714">
        <v>1.8364069460000001</v>
      </c>
      <c r="S714">
        <v>29177.41</v>
      </c>
      <c r="U714" t="s">
        <v>45</v>
      </c>
      <c r="V714">
        <v>0</v>
      </c>
      <c r="W714">
        <v>0</v>
      </c>
      <c r="X714">
        <v>53.578863411999997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1.8364069460000001</v>
      </c>
      <c r="AG714">
        <v>23309.261381</v>
      </c>
      <c r="AH714" t="s">
        <v>40</v>
      </c>
    </row>
    <row r="715" spans="1:34" x14ac:dyDescent="0.55000000000000004">
      <c r="A715">
        <v>24810.130539000002</v>
      </c>
      <c r="B715">
        <v>22208.260578000001</v>
      </c>
      <c r="C715" t="s">
        <v>21</v>
      </c>
      <c r="D715">
        <v>21133</v>
      </c>
      <c r="E715">
        <v>210013</v>
      </c>
      <c r="F715" t="s">
        <v>462</v>
      </c>
      <c r="G715" t="s">
        <v>35</v>
      </c>
      <c r="H715" t="s">
        <v>36</v>
      </c>
      <c r="I715" t="s">
        <v>37</v>
      </c>
      <c r="J715">
        <v>1</v>
      </c>
      <c r="K715">
        <v>0.94474897199999996</v>
      </c>
      <c r="L715">
        <v>1</v>
      </c>
      <c r="M715">
        <v>18242.419999999998</v>
      </c>
      <c r="N715">
        <v>1.5043859550000001</v>
      </c>
      <c r="O715">
        <v>2</v>
      </c>
      <c r="P715">
        <v>24769.3</v>
      </c>
      <c r="Q715">
        <v>1</v>
      </c>
      <c r="R715">
        <v>0.55963698299999998</v>
      </c>
      <c r="S715">
        <v>6526.88</v>
      </c>
      <c r="T715" t="s">
        <v>67</v>
      </c>
      <c r="U715" t="s">
        <v>68</v>
      </c>
      <c r="V715">
        <v>0</v>
      </c>
      <c r="W715">
        <v>0</v>
      </c>
      <c r="X715">
        <v>65.825927037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0.55963698299999998</v>
      </c>
      <c r="AG715">
        <v>7103.3954339000002</v>
      </c>
      <c r="AH715" t="s">
        <v>40</v>
      </c>
    </row>
    <row r="716" spans="1:34" x14ac:dyDescent="0.55000000000000004">
      <c r="A716">
        <v>24810.130539000002</v>
      </c>
      <c r="B716">
        <v>22208.260578000001</v>
      </c>
      <c r="C716" t="s">
        <v>21</v>
      </c>
      <c r="D716">
        <v>20724</v>
      </c>
      <c r="E716">
        <v>210013</v>
      </c>
      <c r="F716" t="s">
        <v>462</v>
      </c>
      <c r="G716" t="s">
        <v>35</v>
      </c>
      <c r="H716" t="s">
        <v>64</v>
      </c>
      <c r="I716" t="s">
        <v>37</v>
      </c>
      <c r="J716">
        <v>1</v>
      </c>
      <c r="K716">
        <v>0</v>
      </c>
      <c r="L716">
        <v>0</v>
      </c>
      <c r="M716">
        <v>0</v>
      </c>
      <c r="N716">
        <v>0.39626098799999998</v>
      </c>
      <c r="O716">
        <v>1</v>
      </c>
      <c r="P716">
        <v>8849.41</v>
      </c>
      <c r="Q716">
        <v>1</v>
      </c>
      <c r="R716">
        <v>0.39626098799999998</v>
      </c>
      <c r="S716">
        <v>8849.41</v>
      </c>
      <c r="T716" t="s">
        <v>129</v>
      </c>
      <c r="U716" t="s">
        <v>130</v>
      </c>
      <c r="V716">
        <v>0</v>
      </c>
      <c r="W716">
        <v>0</v>
      </c>
      <c r="X716">
        <v>65.307156057</v>
      </c>
      <c r="Y716">
        <v>-51.13715148</v>
      </c>
      <c r="Z716">
        <v>51.137151484</v>
      </c>
      <c r="AA716">
        <v>-51.13715148</v>
      </c>
      <c r="AB716">
        <v>0.3102823549</v>
      </c>
      <c r="AC716">
        <v>0.3102823549</v>
      </c>
      <c r="AD716">
        <v>0</v>
      </c>
      <c r="AE716">
        <v>3938.3713544000002</v>
      </c>
      <c r="AF716">
        <v>8.5978633099999993E-2</v>
      </c>
      <c r="AG716">
        <v>1091.3149928</v>
      </c>
      <c r="AH716" t="s">
        <v>40</v>
      </c>
    </row>
    <row r="717" spans="1:34" x14ac:dyDescent="0.55000000000000004">
      <c r="A717">
        <v>24810.130539000002</v>
      </c>
      <c r="B717">
        <v>22208.260578000001</v>
      </c>
      <c r="C717" t="s">
        <v>21</v>
      </c>
      <c r="D717">
        <v>21122</v>
      </c>
      <c r="E717">
        <v>210013</v>
      </c>
      <c r="F717" t="s">
        <v>462</v>
      </c>
      <c r="G717" t="s">
        <v>35</v>
      </c>
      <c r="H717" t="s">
        <v>64</v>
      </c>
      <c r="I717" t="s">
        <v>37</v>
      </c>
      <c r="J717">
        <v>1</v>
      </c>
      <c r="K717">
        <v>1.2280489640000001</v>
      </c>
      <c r="L717">
        <v>2</v>
      </c>
      <c r="M717">
        <v>28233.31</v>
      </c>
      <c r="N717">
        <v>4.2824508730000002</v>
      </c>
      <c r="O717">
        <v>6</v>
      </c>
      <c r="P717">
        <v>60217.45</v>
      </c>
      <c r="Q717">
        <v>4</v>
      </c>
      <c r="R717">
        <v>3.0544019090000001</v>
      </c>
      <c r="S717">
        <v>31984.14</v>
      </c>
      <c r="T717" t="s">
        <v>65</v>
      </c>
      <c r="U717" t="s">
        <v>66</v>
      </c>
      <c r="V717">
        <v>0</v>
      </c>
      <c r="W717">
        <v>0</v>
      </c>
      <c r="X717">
        <v>126.90784524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3.0544019090000001</v>
      </c>
      <c r="AG717">
        <v>38769.104316999998</v>
      </c>
      <c r="AH717" t="s">
        <v>40</v>
      </c>
    </row>
    <row r="718" spans="1:34" x14ac:dyDescent="0.55000000000000004">
      <c r="A718">
        <v>24810.130539000002</v>
      </c>
      <c r="B718">
        <v>22208.260578000001</v>
      </c>
      <c r="C718" t="s">
        <v>21</v>
      </c>
      <c r="D718">
        <v>21114</v>
      </c>
      <c r="E718">
        <v>210013</v>
      </c>
      <c r="F718" t="s">
        <v>462</v>
      </c>
      <c r="G718" t="s">
        <v>35</v>
      </c>
      <c r="H718" t="s">
        <v>64</v>
      </c>
      <c r="I718" t="s">
        <v>37</v>
      </c>
      <c r="J718">
        <v>2</v>
      </c>
      <c r="K718">
        <v>0.49757698500000003</v>
      </c>
      <c r="L718">
        <v>1</v>
      </c>
      <c r="M718">
        <v>8972.6200000000008</v>
      </c>
      <c r="N718">
        <v>1.6474239509999999</v>
      </c>
      <c r="O718">
        <v>3</v>
      </c>
      <c r="P718">
        <v>50048.160000000003</v>
      </c>
      <c r="Q718">
        <v>2</v>
      </c>
      <c r="R718">
        <v>1.1498469659999999</v>
      </c>
      <c r="S718">
        <v>41075.54</v>
      </c>
      <c r="T718" t="s">
        <v>284</v>
      </c>
      <c r="U718" t="s">
        <v>285</v>
      </c>
      <c r="V718">
        <v>0</v>
      </c>
      <c r="W718">
        <v>0</v>
      </c>
      <c r="X718">
        <v>52.929094431999999</v>
      </c>
      <c r="Y718">
        <v>-0.92701997199999997</v>
      </c>
      <c r="Z718">
        <v>0.92701997199999997</v>
      </c>
      <c r="AA718">
        <v>-0.92701997199999997</v>
      </c>
      <c r="AB718">
        <v>2.0138850199999999E-2</v>
      </c>
      <c r="AC718">
        <v>2.0138850199999999E-2</v>
      </c>
      <c r="AD718">
        <v>0</v>
      </c>
      <c r="AE718">
        <v>255.61966179000001</v>
      </c>
      <c r="AF718">
        <v>1.1297081158</v>
      </c>
      <c r="AG718">
        <v>14339.230100000001</v>
      </c>
      <c r="AH718" t="s">
        <v>40</v>
      </c>
    </row>
    <row r="719" spans="1:34" x14ac:dyDescent="0.55000000000000004">
      <c r="A719">
        <v>24810.130539000002</v>
      </c>
      <c r="B719">
        <v>22208.260578000001</v>
      </c>
      <c r="C719" t="s">
        <v>21</v>
      </c>
      <c r="D719">
        <v>20744</v>
      </c>
      <c r="E719">
        <v>210013</v>
      </c>
      <c r="F719" t="s">
        <v>462</v>
      </c>
      <c r="G719" t="s">
        <v>35</v>
      </c>
      <c r="H719" t="s">
        <v>41</v>
      </c>
      <c r="I719" t="s">
        <v>37</v>
      </c>
      <c r="J719">
        <v>1</v>
      </c>
      <c r="K719">
        <v>0</v>
      </c>
      <c r="L719">
        <v>0</v>
      </c>
      <c r="M719">
        <v>0</v>
      </c>
      <c r="N719">
        <v>0.598206982</v>
      </c>
      <c r="O719">
        <v>1</v>
      </c>
      <c r="P719">
        <v>11341.34</v>
      </c>
      <c r="Q719">
        <v>1</v>
      </c>
      <c r="R719">
        <v>0.598206982</v>
      </c>
      <c r="S719">
        <v>11341.34</v>
      </c>
      <c r="T719" t="s">
        <v>42</v>
      </c>
      <c r="U719" t="s">
        <v>43</v>
      </c>
      <c r="V719">
        <v>0</v>
      </c>
      <c r="W719">
        <v>0</v>
      </c>
      <c r="X719">
        <v>69.501414928000003</v>
      </c>
      <c r="Y719">
        <v>-9.1640427280000001</v>
      </c>
      <c r="Z719">
        <v>9.1640427280000001</v>
      </c>
      <c r="AA719">
        <v>-9.1640427280000001</v>
      </c>
      <c r="AB719">
        <v>7.8876010600000004E-2</v>
      </c>
      <c r="AC719">
        <v>7.8876010600000004E-2</v>
      </c>
      <c r="AD719">
        <v>0</v>
      </c>
      <c r="AE719">
        <v>1001.16238</v>
      </c>
      <c r="AF719">
        <v>0.51933097139999995</v>
      </c>
      <c r="AG719">
        <v>6591.7967588000001</v>
      </c>
      <c r="AH719" t="s">
        <v>40</v>
      </c>
    </row>
    <row r="720" spans="1:34" x14ac:dyDescent="0.55000000000000004">
      <c r="A720">
        <v>24810.130539000002</v>
      </c>
      <c r="B720">
        <v>22208.260578000001</v>
      </c>
      <c r="C720" t="s">
        <v>21</v>
      </c>
      <c r="D720">
        <v>21228</v>
      </c>
      <c r="E720">
        <v>210013</v>
      </c>
      <c r="F720" t="s">
        <v>462</v>
      </c>
      <c r="G720" t="s">
        <v>35</v>
      </c>
      <c r="H720" t="s">
        <v>36</v>
      </c>
      <c r="I720" t="s">
        <v>37</v>
      </c>
      <c r="J720">
        <v>2</v>
      </c>
      <c r="K720">
        <v>7.947151764</v>
      </c>
      <c r="L720">
        <v>9</v>
      </c>
      <c r="M720">
        <v>157996.64000000001</v>
      </c>
      <c r="N720">
        <v>9.3389327249999994</v>
      </c>
      <c r="O720">
        <v>12</v>
      </c>
      <c r="P720">
        <v>169319.91</v>
      </c>
      <c r="Q720">
        <v>3</v>
      </c>
      <c r="R720">
        <v>1.391780961</v>
      </c>
      <c r="S720">
        <v>11323.27</v>
      </c>
      <c r="T720" t="s">
        <v>463</v>
      </c>
      <c r="U720" t="s">
        <v>464</v>
      </c>
      <c r="V720">
        <v>0</v>
      </c>
      <c r="W720">
        <v>0</v>
      </c>
      <c r="X720">
        <v>33.186515018000001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1.391780961</v>
      </c>
      <c r="AG720">
        <v>17665.684763000001</v>
      </c>
      <c r="AH720" t="s">
        <v>40</v>
      </c>
    </row>
    <row r="721" spans="1:34" x14ac:dyDescent="0.55000000000000004">
      <c r="A721">
        <v>24810.130539000002</v>
      </c>
      <c r="B721">
        <v>22208.260578000001</v>
      </c>
      <c r="C721" t="s">
        <v>21</v>
      </c>
      <c r="D721">
        <v>20910</v>
      </c>
      <c r="E721">
        <v>210013</v>
      </c>
      <c r="F721" t="s">
        <v>462</v>
      </c>
      <c r="G721" t="s">
        <v>35</v>
      </c>
      <c r="H721" t="s">
        <v>46</v>
      </c>
      <c r="I721" t="s">
        <v>37</v>
      </c>
      <c r="J721">
        <v>1</v>
      </c>
      <c r="K721">
        <v>0.732951978</v>
      </c>
      <c r="L721">
        <v>1</v>
      </c>
      <c r="M721">
        <v>24684.11</v>
      </c>
      <c r="N721">
        <v>1.300114961</v>
      </c>
      <c r="O721">
        <v>2</v>
      </c>
      <c r="P721">
        <v>22822.34</v>
      </c>
      <c r="Q721">
        <v>1</v>
      </c>
      <c r="R721">
        <v>0.56716298300000001</v>
      </c>
      <c r="S721">
        <v>-1861.77</v>
      </c>
      <c r="T721" t="s">
        <v>98</v>
      </c>
      <c r="U721" t="s">
        <v>231</v>
      </c>
      <c r="V721">
        <v>0</v>
      </c>
      <c r="W721">
        <v>0</v>
      </c>
      <c r="X721">
        <v>79.478649641000004</v>
      </c>
      <c r="Y721">
        <v>-2.182473935</v>
      </c>
      <c r="Z721">
        <v>2.182473935</v>
      </c>
      <c r="AA721">
        <v>-2.182473935</v>
      </c>
      <c r="AB721">
        <v>1.55742257E-2</v>
      </c>
      <c r="AC721">
        <v>1.55742257E-2</v>
      </c>
      <c r="AD721">
        <v>0</v>
      </c>
      <c r="AE721">
        <v>197.68150969000001</v>
      </c>
      <c r="AF721">
        <v>0.55158875730000001</v>
      </c>
      <c r="AG721">
        <v>7001.2404095000002</v>
      </c>
      <c r="AH721" t="s">
        <v>40</v>
      </c>
    </row>
    <row r="722" spans="1:34" x14ac:dyDescent="0.55000000000000004">
      <c r="A722">
        <v>24810.130539000002</v>
      </c>
      <c r="B722">
        <v>22208.260578000001</v>
      </c>
      <c r="C722" t="s">
        <v>21</v>
      </c>
      <c r="D722">
        <v>21075</v>
      </c>
      <c r="E722">
        <v>210013</v>
      </c>
      <c r="F722" t="s">
        <v>462</v>
      </c>
      <c r="G722" t="s">
        <v>35</v>
      </c>
      <c r="H722" t="s">
        <v>79</v>
      </c>
      <c r="I722" t="s">
        <v>37</v>
      </c>
      <c r="J722">
        <v>1</v>
      </c>
      <c r="K722">
        <v>0.77316397699999995</v>
      </c>
      <c r="L722">
        <v>1</v>
      </c>
      <c r="M722">
        <v>24301.23</v>
      </c>
      <c r="N722">
        <v>0.92701997199999997</v>
      </c>
      <c r="O722">
        <v>1</v>
      </c>
      <c r="P722">
        <v>35343.050000000003</v>
      </c>
      <c r="Q722">
        <v>0</v>
      </c>
      <c r="R722">
        <v>0.153855995</v>
      </c>
      <c r="S722">
        <v>11041.82</v>
      </c>
      <c r="T722" t="s">
        <v>158</v>
      </c>
      <c r="U722" t="s">
        <v>159</v>
      </c>
      <c r="V722">
        <v>0</v>
      </c>
      <c r="W722">
        <v>0</v>
      </c>
      <c r="X722">
        <v>74.389385790999995</v>
      </c>
      <c r="Y722">
        <v>-3.5079528959999999</v>
      </c>
      <c r="Z722">
        <v>3.5079528959999999</v>
      </c>
      <c r="AA722">
        <v>-3.5079528959999999</v>
      </c>
      <c r="AB722">
        <v>7.2553304999999997E-3</v>
      </c>
      <c r="AC722">
        <v>7.2553304999999997E-3</v>
      </c>
      <c r="AD722">
        <v>0</v>
      </c>
      <c r="AE722">
        <v>92.090915104999993</v>
      </c>
      <c r="AF722">
        <v>0.14660066450000001</v>
      </c>
      <c r="AG722">
        <v>1860.7821179</v>
      </c>
      <c r="AH722" t="s">
        <v>40</v>
      </c>
    </row>
    <row r="723" spans="1:34" x14ac:dyDescent="0.55000000000000004">
      <c r="A723">
        <v>24810.130539000002</v>
      </c>
      <c r="B723">
        <v>22208.260578000001</v>
      </c>
      <c r="C723" t="s">
        <v>21</v>
      </c>
      <c r="D723">
        <v>21784</v>
      </c>
      <c r="E723">
        <v>210013</v>
      </c>
      <c r="F723" t="s">
        <v>462</v>
      </c>
      <c r="G723" t="s">
        <v>35</v>
      </c>
      <c r="H723" t="s">
        <v>123</v>
      </c>
      <c r="I723" t="s">
        <v>37</v>
      </c>
      <c r="J723">
        <v>1</v>
      </c>
      <c r="K723">
        <v>0</v>
      </c>
      <c r="L723">
        <v>0</v>
      </c>
      <c r="M723">
        <v>0</v>
      </c>
      <c r="N723">
        <v>0.76945997700000002</v>
      </c>
      <c r="O723">
        <v>1</v>
      </c>
      <c r="P723">
        <v>20880.810000000001</v>
      </c>
      <c r="Q723">
        <v>1</v>
      </c>
      <c r="R723">
        <v>0.76945997700000002</v>
      </c>
      <c r="S723">
        <v>20880.810000000001</v>
      </c>
      <c r="T723" t="s">
        <v>410</v>
      </c>
      <c r="U723" t="s">
        <v>411</v>
      </c>
      <c r="V723">
        <v>0</v>
      </c>
      <c r="W723">
        <v>0</v>
      </c>
      <c r="X723">
        <v>42.057279747999999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0.76945997700000002</v>
      </c>
      <c r="AG723">
        <v>9766.6499055999993</v>
      </c>
      <c r="AH723" t="s">
        <v>40</v>
      </c>
    </row>
    <row r="724" spans="1:34" x14ac:dyDescent="0.55000000000000004">
      <c r="A724">
        <v>24810.130539000002</v>
      </c>
      <c r="B724">
        <v>22208.260578000001</v>
      </c>
      <c r="C724" t="s">
        <v>21</v>
      </c>
      <c r="D724" t="s">
        <v>62</v>
      </c>
      <c r="E724">
        <v>210013</v>
      </c>
      <c r="F724" t="s">
        <v>462</v>
      </c>
      <c r="G724" t="s">
        <v>35</v>
      </c>
      <c r="H724" t="s">
        <v>62</v>
      </c>
      <c r="I724" t="s">
        <v>37</v>
      </c>
      <c r="J724">
        <v>1</v>
      </c>
      <c r="K724">
        <v>0</v>
      </c>
      <c r="L724">
        <v>0</v>
      </c>
      <c r="M724">
        <v>0</v>
      </c>
      <c r="N724">
        <v>0.94474897199999996</v>
      </c>
      <c r="O724">
        <v>1</v>
      </c>
      <c r="P724">
        <v>19066.68</v>
      </c>
      <c r="Q724">
        <v>1</v>
      </c>
      <c r="R724">
        <v>0.94474897199999996</v>
      </c>
      <c r="S724">
        <v>19066.68</v>
      </c>
      <c r="U724" t="s">
        <v>63</v>
      </c>
      <c r="V724">
        <v>0</v>
      </c>
      <c r="W724">
        <v>0</v>
      </c>
      <c r="X724">
        <v>145.88484364999999</v>
      </c>
      <c r="Y724">
        <v>-9.3912267220000007</v>
      </c>
      <c r="Z724">
        <v>9.3912267220000007</v>
      </c>
      <c r="AA724">
        <v>-9.3912267220000007</v>
      </c>
      <c r="AB724">
        <v>6.0817502099999997E-2</v>
      </c>
      <c r="AC724">
        <v>6.0817502099999997E-2</v>
      </c>
      <c r="AD724">
        <v>0</v>
      </c>
      <c r="AE724">
        <v>771.94820956000001</v>
      </c>
      <c r="AF724">
        <v>0.88393146990000004</v>
      </c>
      <c r="AG724">
        <v>11219.620857</v>
      </c>
      <c r="AH724" t="s">
        <v>40</v>
      </c>
    </row>
    <row r="725" spans="1:34" x14ac:dyDescent="0.55000000000000004">
      <c r="A725">
        <v>24810.130539000002</v>
      </c>
      <c r="B725">
        <v>22208.260578000001</v>
      </c>
      <c r="C725" t="s">
        <v>21</v>
      </c>
      <c r="D725">
        <v>20850</v>
      </c>
      <c r="E725">
        <v>210013</v>
      </c>
      <c r="F725" t="s">
        <v>462</v>
      </c>
      <c r="G725" t="s">
        <v>35</v>
      </c>
      <c r="H725" t="s">
        <v>46</v>
      </c>
      <c r="I725" t="s">
        <v>37</v>
      </c>
      <c r="J725">
        <v>1</v>
      </c>
      <c r="K725">
        <v>0</v>
      </c>
      <c r="L725">
        <v>0</v>
      </c>
      <c r="M725">
        <v>0</v>
      </c>
      <c r="N725">
        <v>0.94474897199999996</v>
      </c>
      <c r="O725">
        <v>1</v>
      </c>
      <c r="P725">
        <v>7846.93</v>
      </c>
      <c r="Q725">
        <v>1</v>
      </c>
      <c r="R725">
        <v>0.94474897199999996</v>
      </c>
      <c r="S725">
        <v>7846.93</v>
      </c>
      <c r="T725" t="s">
        <v>310</v>
      </c>
      <c r="U725" t="s">
        <v>320</v>
      </c>
      <c r="V725">
        <v>0</v>
      </c>
      <c r="W725">
        <v>0</v>
      </c>
      <c r="X725">
        <v>149.16299556999999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0.94474897199999996</v>
      </c>
      <c r="AG725">
        <v>11991.569067</v>
      </c>
      <c r="AH725" t="s">
        <v>40</v>
      </c>
    </row>
    <row r="726" spans="1:34" x14ac:dyDescent="0.55000000000000004">
      <c r="A726">
        <v>24810.130539000002</v>
      </c>
      <c r="B726">
        <v>22208.260578000001</v>
      </c>
      <c r="C726" t="s">
        <v>21</v>
      </c>
      <c r="D726">
        <v>21703</v>
      </c>
      <c r="E726">
        <v>210013</v>
      </c>
      <c r="F726" t="s">
        <v>462</v>
      </c>
      <c r="G726" t="s">
        <v>35</v>
      </c>
      <c r="H726" t="s">
        <v>55</v>
      </c>
      <c r="I726" t="s">
        <v>37</v>
      </c>
      <c r="J726">
        <v>1</v>
      </c>
      <c r="K726">
        <v>0</v>
      </c>
      <c r="L726">
        <v>0</v>
      </c>
      <c r="M726">
        <v>0</v>
      </c>
      <c r="N726">
        <v>0.57127498300000001</v>
      </c>
      <c r="O726">
        <v>1</v>
      </c>
      <c r="P726">
        <v>4275.78</v>
      </c>
      <c r="Q726">
        <v>1</v>
      </c>
      <c r="R726">
        <v>0.57127498300000001</v>
      </c>
      <c r="S726">
        <v>4275.78</v>
      </c>
      <c r="T726" t="s">
        <v>55</v>
      </c>
      <c r="U726" t="s">
        <v>166</v>
      </c>
      <c r="V726">
        <v>0</v>
      </c>
      <c r="W726">
        <v>0</v>
      </c>
      <c r="X726">
        <v>20.142659399999999</v>
      </c>
      <c r="Y726">
        <v>-0.52161998499999995</v>
      </c>
      <c r="Z726">
        <v>0.52161998499999995</v>
      </c>
      <c r="AA726">
        <v>-0.52161998499999995</v>
      </c>
      <c r="AB726">
        <v>1.4793898E-2</v>
      </c>
      <c r="AC726">
        <v>1.4793898E-2</v>
      </c>
      <c r="AD726">
        <v>0</v>
      </c>
      <c r="AE726">
        <v>187.776917</v>
      </c>
      <c r="AF726">
        <v>0.55648108500000004</v>
      </c>
      <c r="AG726">
        <v>7063.3380539999998</v>
      </c>
      <c r="AH726" t="s">
        <v>40</v>
      </c>
    </row>
    <row r="727" spans="1:34" x14ac:dyDescent="0.55000000000000004">
      <c r="A727">
        <v>24810.130539000002</v>
      </c>
      <c r="B727">
        <v>22208.260578000001</v>
      </c>
      <c r="C727" t="s">
        <v>21</v>
      </c>
      <c r="D727">
        <v>20794</v>
      </c>
      <c r="E727">
        <v>210013</v>
      </c>
      <c r="F727" t="s">
        <v>462</v>
      </c>
      <c r="G727" t="s">
        <v>35</v>
      </c>
      <c r="H727" t="s">
        <v>79</v>
      </c>
      <c r="I727" t="s">
        <v>37</v>
      </c>
      <c r="J727">
        <v>2</v>
      </c>
      <c r="K727">
        <v>17.780471469999998</v>
      </c>
      <c r="L727">
        <v>19</v>
      </c>
      <c r="M727">
        <v>532375.47</v>
      </c>
      <c r="N727">
        <v>22.384479337999998</v>
      </c>
      <c r="O727">
        <v>27</v>
      </c>
      <c r="P727">
        <v>595197.36</v>
      </c>
      <c r="Q727">
        <v>8</v>
      </c>
      <c r="R727">
        <v>4.6040078680000001</v>
      </c>
      <c r="S727">
        <v>62821.89</v>
      </c>
      <c r="T727" t="s">
        <v>208</v>
      </c>
      <c r="U727" t="s">
        <v>209</v>
      </c>
      <c r="V727">
        <v>0</v>
      </c>
      <c r="W727">
        <v>0</v>
      </c>
      <c r="X727">
        <v>40.043864829999997</v>
      </c>
      <c r="Y727">
        <v>-4.7681088579999997</v>
      </c>
      <c r="Z727">
        <v>4.7681088579999997</v>
      </c>
      <c r="AA727">
        <v>-4.7681088579999997</v>
      </c>
      <c r="AB727">
        <v>0.54820908999999995</v>
      </c>
      <c r="AC727">
        <v>0.54820908999999995</v>
      </c>
      <c r="AD727">
        <v>0</v>
      </c>
      <c r="AE727">
        <v>6958.3427559000002</v>
      </c>
      <c r="AF727">
        <v>4.0557987779999998</v>
      </c>
      <c r="AG727">
        <v>51479.697368000001</v>
      </c>
      <c r="AH727" t="s">
        <v>40</v>
      </c>
    </row>
    <row r="728" spans="1:34" x14ac:dyDescent="0.55000000000000004">
      <c r="A728">
        <v>24810.130539000002</v>
      </c>
      <c r="B728">
        <v>22208.260578000001</v>
      </c>
      <c r="C728" t="s">
        <v>21</v>
      </c>
      <c r="D728">
        <v>21239</v>
      </c>
      <c r="E728">
        <v>210013</v>
      </c>
      <c r="F728" t="s">
        <v>462</v>
      </c>
      <c r="G728" t="s">
        <v>35</v>
      </c>
      <c r="H728" t="s">
        <v>86</v>
      </c>
      <c r="I728" t="s">
        <v>37</v>
      </c>
      <c r="J728">
        <v>2</v>
      </c>
      <c r="K728">
        <v>1.8894979439999999</v>
      </c>
      <c r="L728">
        <v>2</v>
      </c>
      <c r="M728">
        <v>18850</v>
      </c>
      <c r="N728">
        <v>2.0029449399999999</v>
      </c>
      <c r="O728">
        <v>3</v>
      </c>
      <c r="P728">
        <v>64936.04</v>
      </c>
      <c r="Q728">
        <v>1</v>
      </c>
      <c r="R728">
        <v>0.11344699599999999</v>
      </c>
      <c r="S728">
        <v>46086.04</v>
      </c>
      <c r="T728" t="s">
        <v>36</v>
      </c>
      <c r="U728" t="s">
        <v>109</v>
      </c>
      <c r="V728">
        <v>0</v>
      </c>
      <c r="W728">
        <v>0</v>
      </c>
      <c r="X728">
        <v>164.27218110999999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0.11344699599999999</v>
      </c>
      <c r="AG728">
        <v>1439.9671535</v>
      </c>
      <c r="AH728" t="s">
        <v>40</v>
      </c>
    </row>
    <row r="729" spans="1:34" x14ac:dyDescent="0.55000000000000004">
      <c r="A729">
        <v>24810.130539000002</v>
      </c>
      <c r="B729">
        <v>22208.260578000001</v>
      </c>
      <c r="C729" t="s">
        <v>21</v>
      </c>
      <c r="D729">
        <v>20785</v>
      </c>
      <c r="E729">
        <v>210013</v>
      </c>
      <c r="F729" t="s">
        <v>462</v>
      </c>
      <c r="G729" t="s">
        <v>35</v>
      </c>
      <c r="H729" t="s">
        <v>41</v>
      </c>
      <c r="I729" t="s">
        <v>37</v>
      </c>
      <c r="J729">
        <v>1</v>
      </c>
      <c r="K729">
        <v>0</v>
      </c>
      <c r="L729">
        <v>0</v>
      </c>
      <c r="M729">
        <v>0</v>
      </c>
      <c r="N729">
        <v>0.58304598299999999</v>
      </c>
      <c r="O729">
        <v>1</v>
      </c>
      <c r="P729">
        <v>12715.82</v>
      </c>
      <c r="Q729">
        <v>1</v>
      </c>
      <c r="R729">
        <v>0.58304598299999999</v>
      </c>
      <c r="S729">
        <v>12715.82</v>
      </c>
      <c r="T729" t="s">
        <v>49</v>
      </c>
      <c r="U729" t="s">
        <v>150</v>
      </c>
      <c r="V729">
        <v>0</v>
      </c>
      <c r="W729">
        <v>0</v>
      </c>
      <c r="X729">
        <v>200.05824806000001</v>
      </c>
      <c r="Y729">
        <v>-3.5376048949999999</v>
      </c>
      <c r="Z729">
        <v>3.5376048949999999</v>
      </c>
      <c r="AA729">
        <v>-3.5376048949999999</v>
      </c>
      <c r="AB729">
        <v>1.0309929000000001E-2</v>
      </c>
      <c r="AC729">
        <v>1.0309929000000001E-2</v>
      </c>
      <c r="AD729">
        <v>0</v>
      </c>
      <c r="AE729">
        <v>130.86251347999999</v>
      </c>
      <c r="AF729">
        <v>0.57273605400000005</v>
      </c>
      <c r="AG729">
        <v>7269.6601454000001</v>
      </c>
      <c r="AH729" t="s">
        <v>40</v>
      </c>
    </row>
    <row r="730" spans="1:34" x14ac:dyDescent="0.55000000000000004">
      <c r="A730">
        <v>24810.130539000002</v>
      </c>
      <c r="B730">
        <v>22208.260578000001</v>
      </c>
      <c r="C730" t="s">
        <v>21</v>
      </c>
      <c r="D730">
        <v>21222</v>
      </c>
      <c r="E730">
        <v>210013</v>
      </c>
      <c r="F730" t="s">
        <v>462</v>
      </c>
      <c r="G730" t="s">
        <v>35</v>
      </c>
      <c r="H730" t="s">
        <v>36</v>
      </c>
      <c r="I730" t="s">
        <v>37</v>
      </c>
      <c r="J730">
        <v>2</v>
      </c>
      <c r="K730">
        <v>1.9314089430000001</v>
      </c>
      <c r="L730">
        <v>3</v>
      </c>
      <c r="M730">
        <v>30618.61</v>
      </c>
      <c r="N730">
        <v>1.9686539409999999</v>
      </c>
      <c r="O730">
        <v>4</v>
      </c>
      <c r="P730">
        <v>39516.5</v>
      </c>
      <c r="Q730">
        <v>1</v>
      </c>
      <c r="R730">
        <v>3.7244998000000001E-2</v>
      </c>
      <c r="S730">
        <v>8897.89</v>
      </c>
      <c r="T730" t="s">
        <v>357</v>
      </c>
      <c r="U730" t="s">
        <v>358</v>
      </c>
      <c r="V730">
        <v>0</v>
      </c>
      <c r="W730">
        <v>0</v>
      </c>
      <c r="X730">
        <v>83.096533515999994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3.7244998000000001E-2</v>
      </c>
      <c r="AG730">
        <v>472.74564899000001</v>
      </c>
      <c r="AH730" t="s">
        <v>40</v>
      </c>
    </row>
    <row r="731" spans="1:34" x14ac:dyDescent="0.55000000000000004">
      <c r="A731">
        <v>24810.130539000002</v>
      </c>
      <c r="B731">
        <v>22208.260578000001</v>
      </c>
      <c r="C731" t="s">
        <v>21</v>
      </c>
      <c r="D731">
        <v>21040</v>
      </c>
      <c r="E731">
        <v>210013</v>
      </c>
      <c r="F731" t="s">
        <v>462</v>
      </c>
      <c r="G731" t="s">
        <v>35</v>
      </c>
      <c r="H731" t="s">
        <v>126</v>
      </c>
      <c r="I731" t="s">
        <v>37</v>
      </c>
      <c r="J731">
        <v>1</v>
      </c>
      <c r="K731">
        <v>0</v>
      </c>
      <c r="L731">
        <v>0</v>
      </c>
      <c r="M731">
        <v>0</v>
      </c>
      <c r="N731">
        <v>0.94474897199999996</v>
      </c>
      <c r="O731">
        <v>1</v>
      </c>
      <c r="P731">
        <v>8874.76</v>
      </c>
      <c r="Q731">
        <v>1</v>
      </c>
      <c r="R731">
        <v>0.94474897199999996</v>
      </c>
      <c r="S731">
        <v>8874.76</v>
      </c>
      <c r="T731" t="s">
        <v>240</v>
      </c>
      <c r="U731" t="s">
        <v>241</v>
      </c>
      <c r="V731">
        <v>0</v>
      </c>
      <c r="W731">
        <v>0</v>
      </c>
      <c r="X731">
        <v>35.146409966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0.94474897199999996</v>
      </c>
      <c r="AG731">
        <v>11991.569067</v>
      </c>
      <c r="AH731" t="s">
        <v>40</v>
      </c>
    </row>
    <row r="732" spans="1:34" x14ac:dyDescent="0.55000000000000004">
      <c r="A732">
        <v>14977.506568999999</v>
      </c>
      <c r="B732">
        <v>15462.877919</v>
      </c>
      <c r="C732" t="s">
        <v>21</v>
      </c>
      <c r="D732">
        <v>21014</v>
      </c>
      <c r="E732">
        <v>210015</v>
      </c>
      <c r="F732" t="s">
        <v>465</v>
      </c>
      <c r="G732" t="s">
        <v>35</v>
      </c>
      <c r="H732" t="s">
        <v>126</v>
      </c>
      <c r="I732" t="s">
        <v>37</v>
      </c>
      <c r="J732">
        <v>2</v>
      </c>
      <c r="K732">
        <v>13.250545606999999</v>
      </c>
      <c r="L732">
        <v>16</v>
      </c>
      <c r="M732">
        <v>215929.25</v>
      </c>
      <c r="N732">
        <v>24.168741283999999</v>
      </c>
      <c r="O732">
        <v>23</v>
      </c>
      <c r="P732">
        <v>305069.13</v>
      </c>
      <c r="Q732">
        <v>7</v>
      </c>
      <c r="R732">
        <v>10.918195677</v>
      </c>
      <c r="S732">
        <v>89139.88</v>
      </c>
      <c r="T732" t="s">
        <v>247</v>
      </c>
      <c r="U732" t="s">
        <v>248</v>
      </c>
      <c r="V732">
        <v>0</v>
      </c>
      <c r="W732">
        <v>0</v>
      </c>
      <c r="X732">
        <v>67.507471998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10.918195677</v>
      </c>
      <c r="AG732">
        <v>83660.590966000003</v>
      </c>
      <c r="AH732" t="s">
        <v>40</v>
      </c>
    </row>
    <row r="733" spans="1:34" x14ac:dyDescent="0.55000000000000004">
      <c r="A733">
        <v>14977.506568999999</v>
      </c>
      <c r="B733">
        <v>15462.877919</v>
      </c>
      <c r="C733" t="s">
        <v>21</v>
      </c>
      <c r="D733">
        <v>21113</v>
      </c>
      <c r="E733">
        <v>210015</v>
      </c>
      <c r="F733" t="s">
        <v>465</v>
      </c>
      <c r="G733" t="s">
        <v>35</v>
      </c>
      <c r="H733" t="s">
        <v>64</v>
      </c>
      <c r="I733" t="s">
        <v>37</v>
      </c>
      <c r="J733">
        <v>1</v>
      </c>
      <c r="K733">
        <v>1.5103019559999999</v>
      </c>
      <c r="L733">
        <v>2</v>
      </c>
      <c r="M733">
        <v>24889.53</v>
      </c>
      <c r="N733">
        <v>2.1480859369999998</v>
      </c>
      <c r="O733">
        <v>2</v>
      </c>
      <c r="P733">
        <v>10988</v>
      </c>
      <c r="Q733">
        <v>0</v>
      </c>
      <c r="R733">
        <v>0.637783981</v>
      </c>
      <c r="S733">
        <v>-13901.53</v>
      </c>
      <c r="T733" t="s">
        <v>296</v>
      </c>
      <c r="U733" t="s">
        <v>297</v>
      </c>
      <c r="V733">
        <v>0</v>
      </c>
      <c r="W733">
        <v>0</v>
      </c>
      <c r="X733">
        <v>72.867943832999998</v>
      </c>
      <c r="Y733">
        <v>-3.5327478960000001</v>
      </c>
      <c r="Z733">
        <v>3.5327478960000001</v>
      </c>
      <c r="AA733">
        <v>-3.5327478960000001</v>
      </c>
      <c r="AB733">
        <v>3.092073E-2</v>
      </c>
      <c r="AC733">
        <v>3.092073E-2</v>
      </c>
      <c r="AD733">
        <v>0</v>
      </c>
      <c r="AE733">
        <v>236.92985741000001</v>
      </c>
      <c r="AF733">
        <v>0.60686325100000005</v>
      </c>
      <c r="AG733">
        <v>4650.0850246999998</v>
      </c>
      <c r="AH733" t="s">
        <v>40</v>
      </c>
    </row>
    <row r="734" spans="1:34" x14ac:dyDescent="0.55000000000000004">
      <c r="A734">
        <v>14977.506568999999</v>
      </c>
      <c r="B734">
        <v>15462.877919</v>
      </c>
      <c r="C734" t="s">
        <v>21</v>
      </c>
      <c r="D734">
        <v>20785</v>
      </c>
      <c r="E734">
        <v>210015</v>
      </c>
      <c r="F734" t="s">
        <v>465</v>
      </c>
      <c r="G734" t="s">
        <v>35</v>
      </c>
      <c r="H734" t="s">
        <v>41</v>
      </c>
      <c r="I734" t="s">
        <v>37</v>
      </c>
      <c r="J734">
        <v>1</v>
      </c>
      <c r="K734">
        <v>0.38231798900000002</v>
      </c>
      <c r="L734">
        <v>1</v>
      </c>
      <c r="M734">
        <v>5655.91</v>
      </c>
      <c r="N734">
        <v>2.5353659249999998</v>
      </c>
      <c r="O734">
        <v>1</v>
      </c>
      <c r="P734">
        <v>42172.51</v>
      </c>
      <c r="Q734">
        <v>0</v>
      </c>
      <c r="R734">
        <v>2.1530479360000001</v>
      </c>
      <c r="S734">
        <v>36516.6</v>
      </c>
      <c r="T734" t="s">
        <v>49</v>
      </c>
      <c r="U734" t="s">
        <v>150</v>
      </c>
      <c r="V734">
        <v>0</v>
      </c>
      <c r="W734">
        <v>0</v>
      </c>
      <c r="X734">
        <v>200.05824806000001</v>
      </c>
      <c r="Y734">
        <v>-3.5376048949999999</v>
      </c>
      <c r="Z734">
        <v>3.5376048949999999</v>
      </c>
      <c r="AA734">
        <v>-3.5376048949999999</v>
      </c>
      <c r="AB734">
        <v>3.8072076500000003E-2</v>
      </c>
      <c r="AC734">
        <v>3.8072076500000003E-2</v>
      </c>
      <c r="AD734">
        <v>0</v>
      </c>
      <c r="AE734">
        <v>291.72699505999998</v>
      </c>
      <c r="AF734">
        <v>2.1149758594999999</v>
      </c>
      <c r="AG734">
        <v>16205.986365999999</v>
      </c>
      <c r="AH734" t="s">
        <v>40</v>
      </c>
    </row>
    <row r="735" spans="1:34" x14ac:dyDescent="0.55000000000000004">
      <c r="A735">
        <v>14977.506568999999</v>
      </c>
      <c r="B735">
        <v>15462.877919</v>
      </c>
      <c r="C735" t="s">
        <v>21</v>
      </c>
      <c r="D735">
        <v>21044</v>
      </c>
      <c r="E735">
        <v>210015</v>
      </c>
      <c r="F735" t="s">
        <v>465</v>
      </c>
      <c r="G735" t="s">
        <v>35</v>
      </c>
      <c r="H735" t="s">
        <v>79</v>
      </c>
      <c r="I735" t="s">
        <v>37</v>
      </c>
      <c r="J735">
        <v>2</v>
      </c>
      <c r="K735">
        <v>0.57127498300000001</v>
      </c>
      <c r="L735">
        <v>1</v>
      </c>
      <c r="M735">
        <v>4541.41</v>
      </c>
      <c r="N735">
        <v>2.5335209249999999</v>
      </c>
      <c r="O735">
        <v>2</v>
      </c>
      <c r="P735">
        <v>23036.720000000001</v>
      </c>
      <c r="Q735">
        <v>1</v>
      </c>
      <c r="R735">
        <v>1.962245942</v>
      </c>
      <c r="S735">
        <v>18495.310000000001</v>
      </c>
      <c r="T735" t="s">
        <v>80</v>
      </c>
      <c r="U735" t="s">
        <v>81</v>
      </c>
      <c r="V735">
        <v>0</v>
      </c>
      <c r="W735">
        <v>0</v>
      </c>
      <c r="X735">
        <v>69.840390935000002</v>
      </c>
      <c r="Y735">
        <v>-1.0225469700000001</v>
      </c>
      <c r="Z735">
        <v>1.0225469700000001</v>
      </c>
      <c r="AA735">
        <v>-1.0225469700000001</v>
      </c>
      <c r="AB735">
        <v>2.8729630700000001E-2</v>
      </c>
      <c r="AC735">
        <v>2.8729630700000001E-2</v>
      </c>
      <c r="AD735">
        <v>0</v>
      </c>
      <c r="AE735">
        <v>220.14057607999999</v>
      </c>
      <c r="AF735">
        <v>1.9335163113</v>
      </c>
      <c r="AG735">
        <v>14815.553964000001</v>
      </c>
      <c r="AH735" t="s">
        <v>40</v>
      </c>
    </row>
    <row r="736" spans="1:34" x14ac:dyDescent="0.55000000000000004">
      <c r="A736">
        <v>14977.506568999999</v>
      </c>
      <c r="B736">
        <v>15462.877919</v>
      </c>
      <c r="C736" t="s">
        <v>21</v>
      </c>
      <c r="D736">
        <v>21217</v>
      </c>
      <c r="E736">
        <v>210015</v>
      </c>
      <c r="F736" t="s">
        <v>465</v>
      </c>
      <c r="G736" t="s">
        <v>35</v>
      </c>
      <c r="H736" t="s">
        <v>86</v>
      </c>
      <c r="I736" t="s">
        <v>37</v>
      </c>
      <c r="J736">
        <v>2</v>
      </c>
      <c r="K736">
        <v>10.593712689</v>
      </c>
      <c r="L736">
        <v>14</v>
      </c>
      <c r="M736">
        <v>172284.33</v>
      </c>
      <c r="N736">
        <v>10.848811680000001</v>
      </c>
      <c r="O736">
        <v>10</v>
      </c>
      <c r="P736">
        <v>137747.51</v>
      </c>
      <c r="Q736">
        <v>-4</v>
      </c>
      <c r="R736">
        <v>0.255098991</v>
      </c>
      <c r="S736">
        <v>-34536.82</v>
      </c>
      <c r="T736" t="s">
        <v>36</v>
      </c>
      <c r="U736" t="s">
        <v>364</v>
      </c>
      <c r="V736">
        <v>0</v>
      </c>
      <c r="W736">
        <v>0</v>
      </c>
      <c r="X736">
        <v>63.406089125999998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0.255098991</v>
      </c>
      <c r="AG736">
        <v>1954.6940697</v>
      </c>
      <c r="AH736" t="s">
        <v>40</v>
      </c>
    </row>
    <row r="737" spans="1:34" x14ac:dyDescent="0.55000000000000004">
      <c r="A737">
        <v>14977.506568999999</v>
      </c>
      <c r="B737">
        <v>15462.877919</v>
      </c>
      <c r="C737" t="s">
        <v>21</v>
      </c>
      <c r="D737">
        <v>21229</v>
      </c>
      <c r="E737">
        <v>210015</v>
      </c>
      <c r="F737" t="s">
        <v>465</v>
      </c>
      <c r="G737" t="s">
        <v>35</v>
      </c>
      <c r="H737" t="s">
        <v>86</v>
      </c>
      <c r="I737" t="s">
        <v>37</v>
      </c>
      <c r="J737">
        <v>2</v>
      </c>
      <c r="K737">
        <v>8.2102437560000006</v>
      </c>
      <c r="L737">
        <v>10</v>
      </c>
      <c r="M737">
        <v>116975.86</v>
      </c>
      <c r="N737">
        <v>11.115720668</v>
      </c>
      <c r="O737">
        <v>16</v>
      </c>
      <c r="P737">
        <v>166790.82999999999</v>
      </c>
      <c r="Q737">
        <v>6</v>
      </c>
      <c r="R737">
        <v>2.9054769120000001</v>
      </c>
      <c r="S737">
        <v>49814.97</v>
      </c>
      <c r="T737" t="s">
        <v>36</v>
      </c>
      <c r="U737" t="s">
        <v>87</v>
      </c>
      <c r="V737">
        <v>0</v>
      </c>
      <c r="W737">
        <v>0</v>
      </c>
      <c r="X737">
        <v>142.46583278</v>
      </c>
      <c r="Y737">
        <v>-0.598206982</v>
      </c>
      <c r="Z737">
        <v>0.598206982</v>
      </c>
      <c r="AA737">
        <v>-0.598206982</v>
      </c>
      <c r="AB737">
        <v>1.21999538E-2</v>
      </c>
      <c r="AC737">
        <v>1.21999538E-2</v>
      </c>
      <c r="AD737">
        <v>0</v>
      </c>
      <c r="AE737">
        <v>93.482052620999994</v>
      </c>
      <c r="AF737">
        <v>2.8932769582</v>
      </c>
      <c r="AG737">
        <v>22169.712588999999</v>
      </c>
      <c r="AH737" t="s">
        <v>40</v>
      </c>
    </row>
    <row r="738" spans="1:34" x14ac:dyDescent="0.55000000000000004">
      <c r="A738">
        <v>14977.506568999999</v>
      </c>
      <c r="B738">
        <v>15462.877919</v>
      </c>
      <c r="C738" t="s">
        <v>21</v>
      </c>
      <c r="D738">
        <v>21144</v>
      </c>
      <c r="E738">
        <v>210015</v>
      </c>
      <c r="F738" t="s">
        <v>465</v>
      </c>
      <c r="G738" t="s">
        <v>35</v>
      </c>
      <c r="H738" t="s">
        <v>64</v>
      </c>
      <c r="I738" t="s">
        <v>37</v>
      </c>
      <c r="J738">
        <v>2</v>
      </c>
      <c r="K738">
        <v>0.598206982</v>
      </c>
      <c r="L738">
        <v>1</v>
      </c>
      <c r="M738">
        <v>4567.6499999999996</v>
      </c>
      <c r="N738">
        <v>3.7640628880000002</v>
      </c>
      <c r="O738">
        <v>2</v>
      </c>
      <c r="P738">
        <v>104966.42</v>
      </c>
      <c r="Q738">
        <v>1</v>
      </c>
      <c r="R738">
        <v>3.165855906</v>
      </c>
      <c r="S738">
        <v>100398.77</v>
      </c>
      <c r="T738" t="s">
        <v>300</v>
      </c>
      <c r="U738" t="s">
        <v>301</v>
      </c>
      <c r="V738">
        <v>0</v>
      </c>
      <c r="W738">
        <v>0</v>
      </c>
      <c r="X738">
        <v>27.458624188999998</v>
      </c>
      <c r="Y738">
        <v>-5.6600000000000001E-3</v>
      </c>
      <c r="Z738">
        <v>5.6600000000000001E-3</v>
      </c>
      <c r="AA738">
        <v>-5.6600000000000001E-3</v>
      </c>
      <c r="AB738">
        <v>6.5257260000000001E-4</v>
      </c>
      <c r="AC738">
        <v>6.5257260000000001E-4</v>
      </c>
      <c r="AD738">
        <v>0</v>
      </c>
      <c r="AE738">
        <v>5.0003321851000004</v>
      </c>
      <c r="AF738">
        <v>3.1652033334</v>
      </c>
      <c r="AG738">
        <v>24253.346362</v>
      </c>
      <c r="AH738" t="s">
        <v>40</v>
      </c>
    </row>
    <row r="739" spans="1:34" x14ac:dyDescent="0.55000000000000004">
      <c r="A739">
        <v>14977.506568999999</v>
      </c>
      <c r="B739">
        <v>15462.877919</v>
      </c>
      <c r="C739" t="s">
        <v>21</v>
      </c>
      <c r="D739">
        <v>21108</v>
      </c>
      <c r="E739">
        <v>210015</v>
      </c>
      <c r="F739" t="s">
        <v>465</v>
      </c>
      <c r="G739" t="s">
        <v>35</v>
      </c>
      <c r="H739" t="s">
        <v>64</v>
      </c>
      <c r="I739" t="s">
        <v>37</v>
      </c>
      <c r="J739">
        <v>1</v>
      </c>
      <c r="K739">
        <v>0.45127198699999999</v>
      </c>
      <c r="L739">
        <v>1</v>
      </c>
      <c r="M739">
        <v>4378.32</v>
      </c>
      <c r="N739">
        <v>0.75515097799999997</v>
      </c>
      <c r="O739">
        <v>1</v>
      </c>
      <c r="P739">
        <v>2964.99</v>
      </c>
      <c r="Q739">
        <v>0</v>
      </c>
      <c r="R739">
        <v>0.30387899099999999</v>
      </c>
      <c r="S739">
        <v>-1413.33</v>
      </c>
      <c r="T739" t="s">
        <v>202</v>
      </c>
      <c r="U739" t="s">
        <v>203</v>
      </c>
      <c r="V739">
        <v>0</v>
      </c>
      <c r="W739">
        <v>0</v>
      </c>
      <c r="X739">
        <v>14.370112578000001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0.30387899099999999</v>
      </c>
      <c r="AG739">
        <v>2328.4704471</v>
      </c>
      <c r="AH739" t="s">
        <v>40</v>
      </c>
    </row>
    <row r="740" spans="1:34" x14ac:dyDescent="0.55000000000000004">
      <c r="A740">
        <v>14977.506568999999</v>
      </c>
      <c r="B740">
        <v>15462.877919</v>
      </c>
      <c r="C740" t="s">
        <v>21</v>
      </c>
      <c r="D740">
        <v>21227</v>
      </c>
      <c r="E740">
        <v>210015</v>
      </c>
      <c r="F740" t="s">
        <v>465</v>
      </c>
      <c r="G740" t="s">
        <v>35</v>
      </c>
      <c r="H740" t="s">
        <v>36</v>
      </c>
      <c r="I740" t="s">
        <v>37</v>
      </c>
      <c r="J740">
        <v>2</v>
      </c>
      <c r="K740">
        <v>6.0041368220000004</v>
      </c>
      <c r="L740">
        <v>5</v>
      </c>
      <c r="M740">
        <v>80233.429999999993</v>
      </c>
      <c r="N740">
        <v>6.5105798070000001</v>
      </c>
      <c r="O740">
        <v>7</v>
      </c>
      <c r="P740">
        <v>106936</v>
      </c>
      <c r="Q740">
        <v>2</v>
      </c>
      <c r="R740">
        <v>0.50644298499999996</v>
      </c>
      <c r="S740">
        <v>26702.57</v>
      </c>
      <c r="T740" t="s">
        <v>458</v>
      </c>
      <c r="U740" t="s">
        <v>459</v>
      </c>
      <c r="V740">
        <v>0</v>
      </c>
      <c r="W740">
        <v>0</v>
      </c>
      <c r="X740">
        <v>38.351487861000003</v>
      </c>
      <c r="Y740">
        <v>-0.598206982</v>
      </c>
      <c r="Z740">
        <v>0.598206982</v>
      </c>
      <c r="AA740">
        <v>-0.598206982</v>
      </c>
      <c r="AB740">
        <v>7.8995039000000003E-3</v>
      </c>
      <c r="AC740">
        <v>7.8995039000000003E-3</v>
      </c>
      <c r="AD740">
        <v>0</v>
      </c>
      <c r="AE740">
        <v>60.529888622000001</v>
      </c>
      <c r="AF740">
        <v>0.49854348110000002</v>
      </c>
      <c r="AG740">
        <v>3820.085615</v>
      </c>
      <c r="AH740" t="s">
        <v>40</v>
      </c>
    </row>
    <row r="741" spans="1:34" x14ac:dyDescent="0.55000000000000004">
      <c r="A741">
        <v>14977.506568999999</v>
      </c>
      <c r="B741">
        <v>15462.877919</v>
      </c>
      <c r="C741" t="s">
        <v>21</v>
      </c>
      <c r="D741">
        <v>21158</v>
      </c>
      <c r="E741">
        <v>210015</v>
      </c>
      <c r="F741" t="s">
        <v>465</v>
      </c>
      <c r="G741" t="s">
        <v>35</v>
      </c>
      <c r="H741" t="s">
        <v>123</v>
      </c>
      <c r="I741" t="s">
        <v>37</v>
      </c>
      <c r="J741">
        <v>2</v>
      </c>
      <c r="K741">
        <v>0</v>
      </c>
      <c r="L741">
        <v>0</v>
      </c>
      <c r="M741">
        <v>0</v>
      </c>
      <c r="N741">
        <v>3.9109308839999999</v>
      </c>
      <c r="O741">
        <v>4</v>
      </c>
      <c r="P741">
        <v>69034.95</v>
      </c>
      <c r="Q741">
        <v>4</v>
      </c>
      <c r="R741">
        <v>3.9109308839999999</v>
      </c>
      <c r="S741">
        <v>69034.95</v>
      </c>
      <c r="T741" t="s">
        <v>144</v>
      </c>
      <c r="U741" t="s">
        <v>354</v>
      </c>
      <c r="V741">
        <v>0</v>
      </c>
      <c r="W741">
        <v>0</v>
      </c>
      <c r="X741">
        <v>13.168115612999999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3.9109308839999999</v>
      </c>
      <c r="AG741">
        <v>29967.478020999999</v>
      </c>
      <c r="AH741" t="s">
        <v>40</v>
      </c>
    </row>
    <row r="742" spans="1:34" x14ac:dyDescent="0.55000000000000004">
      <c r="A742">
        <v>14977.506568999999</v>
      </c>
      <c r="B742">
        <v>15462.877919</v>
      </c>
      <c r="C742" t="s">
        <v>21</v>
      </c>
      <c r="D742" t="s">
        <v>347</v>
      </c>
      <c r="E742">
        <v>210015</v>
      </c>
      <c r="F742" t="s">
        <v>465</v>
      </c>
      <c r="G742" t="s">
        <v>35</v>
      </c>
      <c r="H742" t="s">
        <v>347</v>
      </c>
      <c r="I742" t="s">
        <v>37</v>
      </c>
      <c r="J742">
        <v>1</v>
      </c>
      <c r="K742">
        <v>0.598206982</v>
      </c>
      <c r="L742">
        <v>1</v>
      </c>
      <c r="M742">
        <v>4213.04</v>
      </c>
      <c r="N742">
        <v>0.73492597800000004</v>
      </c>
      <c r="O742">
        <v>1</v>
      </c>
      <c r="P742">
        <v>3071.54</v>
      </c>
      <c r="Q742">
        <v>0</v>
      </c>
      <c r="R742">
        <v>0.13671899600000001</v>
      </c>
      <c r="S742">
        <v>-1141.5</v>
      </c>
      <c r="U742" t="s">
        <v>348</v>
      </c>
      <c r="V742">
        <v>0</v>
      </c>
      <c r="W742">
        <v>0</v>
      </c>
      <c r="X742">
        <v>68.731464979999998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0.13671899600000001</v>
      </c>
      <c r="AG742">
        <v>1047.6082624000001</v>
      </c>
      <c r="AH742" t="s">
        <v>40</v>
      </c>
    </row>
    <row r="743" spans="1:34" x14ac:dyDescent="0.55000000000000004">
      <c r="A743">
        <v>14977.506568999999</v>
      </c>
      <c r="B743">
        <v>15462.877919</v>
      </c>
      <c r="C743" t="s">
        <v>21</v>
      </c>
      <c r="D743">
        <v>20912</v>
      </c>
      <c r="E743">
        <v>210015</v>
      </c>
      <c r="F743" t="s">
        <v>465</v>
      </c>
      <c r="G743" t="s">
        <v>35</v>
      </c>
      <c r="H743" t="s">
        <v>46</v>
      </c>
      <c r="I743" t="s">
        <v>37</v>
      </c>
      <c r="J743">
        <v>2</v>
      </c>
      <c r="K743">
        <v>0</v>
      </c>
      <c r="L743">
        <v>0</v>
      </c>
      <c r="M743">
        <v>0</v>
      </c>
      <c r="N743">
        <v>1.1152699669999999</v>
      </c>
      <c r="O743">
        <v>2</v>
      </c>
      <c r="P743">
        <v>33844</v>
      </c>
      <c r="Q743">
        <v>2</v>
      </c>
      <c r="R743">
        <v>1.1152699669999999</v>
      </c>
      <c r="S743">
        <v>33844</v>
      </c>
      <c r="T743" t="s">
        <v>303</v>
      </c>
      <c r="U743" t="s">
        <v>304</v>
      </c>
      <c r="V743">
        <v>0</v>
      </c>
      <c r="W743">
        <v>0</v>
      </c>
      <c r="X743">
        <v>9.2743827250000006</v>
      </c>
      <c r="Y743">
        <v>-1.66194595</v>
      </c>
      <c r="Z743">
        <v>1.66194595</v>
      </c>
      <c r="AA743">
        <v>-1.66194595</v>
      </c>
      <c r="AB743">
        <v>0.19985356000000001</v>
      </c>
      <c r="AC743">
        <v>0.19985356000000001</v>
      </c>
      <c r="AD743">
        <v>0</v>
      </c>
      <c r="AE743">
        <v>1531.3763770999999</v>
      </c>
      <c r="AF743">
        <v>0.91541640700000004</v>
      </c>
      <c r="AG743">
        <v>7014.3712249999999</v>
      </c>
      <c r="AH743" t="s">
        <v>40</v>
      </c>
    </row>
    <row r="744" spans="1:34" x14ac:dyDescent="0.55000000000000004">
      <c r="A744">
        <v>14977.506568999999</v>
      </c>
      <c r="B744">
        <v>15462.877919</v>
      </c>
      <c r="C744" t="s">
        <v>21</v>
      </c>
      <c r="D744">
        <v>21222</v>
      </c>
      <c r="E744">
        <v>210015</v>
      </c>
      <c r="F744" t="s">
        <v>465</v>
      </c>
      <c r="G744" t="s">
        <v>35</v>
      </c>
      <c r="H744" t="s">
        <v>36</v>
      </c>
      <c r="I744" t="s">
        <v>37</v>
      </c>
      <c r="J744">
        <v>2</v>
      </c>
      <c r="K744">
        <v>432.61976720000001</v>
      </c>
      <c r="L744">
        <v>580</v>
      </c>
      <c r="M744">
        <v>6016315.6900000004</v>
      </c>
      <c r="N744">
        <v>440.98731993000001</v>
      </c>
      <c r="O744">
        <v>511</v>
      </c>
      <c r="P744">
        <v>7120081.3499999996</v>
      </c>
      <c r="Q744">
        <v>-69</v>
      </c>
      <c r="R744">
        <v>8.3675527229999993</v>
      </c>
      <c r="S744">
        <v>1103765.6599999999</v>
      </c>
      <c r="T744" t="s">
        <v>357</v>
      </c>
      <c r="U744" t="s">
        <v>358</v>
      </c>
      <c r="V744">
        <v>0</v>
      </c>
      <c r="W744">
        <v>0</v>
      </c>
      <c r="X744">
        <v>83.096533515999994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8.3675527229999993</v>
      </c>
      <c r="AG744">
        <v>64116.308815999997</v>
      </c>
      <c r="AH744" t="s">
        <v>40</v>
      </c>
    </row>
    <row r="745" spans="1:34" x14ac:dyDescent="0.55000000000000004">
      <c r="A745">
        <v>14977.506568999999</v>
      </c>
      <c r="B745">
        <v>15462.877919</v>
      </c>
      <c r="C745" t="s">
        <v>21</v>
      </c>
      <c r="D745">
        <v>21401</v>
      </c>
      <c r="E745">
        <v>210015</v>
      </c>
      <c r="F745" t="s">
        <v>465</v>
      </c>
      <c r="G745" t="s">
        <v>35</v>
      </c>
      <c r="H745" t="s">
        <v>64</v>
      </c>
      <c r="I745" t="s">
        <v>37</v>
      </c>
      <c r="J745">
        <v>1</v>
      </c>
      <c r="K745">
        <v>0.598206982</v>
      </c>
      <c r="L745">
        <v>1</v>
      </c>
      <c r="M745">
        <v>3168.17</v>
      </c>
      <c r="N745">
        <v>0.94474897199999996</v>
      </c>
      <c r="O745">
        <v>1</v>
      </c>
      <c r="P745">
        <v>5154.1400000000003</v>
      </c>
      <c r="Q745">
        <v>0</v>
      </c>
      <c r="R745">
        <v>0.34654199000000002</v>
      </c>
      <c r="S745">
        <v>1985.97</v>
      </c>
      <c r="T745" t="s">
        <v>104</v>
      </c>
      <c r="U745" t="s">
        <v>325</v>
      </c>
      <c r="V745">
        <v>0</v>
      </c>
      <c r="W745">
        <v>0</v>
      </c>
      <c r="X745">
        <v>81.173615592999994</v>
      </c>
      <c r="Y745">
        <v>-1.1152699669999999</v>
      </c>
      <c r="Z745">
        <v>1.1152699669999999</v>
      </c>
      <c r="AA745">
        <v>-1.1152699669999999</v>
      </c>
      <c r="AB745">
        <v>4.7612499999999999E-3</v>
      </c>
      <c r="AC745">
        <v>4.7612499999999999E-3</v>
      </c>
      <c r="AD745">
        <v>0</v>
      </c>
      <c r="AE745">
        <v>36.483041421999999</v>
      </c>
      <c r="AF745">
        <v>0.34178074000000003</v>
      </c>
      <c r="AG745">
        <v>2618.8923095999999</v>
      </c>
      <c r="AH745" t="s">
        <v>40</v>
      </c>
    </row>
    <row r="746" spans="1:34" x14ac:dyDescent="0.55000000000000004">
      <c r="A746">
        <v>14977.506568999999</v>
      </c>
      <c r="B746">
        <v>15462.877919</v>
      </c>
      <c r="C746" t="s">
        <v>21</v>
      </c>
      <c r="D746">
        <v>21161</v>
      </c>
      <c r="E746">
        <v>210015</v>
      </c>
      <c r="F746" t="s">
        <v>465</v>
      </c>
      <c r="G746" t="s">
        <v>35</v>
      </c>
      <c r="H746" t="s">
        <v>126</v>
      </c>
      <c r="I746" t="s">
        <v>37</v>
      </c>
      <c r="J746">
        <v>2</v>
      </c>
      <c r="K746">
        <v>2.264106934</v>
      </c>
      <c r="L746">
        <v>3</v>
      </c>
      <c r="M746">
        <v>51738.01</v>
      </c>
      <c r="N746">
        <v>5.0481128499999999</v>
      </c>
      <c r="O746">
        <v>3</v>
      </c>
      <c r="P746">
        <v>59481.51</v>
      </c>
      <c r="Q746">
        <v>0</v>
      </c>
      <c r="R746">
        <v>2.7840059159999999</v>
      </c>
      <c r="S746">
        <v>7743.5</v>
      </c>
      <c r="T746" t="s">
        <v>384</v>
      </c>
      <c r="U746" t="s">
        <v>385</v>
      </c>
      <c r="V746">
        <v>0</v>
      </c>
      <c r="W746">
        <v>0</v>
      </c>
      <c r="X746">
        <v>15.021503556000001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2.7840059159999999</v>
      </c>
      <c r="AG746">
        <v>21332.424062999999</v>
      </c>
      <c r="AH746" t="s">
        <v>40</v>
      </c>
    </row>
    <row r="747" spans="1:34" x14ac:dyDescent="0.55000000000000004">
      <c r="A747">
        <v>14977.506568999999</v>
      </c>
      <c r="B747">
        <v>15462.877919</v>
      </c>
      <c r="C747" t="s">
        <v>21</v>
      </c>
      <c r="D747">
        <v>21132</v>
      </c>
      <c r="E747">
        <v>210015</v>
      </c>
      <c r="F747" t="s">
        <v>465</v>
      </c>
      <c r="G747" t="s">
        <v>35</v>
      </c>
      <c r="H747" t="s">
        <v>126</v>
      </c>
      <c r="I747" t="s">
        <v>37</v>
      </c>
      <c r="J747">
        <v>1</v>
      </c>
      <c r="K747">
        <v>0</v>
      </c>
      <c r="L747">
        <v>0</v>
      </c>
      <c r="M747">
        <v>0</v>
      </c>
      <c r="N747">
        <v>0.58304598299999999</v>
      </c>
      <c r="O747">
        <v>1</v>
      </c>
      <c r="P747">
        <v>10493.6</v>
      </c>
      <c r="Q747">
        <v>1</v>
      </c>
      <c r="R747">
        <v>0.58304598299999999</v>
      </c>
      <c r="S747">
        <v>10493.6</v>
      </c>
      <c r="T747" t="s">
        <v>466</v>
      </c>
      <c r="U747" t="s">
        <v>467</v>
      </c>
      <c r="V747">
        <v>0</v>
      </c>
      <c r="W747">
        <v>0</v>
      </c>
      <c r="X747">
        <v>33.826608997999998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0.58304598299999999</v>
      </c>
      <c r="AG747">
        <v>4467.5853906000002</v>
      </c>
      <c r="AH747" t="s">
        <v>40</v>
      </c>
    </row>
    <row r="748" spans="1:34" x14ac:dyDescent="0.55000000000000004">
      <c r="A748">
        <v>14977.506568999999</v>
      </c>
      <c r="B748">
        <v>15462.877919</v>
      </c>
      <c r="C748" t="s">
        <v>21</v>
      </c>
      <c r="D748">
        <v>20720</v>
      </c>
      <c r="E748">
        <v>210015</v>
      </c>
      <c r="F748" t="s">
        <v>465</v>
      </c>
      <c r="G748" t="s">
        <v>35</v>
      </c>
      <c r="H748" t="s">
        <v>41</v>
      </c>
      <c r="I748" t="s">
        <v>37</v>
      </c>
      <c r="J748">
        <v>1</v>
      </c>
      <c r="K748">
        <v>0</v>
      </c>
      <c r="L748">
        <v>0</v>
      </c>
      <c r="M748">
        <v>0</v>
      </c>
      <c r="N748">
        <v>0.87901097399999994</v>
      </c>
      <c r="O748">
        <v>1</v>
      </c>
      <c r="P748">
        <v>5657.91</v>
      </c>
      <c r="Q748">
        <v>1</v>
      </c>
      <c r="R748">
        <v>0.87901097399999994</v>
      </c>
      <c r="S748">
        <v>5657.91</v>
      </c>
      <c r="T748" t="s">
        <v>140</v>
      </c>
      <c r="U748" t="s">
        <v>198</v>
      </c>
      <c r="V748">
        <v>0</v>
      </c>
      <c r="W748">
        <v>0</v>
      </c>
      <c r="X748">
        <v>67.503236000000001</v>
      </c>
      <c r="Y748">
        <v>-3.745538888</v>
      </c>
      <c r="Z748">
        <v>3.745538888</v>
      </c>
      <c r="AA748">
        <v>-3.745538888</v>
      </c>
      <c r="AB748">
        <v>4.8773510399999997E-2</v>
      </c>
      <c r="AC748">
        <v>4.8773510399999997E-2</v>
      </c>
      <c r="AD748">
        <v>0</v>
      </c>
      <c r="AE748">
        <v>373.72665117999998</v>
      </c>
      <c r="AF748">
        <v>0.83023746359999995</v>
      </c>
      <c r="AG748">
        <v>6361.6882218999999</v>
      </c>
      <c r="AH748" t="s">
        <v>40</v>
      </c>
    </row>
    <row r="749" spans="1:34" x14ac:dyDescent="0.55000000000000004">
      <c r="A749">
        <v>14977.506568999999</v>
      </c>
      <c r="B749">
        <v>15462.877919</v>
      </c>
      <c r="C749" t="s">
        <v>21</v>
      </c>
      <c r="D749">
        <v>21225</v>
      </c>
      <c r="E749">
        <v>210015</v>
      </c>
      <c r="F749" t="s">
        <v>465</v>
      </c>
      <c r="G749" t="s">
        <v>35</v>
      </c>
      <c r="H749" t="s">
        <v>86</v>
      </c>
      <c r="I749" t="s">
        <v>37</v>
      </c>
      <c r="J749">
        <v>2</v>
      </c>
      <c r="K749">
        <v>6.1964388179999998</v>
      </c>
      <c r="L749">
        <v>10</v>
      </c>
      <c r="M749">
        <v>74130.38</v>
      </c>
      <c r="N749">
        <v>13.372529603</v>
      </c>
      <c r="O749">
        <v>17</v>
      </c>
      <c r="P749">
        <v>306393.40000000002</v>
      </c>
      <c r="Q749">
        <v>7</v>
      </c>
      <c r="R749">
        <v>7.1760907850000004</v>
      </c>
      <c r="S749">
        <v>232263.02</v>
      </c>
      <c r="T749" t="s">
        <v>292</v>
      </c>
      <c r="U749" t="s">
        <v>293</v>
      </c>
      <c r="V749">
        <v>0</v>
      </c>
      <c r="W749">
        <v>0</v>
      </c>
      <c r="X749">
        <v>78.337591657999994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7.1760907850000004</v>
      </c>
      <c r="AG749">
        <v>54986.740818999999</v>
      </c>
      <c r="AH749" t="s">
        <v>40</v>
      </c>
    </row>
    <row r="750" spans="1:34" x14ac:dyDescent="0.55000000000000004">
      <c r="A750">
        <v>14977.506568999999</v>
      </c>
      <c r="B750">
        <v>15462.877919</v>
      </c>
      <c r="C750" t="s">
        <v>21</v>
      </c>
      <c r="D750">
        <v>21212</v>
      </c>
      <c r="E750">
        <v>210015</v>
      </c>
      <c r="F750" t="s">
        <v>465</v>
      </c>
      <c r="G750" t="s">
        <v>35</v>
      </c>
      <c r="H750" t="s">
        <v>86</v>
      </c>
      <c r="I750" t="s">
        <v>37</v>
      </c>
      <c r="J750">
        <v>2</v>
      </c>
      <c r="K750">
        <v>15.378834544</v>
      </c>
      <c r="L750">
        <v>18</v>
      </c>
      <c r="M750">
        <v>197517.01</v>
      </c>
      <c r="N750">
        <v>19.000610434999999</v>
      </c>
      <c r="O750">
        <v>17</v>
      </c>
      <c r="P750">
        <v>317416.59000000003</v>
      </c>
      <c r="Q750">
        <v>-1</v>
      </c>
      <c r="R750">
        <v>3.621775891</v>
      </c>
      <c r="S750">
        <v>119899.58</v>
      </c>
      <c r="T750" t="s">
        <v>36</v>
      </c>
      <c r="U750" t="s">
        <v>185</v>
      </c>
      <c r="V750">
        <v>0</v>
      </c>
      <c r="W750">
        <v>0</v>
      </c>
      <c r="X750">
        <v>53.002016415999996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3.621775891</v>
      </c>
      <c r="AG750">
        <v>27751.830096000002</v>
      </c>
      <c r="AH750" t="s">
        <v>40</v>
      </c>
    </row>
    <row r="751" spans="1:34" x14ac:dyDescent="0.55000000000000004">
      <c r="A751">
        <v>14977.506568999999</v>
      </c>
      <c r="B751">
        <v>15462.877919</v>
      </c>
      <c r="C751" t="s">
        <v>21</v>
      </c>
      <c r="D751">
        <v>20901</v>
      </c>
      <c r="E751">
        <v>210015</v>
      </c>
      <c r="F751" t="s">
        <v>465</v>
      </c>
      <c r="G751" t="s">
        <v>35</v>
      </c>
      <c r="H751" t="s">
        <v>46</v>
      </c>
      <c r="I751" t="s">
        <v>37</v>
      </c>
      <c r="J751">
        <v>1</v>
      </c>
      <c r="K751">
        <v>0</v>
      </c>
      <c r="L751">
        <v>0</v>
      </c>
      <c r="M751">
        <v>0</v>
      </c>
      <c r="N751">
        <v>0.64408198100000003</v>
      </c>
      <c r="O751">
        <v>1</v>
      </c>
      <c r="P751">
        <v>10511.08</v>
      </c>
      <c r="Q751">
        <v>1</v>
      </c>
      <c r="R751">
        <v>0.64408198100000003</v>
      </c>
      <c r="S751">
        <v>10511.08</v>
      </c>
      <c r="T751" t="s">
        <v>98</v>
      </c>
      <c r="U751" t="s">
        <v>171</v>
      </c>
      <c r="V751">
        <v>0</v>
      </c>
      <c r="W751">
        <v>0</v>
      </c>
      <c r="X751">
        <v>70.619512907000001</v>
      </c>
      <c r="Y751">
        <v>-1.8741309450000001</v>
      </c>
      <c r="Z751">
        <v>1.8741309450000001</v>
      </c>
      <c r="AA751">
        <v>-1.8741309450000001</v>
      </c>
      <c r="AB751">
        <v>1.70929241E-2</v>
      </c>
      <c r="AC751">
        <v>1.70929241E-2</v>
      </c>
      <c r="AD751">
        <v>0</v>
      </c>
      <c r="AE751">
        <v>130.97440008000001</v>
      </c>
      <c r="AF751">
        <v>0.62698905689999995</v>
      </c>
      <c r="AG751">
        <v>4804.2988588999997</v>
      </c>
      <c r="AH751" t="s">
        <v>40</v>
      </c>
    </row>
    <row r="752" spans="1:34" x14ac:dyDescent="0.55000000000000004">
      <c r="A752">
        <v>14977.506568999999</v>
      </c>
      <c r="B752">
        <v>15462.877919</v>
      </c>
      <c r="C752" t="s">
        <v>21</v>
      </c>
      <c r="D752" t="s">
        <v>126</v>
      </c>
      <c r="E752">
        <v>210015</v>
      </c>
      <c r="F752" t="s">
        <v>465</v>
      </c>
      <c r="G752" t="s">
        <v>35</v>
      </c>
      <c r="H752" t="s">
        <v>126</v>
      </c>
      <c r="I752" t="s">
        <v>37</v>
      </c>
      <c r="J752">
        <v>2</v>
      </c>
      <c r="K752">
        <v>0</v>
      </c>
      <c r="L752">
        <v>0</v>
      </c>
      <c r="M752">
        <v>0</v>
      </c>
      <c r="N752">
        <v>7.6675987709999998</v>
      </c>
      <c r="O752">
        <v>3</v>
      </c>
      <c r="P752">
        <v>58381.97</v>
      </c>
      <c r="Q752">
        <v>3</v>
      </c>
      <c r="R752">
        <v>7.6675987709999998</v>
      </c>
      <c r="S752">
        <v>58381.97</v>
      </c>
      <c r="U752" t="s">
        <v>468</v>
      </c>
      <c r="V752">
        <v>0</v>
      </c>
      <c r="W752">
        <v>0</v>
      </c>
      <c r="X752">
        <v>9.6967337110000003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7.6675987709999998</v>
      </c>
      <c r="AG752">
        <v>58752.917006000003</v>
      </c>
      <c r="AH752" t="s">
        <v>40</v>
      </c>
    </row>
    <row r="753" spans="1:34" x14ac:dyDescent="0.55000000000000004">
      <c r="A753">
        <v>14977.506568999999</v>
      </c>
      <c r="B753">
        <v>15462.877919</v>
      </c>
      <c r="C753" t="s">
        <v>21</v>
      </c>
      <c r="D753">
        <v>21074</v>
      </c>
      <c r="E753">
        <v>210015</v>
      </c>
      <c r="F753" t="s">
        <v>465</v>
      </c>
      <c r="G753" t="s">
        <v>35</v>
      </c>
      <c r="H753" t="s">
        <v>123</v>
      </c>
      <c r="I753" t="s">
        <v>37</v>
      </c>
      <c r="J753">
        <v>1</v>
      </c>
      <c r="K753">
        <v>0</v>
      </c>
      <c r="L753">
        <v>0</v>
      </c>
      <c r="M753">
        <v>0</v>
      </c>
      <c r="N753">
        <v>0.399579988</v>
      </c>
      <c r="O753">
        <v>1</v>
      </c>
      <c r="P753">
        <v>5189.51</v>
      </c>
      <c r="Q753">
        <v>1</v>
      </c>
      <c r="R753">
        <v>0.399579988</v>
      </c>
      <c r="S753">
        <v>5189.51</v>
      </c>
      <c r="T753" t="s">
        <v>196</v>
      </c>
      <c r="U753" t="s">
        <v>197</v>
      </c>
      <c r="V753">
        <v>0</v>
      </c>
      <c r="W753">
        <v>0</v>
      </c>
      <c r="X753">
        <v>25.075629255999999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0.399579988</v>
      </c>
      <c r="AG753">
        <v>3061.7786055000001</v>
      </c>
      <c r="AH753" t="s">
        <v>40</v>
      </c>
    </row>
    <row r="754" spans="1:34" x14ac:dyDescent="0.55000000000000004">
      <c r="A754">
        <v>14977.506568999999</v>
      </c>
      <c r="B754">
        <v>15462.877919</v>
      </c>
      <c r="C754" t="s">
        <v>21</v>
      </c>
      <c r="D754">
        <v>21208</v>
      </c>
      <c r="E754">
        <v>210015</v>
      </c>
      <c r="F754" t="s">
        <v>465</v>
      </c>
      <c r="G754" t="s">
        <v>35</v>
      </c>
      <c r="H754" t="s">
        <v>36</v>
      </c>
      <c r="I754" t="s">
        <v>37</v>
      </c>
      <c r="J754">
        <v>2</v>
      </c>
      <c r="K754">
        <v>2.6770319210000002</v>
      </c>
      <c r="L754">
        <v>4</v>
      </c>
      <c r="M754">
        <v>25079.87</v>
      </c>
      <c r="N754">
        <v>6.8914317949999999</v>
      </c>
      <c r="O754">
        <v>4</v>
      </c>
      <c r="P754">
        <v>126305.35</v>
      </c>
      <c r="Q754">
        <v>0</v>
      </c>
      <c r="R754">
        <v>4.2143998739999997</v>
      </c>
      <c r="S754">
        <v>101225.48</v>
      </c>
      <c r="T754" t="s">
        <v>444</v>
      </c>
      <c r="U754" t="s">
        <v>445</v>
      </c>
      <c r="V754">
        <v>0</v>
      </c>
      <c r="W754">
        <v>0</v>
      </c>
      <c r="X754">
        <v>103.93195891000001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4.2143998739999997</v>
      </c>
      <c r="AG754">
        <v>32292.806839000001</v>
      </c>
      <c r="AH754" t="s">
        <v>40</v>
      </c>
    </row>
    <row r="755" spans="1:34" x14ac:dyDescent="0.55000000000000004">
      <c r="A755">
        <v>14977.506568999999</v>
      </c>
      <c r="B755">
        <v>15462.877919</v>
      </c>
      <c r="C755" t="s">
        <v>21</v>
      </c>
      <c r="D755">
        <v>21205</v>
      </c>
      <c r="E755">
        <v>210015</v>
      </c>
      <c r="F755" t="s">
        <v>465</v>
      </c>
      <c r="G755" t="s">
        <v>35</v>
      </c>
      <c r="H755" t="s">
        <v>86</v>
      </c>
      <c r="I755" t="s">
        <v>37</v>
      </c>
      <c r="J755">
        <v>2</v>
      </c>
      <c r="K755">
        <v>30.565130097000001</v>
      </c>
      <c r="L755">
        <v>47</v>
      </c>
      <c r="M755">
        <v>593365.89</v>
      </c>
      <c r="N755">
        <v>36.787708907000003</v>
      </c>
      <c r="O755">
        <v>53</v>
      </c>
      <c r="P755">
        <v>488753.22</v>
      </c>
      <c r="Q755">
        <v>6</v>
      </c>
      <c r="R755">
        <v>6.2225788099999999</v>
      </c>
      <c r="S755">
        <v>-104612.67</v>
      </c>
      <c r="T755" t="s">
        <v>36</v>
      </c>
      <c r="U755" t="s">
        <v>420</v>
      </c>
      <c r="V755">
        <v>0</v>
      </c>
      <c r="W755">
        <v>0</v>
      </c>
      <c r="X755">
        <v>48.148821564000002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6.2225788099999999</v>
      </c>
      <c r="AG755">
        <v>47680.462593999997</v>
      </c>
      <c r="AH755" t="s">
        <v>40</v>
      </c>
    </row>
    <row r="756" spans="1:34" x14ac:dyDescent="0.55000000000000004">
      <c r="A756">
        <v>14977.506568999999</v>
      </c>
      <c r="B756">
        <v>15462.877919</v>
      </c>
      <c r="C756" t="s">
        <v>21</v>
      </c>
      <c r="D756">
        <v>21204</v>
      </c>
      <c r="E756">
        <v>210015</v>
      </c>
      <c r="F756" t="s">
        <v>465</v>
      </c>
      <c r="G756" t="s">
        <v>35</v>
      </c>
      <c r="H756" t="s">
        <v>36</v>
      </c>
      <c r="I756" t="s">
        <v>37</v>
      </c>
      <c r="J756">
        <v>2</v>
      </c>
      <c r="K756">
        <v>9.0158557330000004</v>
      </c>
      <c r="L756">
        <v>9</v>
      </c>
      <c r="M756">
        <v>121752.82</v>
      </c>
      <c r="N756">
        <v>17.018000492999999</v>
      </c>
      <c r="O756">
        <v>11</v>
      </c>
      <c r="P756">
        <v>314859.88</v>
      </c>
      <c r="Q756">
        <v>2</v>
      </c>
      <c r="R756">
        <v>8.0021447600000002</v>
      </c>
      <c r="S756">
        <v>193107.06</v>
      </c>
      <c r="T756" t="s">
        <v>155</v>
      </c>
      <c r="U756" t="s">
        <v>432</v>
      </c>
      <c r="V756">
        <v>0</v>
      </c>
      <c r="W756">
        <v>0</v>
      </c>
      <c r="X756">
        <v>132.48252106000001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8.0021447600000002</v>
      </c>
      <c r="AG756">
        <v>61316.373091000001</v>
      </c>
      <c r="AH756" t="s">
        <v>40</v>
      </c>
    </row>
    <row r="757" spans="1:34" x14ac:dyDescent="0.55000000000000004">
      <c r="A757">
        <v>14977.506568999999</v>
      </c>
      <c r="B757">
        <v>15462.877919</v>
      </c>
      <c r="C757" t="s">
        <v>21</v>
      </c>
      <c r="D757">
        <v>21045</v>
      </c>
      <c r="E757">
        <v>210015</v>
      </c>
      <c r="F757" t="s">
        <v>465</v>
      </c>
      <c r="G757" t="s">
        <v>35</v>
      </c>
      <c r="H757" t="s">
        <v>79</v>
      </c>
      <c r="I757" t="s">
        <v>37</v>
      </c>
      <c r="J757">
        <v>1</v>
      </c>
      <c r="K757">
        <v>0.57127498300000001</v>
      </c>
      <c r="L757">
        <v>1</v>
      </c>
      <c r="M757">
        <v>6885.17</v>
      </c>
      <c r="N757">
        <v>1.0422079689999999</v>
      </c>
      <c r="O757">
        <v>1</v>
      </c>
      <c r="P757">
        <v>6569.41</v>
      </c>
      <c r="Q757">
        <v>0</v>
      </c>
      <c r="R757">
        <v>0.470932986</v>
      </c>
      <c r="S757">
        <v>-315.76</v>
      </c>
      <c r="T757" t="s">
        <v>80</v>
      </c>
      <c r="U757" t="s">
        <v>242</v>
      </c>
      <c r="V757">
        <v>0</v>
      </c>
      <c r="W757">
        <v>0</v>
      </c>
      <c r="X757">
        <v>78.241843665999994</v>
      </c>
      <c r="Y757">
        <v>-7.9040637660000002</v>
      </c>
      <c r="Z757">
        <v>7.9040637660000002</v>
      </c>
      <c r="AA757">
        <v>-7.9040637660000002</v>
      </c>
      <c r="AB757">
        <v>4.7574087899999999E-2</v>
      </c>
      <c r="AC757">
        <v>4.7574087899999999E-2</v>
      </c>
      <c r="AD757">
        <v>0</v>
      </c>
      <c r="AE757">
        <v>364.53608537000002</v>
      </c>
      <c r="AF757">
        <v>0.42335889809999999</v>
      </c>
      <c r="AG757">
        <v>3243.9843222</v>
      </c>
      <c r="AH757" t="s">
        <v>40</v>
      </c>
    </row>
    <row r="758" spans="1:34" x14ac:dyDescent="0.55000000000000004">
      <c r="A758">
        <v>14977.506568999999</v>
      </c>
      <c r="B758">
        <v>15462.877919</v>
      </c>
      <c r="C758" t="s">
        <v>21</v>
      </c>
      <c r="D758">
        <v>21005</v>
      </c>
      <c r="E758">
        <v>210015</v>
      </c>
      <c r="F758" t="s">
        <v>465</v>
      </c>
      <c r="G758" t="s">
        <v>35</v>
      </c>
      <c r="H758" t="s">
        <v>126</v>
      </c>
      <c r="I758" t="s">
        <v>37</v>
      </c>
      <c r="J758">
        <v>1</v>
      </c>
      <c r="K758">
        <v>0</v>
      </c>
      <c r="L758">
        <v>0</v>
      </c>
      <c r="M758">
        <v>0</v>
      </c>
      <c r="N758">
        <v>1.449316957</v>
      </c>
      <c r="O758">
        <v>1</v>
      </c>
      <c r="P758">
        <v>10321.35</v>
      </c>
      <c r="Q758">
        <v>1</v>
      </c>
      <c r="R758">
        <v>1.449316957</v>
      </c>
      <c r="S758">
        <v>10321.35</v>
      </c>
      <c r="T758" t="s">
        <v>194</v>
      </c>
      <c r="U758" t="s">
        <v>195</v>
      </c>
      <c r="V758">
        <v>0</v>
      </c>
      <c r="W758">
        <v>0</v>
      </c>
      <c r="X758">
        <v>3.4271108990000001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1.449316957</v>
      </c>
      <c r="AG758">
        <v>11105.380111</v>
      </c>
      <c r="AH758" t="s">
        <v>40</v>
      </c>
    </row>
    <row r="759" spans="1:34" x14ac:dyDescent="0.55000000000000004">
      <c r="A759">
        <v>14977.506568999999</v>
      </c>
      <c r="B759">
        <v>15462.877919</v>
      </c>
      <c r="C759" t="s">
        <v>21</v>
      </c>
      <c r="D759">
        <v>21162</v>
      </c>
      <c r="E759">
        <v>210015</v>
      </c>
      <c r="F759" t="s">
        <v>465</v>
      </c>
      <c r="G759" t="s">
        <v>35</v>
      </c>
      <c r="H759" t="s">
        <v>36</v>
      </c>
      <c r="I759" t="s">
        <v>37</v>
      </c>
      <c r="J759">
        <v>2</v>
      </c>
      <c r="K759">
        <v>55.395898357</v>
      </c>
      <c r="L759">
        <v>84</v>
      </c>
      <c r="M759">
        <v>1009284.9</v>
      </c>
      <c r="N759">
        <v>76.908612715000004</v>
      </c>
      <c r="O759">
        <v>86</v>
      </c>
      <c r="P759">
        <v>1241964.1399999999</v>
      </c>
      <c r="Q759">
        <v>2</v>
      </c>
      <c r="R759">
        <v>21.512714358</v>
      </c>
      <c r="S759">
        <v>232679.24</v>
      </c>
      <c r="T759" t="s">
        <v>172</v>
      </c>
      <c r="U759" t="s">
        <v>173</v>
      </c>
      <c r="V759">
        <v>0</v>
      </c>
      <c r="W759">
        <v>0</v>
      </c>
      <c r="X759">
        <v>44.98476866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21.512714358</v>
      </c>
      <c r="AG759">
        <v>164841.00941999999</v>
      </c>
      <c r="AH759" t="s">
        <v>40</v>
      </c>
    </row>
    <row r="760" spans="1:34" x14ac:dyDescent="0.55000000000000004">
      <c r="A760">
        <v>14977.506568999999</v>
      </c>
      <c r="B760">
        <v>15462.877919</v>
      </c>
      <c r="C760" t="s">
        <v>21</v>
      </c>
      <c r="D760">
        <v>21207</v>
      </c>
      <c r="E760">
        <v>210015</v>
      </c>
      <c r="F760" t="s">
        <v>465</v>
      </c>
      <c r="G760" t="s">
        <v>35</v>
      </c>
      <c r="H760" t="s">
        <v>36</v>
      </c>
      <c r="I760" t="s">
        <v>37</v>
      </c>
      <c r="J760">
        <v>2</v>
      </c>
      <c r="K760">
        <v>5.9989898220000004</v>
      </c>
      <c r="L760">
        <v>10</v>
      </c>
      <c r="M760">
        <v>55876.99</v>
      </c>
      <c r="N760">
        <v>7.5823967750000003</v>
      </c>
      <c r="O760">
        <v>8</v>
      </c>
      <c r="P760">
        <v>191114.66</v>
      </c>
      <c r="Q760">
        <v>-2</v>
      </c>
      <c r="R760">
        <v>1.5834069529999999</v>
      </c>
      <c r="S760">
        <v>135237.67000000001</v>
      </c>
      <c r="T760" t="s">
        <v>306</v>
      </c>
      <c r="U760" t="s">
        <v>307</v>
      </c>
      <c r="V760">
        <v>0</v>
      </c>
      <c r="W760">
        <v>0</v>
      </c>
      <c r="X760">
        <v>25.919264238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1.5834069529999999</v>
      </c>
      <c r="AG760">
        <v>12132.843681</v>
      </c>
      <c r="AH760" t="s">
        <v>40</v>
      </c>
    </row>
    <row r="761" spans="1:34" x14ac:dyDescent="0.55000000000000004">
      <c r="A761">
        <v>14977.506568999999</v>
      </c>
      <c r="B761">
        <v>15462.877919</v>
      </c>
      <c r="C761" t="s">
        <v>21</v>
      </c>
      <c r="D761">
        <v>20876</v>
      </c>
      <c r="E761">
        <v>210015</v>
      </c>
      <c r="F761" t="s">
        <v>465</v>
      </c>
      <c r="G761" t="s">
        <v>35</v>
      </c>
      <c r="H761" t="s">
        <v>46</v>
      </c>
      <c r="I761" t="s">
        <v>37</v>
      </c>
      <c r="J761">
        <v>1</v>
      </c>
      <c r="K761">
        <v>0</v>
      </c>
      <c r="L761">
        <v>0</v>
      </c>
      <c r="M761">
        <v>0</v>
      </c>
      <c r="N761">
        <v>0.57756298299999997</v>
      </c>
      <c r="O761">
        <v>1</v>
      </c>
      <c r="P761">
        <v>17001.29</v>
      </c>
      <c r="Q761">
        <v>1</v>
      </c>
      <c r="R761">
        <v>0.57756298299999997</v>
      </c>
      <c r="S761">
        <v>17001.29</v>
      </c>
      <c r="T761" t="s">
        <v>74</v>
      </c>
      <c r="U761" t="s">
        <v>75</v>
      </c>
      <c r="V761">
        <v>0</v>
      </c>
      <c r="W761">
        <v>0</v>
      </c>
      <c r="X761">
        <v>56.860298307000001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0.57756298299999997</v>
      </c>
      <c r="AG761">
        <v>4425.5719449999997</v>
      </c>
      <c r="AH761" t="s">
        <v>40</v>
      </c>
    </row>
    <row r="762" spans="1:34" x14ac:dyDescent="0.55000000000000004">
      <c r="A762">
        <v>14977.506568999999</v>
      </c>
      <c r="B762">
        <v>15462.877919</v>
      </c>
      <c r="C762" t="s">
        <v>21</v>
      </c>
      <c r="D762">
        <v>21157</v>
      </c>
      <c r="E762">
        <v>210015</v>
      </c>
      <c r="F762" t="s">
        <v>465</v>
      </c>
      <c r="G762" t="s">
        <v>35</v>
      </c>
      <c r="H762" t="s">
        <v>123</v>
      </c>
      <c r="I762" t="s">
        <v>37</v>
      </c>
      <c r="J762">
        <v>1</v>
      </c>
      <c r="K762">
        <v>0.57127498300000001</v>
      </c>
      <c r="L762">
        <v>1</v>
      </c>
      <c r="M762">
        <v>4235.51</v>
      </c>
      <c r="N762">
        <v>0.91153697300000003</v>
      </c>
      <c r="O762">
        <v>1</v>
      </c>
      <c r="P762">
        <v>14361.84</v>
      </c>
      <c r="Q762">
        <v>0</v>
      </c>
      <c r="R762">
        <v>0.34026199000000001</v>
      </c>
      <c r="S762">
        <v>10126.33</v>
      </c>
      <c r="T762" t="s">
        <v>144</v>
      </c>
      <c r="U762" t="s">
        <v>145</v>
      </c>
      <c r="V762">
        <v>0</v>
      </c>
      <c r="W762">
        <v>0</v>
      </c>
      <c r="X762">
        <v>54.699697379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0.34026199000000001</v>
      </c>
      <c r="AG762">
        <v>2607.254899</v>
      </c>
      <c r="AH762" t="s">
        <v>40</v>
      </c>
    </row>
    <row r="763" spans="1:34" x14ac:dyDescent="0.55000000000000004">
      <c r="A763">
        <v>14977.506568999999</v>
      </c>
      <c r="B763">
        <v>15462.877919</v>
      </c>
      <c r="C763" t="s">
        <v>21</v>
      </c>
      <c r="D763">
        <v>21156</v>
      </c>
      <c r="E763">
        <v>210015</v>
      </c>
      <c r="F763" t="s">
        <v>465</v>
      </c>
      <c r="G763" t="s">
        <v>35</v>
      </c>
      <c r="H763" t="s">
        <v>36</v>
      </c>
      <c r="I763" t="s">
        <v>37</v>
      </c>
      <c r="J763">
        <v>2</v>
      </c>
      <c r="K763">
        <v>0.52952198399999995</v>
      </c>
      <c r="L763">
        <v>1</v>
      </c>
      <c r="M763">
        <v>8779.48</v>
      </c>
      <c r="N763">
        <v>1.482929956</v>
      </c>
      <c r="O763">
        <v>2</v>
      </c>
      <c r="P763">
        <v>21071.33</v>
      </c>
      <c r="Q763">
        <v>1</v>
      </c>
      <c r="R763">
        <v>0.95340797200000005</v>
      </c>
      <c r="S763">
        <v>12291.85</v>
      </c>
      <c r="T763" t="s">
        <v>414</v>
      </c>
      <c r="U763" t="s">
        <v>415</v>
      </c>
      <c r="V763">
        <v>0</v>
      </c>
      <c r="W763">
        <v>0</v>
      </c>
      <c r="X763">
        <v>1.8606269449999999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0.95340797200000005</v>
      </c>
      <c r="AG763">
        <v>7305.4813019000003</v>
      </c>
      <c r="AH763" t="s">
        <v>40</v>
      </c>
    </row>
    <row r="764" spans="1:34" x14ac:dyDescent="0.55000000000000004">
      <c r="A764">
        <v>14977.506568999999</v>
      </c>
      <c r="B764">
        <v>15462.877919</v>
      </c>
      <c r="C764" t="s">
        <v>21</v>
      </c>
      <c r="D764">
        <v>21239</v>
      </c>
      <c r="E764">
        <v>210015</v>
      </c>
      <c r="F764" t="s">
        <v>465</v>
      </c>
      <c r="G764" t="s">
        <v>35</v>
      </c>
      <c r="H764" t="s">
        <v>86</v>
      </c>
      <c r="I764" t="s">
        <v>37</v>
      </c>
      <c r="J764">
        <v>2</v>
      </c>
      <c r="K764">
        <v>14.872970560000001</v>
      </c>
      <c r="L764">
        <v>20</v>
      </c>
      <c r="M764">
        <v>290207.77</v>
      </c>
      <c r="N764">
        <v>19.240652432000001</v>
      </c>
      <c r="O764">
        <v>18</v>
      </c>
      <c r="P764">
        <v>311927.25</v>
      </c>
      <c r="Q764">
        <v>-2</v>
      </c>
      <c r="R764">
        <v>4.3676818720000004</v>
      </c>
      <c r="S764">
        <v>21719.48</v>
      </c>
      <c r="T764" t="s">
        <v>36</v>
      </c>
      <c r="U764" t="s">
        <v>109</v>
      </c>
      <c r="V764">
        <v>0</v>
      </c>
      <c r="W764">
        <v>0</v>
      </c>
      <c r="X764">
        <v>164.27218110999999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4.3676818720000004</v>
      </c>
      <c r="AG764">
        <v>33467.328976999997</v>
      </c>
      <c r="AH764" t="s">
        <v>40</v>
      </c>
    </row>
    <row r="765" spans="1:34" x14ac:dyDescent="0.55000000000000004">
      <c r="A765">
        <v>14977.506568999999</v>
      </c>
      <c r="B765">
        <v>15462.877919</v>
      </c>
      <c r="C765" t="s">
        <v>21</v>
      </c>
      <c r="D765">
        <v>20874</v>
      </c>
      <c r="E765">
        <v>210015</v>
      </c>
      <c r="F765" t="s">
        <v>465</v>
      </c>
      <c r="G765" t="s">
        <v>35</v>
      </c>
      <c r="H765" t="s">
        <v>46</v>
      </c>
      <c r="I765" t="s">
        <v>37</v>
      </c>
      <c r="J765">
        <v>1</v>
      </c>
      <c r="K765">
        <v>0.598206982</v>
      </c>
      <c r="L765">
        <v>1</v>
      </c>
      <c r="M765">
        <v>4386.7299999999996</v>
      </c>
      <c r="N765">
        <v>1.5103019559999999</v>
      </c>
      <c r="O765">
        <v>2</v>
      </c>
      <c r="P765">
        <v>40457.410000000003</v>
      </c>
      <c r="Q765">
        <v>1</v>
      </c>
      <c r="R765">
        <v>0.91209497399999995</v>
      </c>
      <c r="S765">
        <v>36070.68</v>
      </c>
      <c r="T765" t="s">
        <v>74</v>
      </c>
      <c r="U765" t="s">
        <v>176</v>
      </c>
      <c r="V765">
        <v>0</v>
      </c>
      <c r="W765">
        <v>0</v>
      </c>
      <c r="X765">
        <v>67.317166005000004</v>
      </c>
      <c r="Y765">
        <v>-2.7837239170000001</v>
      </c>
      <c r="Z765">
        <v>2.7837239170000001</v>
      </c>
      <c r="AA765">
        <v>-2.7837239170000001</v>
      </c>
      <c r="AB765">
        <v>3.7717282900000003E-2</v>
      </c>
      <c r="AC765">
        <v>3.7717282900000003E-2</v>
      </c>
      <c r="AD765">
        <v>0</v>
      </c>
      <c r="AE765">
        <v>289.00839201999997</v>
      </c>
      <c r="AF765">
        <v>0.87437769109999997</v>
      </c>
      <c r="AG765">
        <v>6699.9123782999995</v>
      </c>
      <c r="AH765" t="s">
        <v>40</v>
      </c>
    </row>
    <row r="766" spans="1:34" x14ac:dyDescent="0.55000000000000004">
      <c r="A766">
        <v>14977.506568999999</v>
      </c>
      <c r="B766">
        <v>15462.877919</v>
      </c>
      <c r="C766" t="s">
        <v>21</v>
      </c>
      <c r="D766">
        <v>21154</v>
      </c>
      <c r="E766">
        <v>210015</v>
      </c>
      <c r="F766" t="s">
        <v>465</v>
      </c>
      <c r="G766" t="s">
        <v>35</v>
      </c>
      <c r="H766" t="s">
        <v>126</v>
      </c>
      <c r="I766" t="s">
        <v>37</v>
      </c>
      <c r="J766">
        <v>2</v>
      </c>
      <c r="K766">
        <v>1.993950941</v>
      </c>
      <c r="L766">
        <v>3</v>
      </c>
      <c r="M766">
        <v>26679.42</v>
      </c>
      <c r="N766">
        <v>3.0329449099999999</v>
      </c>
      <c r="O766">
        <v>5</v>
      </c>
      <c r="P766">
        <v>33867.480000000003</v>
      </c>
      <c r="Q766">
        <v>2</v>
      </c>
      <c r="R766">
        <v>1.0389939690000001</v>
      </c>
      <c r="S766">
        <v>7188.06</v>
      </c>
      <c r="T766" t="s">
        <v>469</v>
      </c>
      <c r="U766" t="s">
        <v>470</v>
      </c>
      <c r="V766">
        <v>0</v>
      </c>
      <c r="W766">
        <v>0</v>
      </c>
      <c r="X766">
        <v>1.389341959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1.0389939690000001</v>
      </c>
      <c r="AG766">
        <v>7961.2833500999996</v>
      </c>
      <c r="AH766" t="s">
        <v>40</v>
      </c>
    </row>
    <row r="767" spans="1:34" x14ac:dyDescent="0.55000000000000004">
      <c r="A767">
        <v>14977.506568999999</v>
      </c>
      <c r="B767">
        <v>15462.877919</v>
      </c>
      <c r="C767" t="s">
        <v>21</v>
      </c>
      <c r="D767">
        <v>21075</v>
      </c>
      <c r="E767">
        <v>210015</v>
      </c>
      <c r="F767" t="s">
        <v>465</v>
      </c>
      <c r="G767" t="s">
        <v>35</v>
      </c>
      <c r="H767" t="s">
        <v>79</v>
      </c>
      <c r="I767" t="s">
        <v>37</v>
      </c>
      <c r="J767">
        <v>1</v>
      </c>
      <c r="K767">
        <v>0</v>
      </c>
      <c r="L767">
        <v>0</v>
      </c>
      <c r="M767">
        <v>0</v>
      </c>
      <c r="N767">
        <v>0.598206982</v>
      </c>
      <c r="O767">
        <v>1</v>
      </c>
      <c r="P767">
        <v>3067.71</v>
      </c>
      <c r="Q767">
        <v>1</v>
      </c>
      <c r="R767">
        <v>0.598206982</v>
      </c>
      <c r="S767">
        <v>3067.71</v>
      </c>
      <c r="T767" t="s">
        <v>158</v>
      </c>
      <c r="U767" t="s">
        <v>159</v>
      </c>
      <c r="V767">
        <v>0</v>
      </c>
      <c r="W767">
        <v>0</v>
      </c>
      <c r="X767">
        <v>74.389385790999995</v>
      </c>
      <c r="Y767">
        <v>-3.5079528959999999</v>
      </c>
      <c r="Z767">
        <v>3.5079528959999999</v>
      </c>
      <c r="AA767">
        <v>-3.5079528959999999</v>
      </c>
      <c r="AB767">
        <v>2.82094266E-2</v>
      </c>
      <c r="AC767">
        <v>2.82094266E-2</v>
      </c>
      <c r="AD767">
        <v>0</v>
      </c>
      <c r="AE767">
        <v>216.15451547000001</v>
      </c>
      <c r="AF767">
        <v>0.56999755539999997</v>
      </c>
      <c r="AG767">
        <v>4367.6019140999997</v>
      </c>
      <c r="AH767" t="s">
        <v>40</v>
      </c>
    </row>
    <row r="768" spans="1:34" x14ac:dyDescent="0.55000000000000004">
      <c r="A768">
        <v>14977.506568999999</v>
      </c>
      <c r="B768">
        <v>15462.877919</v>
      </c>
      <c r="C768" t="s">
        <v>21</v>
      </c>
      <c r="D768">
        <v>21219</v>
      </c>
      <c r="E768">
        <v>210015</v>
      </c>
      <c r="F768" t="s">
        <v>465</v>
      </c>
      <c r="G768" t="s">
        <v>35</v>
      </c>
      <c r="H768" t="s">
        <v>36</v>
      </c>
      <c r="I768" t="s">
        <v>37</v>
      </c>
      <c r="J768">
        <v>2</v>
      </c>
      <c r="K768">
        <v>65.255169065999993</v>
      </c>
      <c r="L768">
        <v>101</v>
      </c>
      <c r="M768">
        <v>970756.39</v>
      </c>
      <c r="N768">
        <v>79.469191648999995</v>
      </c>
      <c r="O768">
        <v>102</v>
      </c>
      <c r="P768">
        <v>1306912.52</v>
      </c>
      <c r="Q768">
        <v>1</v>
      </c>
      <c r="R768">
        <v>14.214022583</v>
      </c>
      <c r="S768">
        <v>336156.13</v>
      </c>
      <c r="T768" t="s">
        <v>221</v>
      </c>
      <c r="U768" t="s">
        <v>222</v>
      </c>
      <c r="V768">
        <v>0</v>
      </c>
      <c r="W768">
        <v>0</v>
      </c>
      <c r="X768">
        <v>25.849107242999999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14.214022583</v>
      </c>
      <c r="AG768">
        <v>108914.83945</v>
      </c>
      <c r="AH768" t="s">
        <v>40</v>
      </c>
    </row>
    <row r="769" spans="1:34" x14ac:dyDescent="0.55000000000000004">
      <c r="A769">
        <v>14977.506568999999</v>
      </c>
      <c r="B769">
        <v>15462.877919</v>
      </c>
      <c r="C769" t="s">
        <v>21</v>
      </c>
      <c r="D769">
        <v>21128</v>
      </c>
      <c r="E769">
        <v>210015</v>
      </c>
      <c r="F769" t="s">
        <v>465</v>
      </c>
      <c r="G769" t="s">
        <v>35</v>
      </c>
      <c r="H769" t="s">
        <v>36</v>
      </c>
      <c r="I769" t="s">
        <v>37</v>
      </c>
      <c r="J769">
        <v>2</v>
      </c>
      <c r="K769">
        <v>91.625196287999998</v>
      </c>
      <c r="L769">
        <v>126</v>
      </c>
      <c r="M769">
        <v>1479215.92</v>
      </c>
      <c r="N769">
        <v>98.794107069000006</v>
      </c>
      <c r="O769">
        <v>132</v>
      </c>
      <c r="P769">
        <v>1485743.48</v>
      </c>
      <c r="Q769">
        <v>6</v>
      </c>
      <c r="R769">
        <v>7.1689107810000001</v>
      </c>
      <c r="S769">
        <v>6527.56</v>
      </c>
      <c r="T769" t="s">
        <v>151</v>
      </c>
      <c r="U769" t="s">
        <v>152</v>
      </c>
      <c r="V769">
        <v>0</v>
      </c>
      <c r="W769">
        <v>0</v>
      </c>
      <c r="X769">
        <v>20.047959393999999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7.1689107810000001</v>
      </c>
      <c r="AG769">
        <v>54931.724092999997</v>
      </c>
      <c r="AH769" t="s">
        <v>40</v>
      </c>
    </row>
    <row r="770" spans="1:34" x14ac:dyDescent="0.55000000000000004">
      <c r="A770">
        <v>14977.506568999999</v>
      </c>
      <c r="B770">
        <v>15462.877919</v>
      </c>
      <c r="C770" t="s">
        <v>21</v>
      </c>
      <c r="D770">
        <v>21214</v>
      </c>
      <c r="E770">
        <v>210015</v>
      </c>
      <c r="F770" t="s">
        <v>465</v>
      </c>
      <c r="G770" t="s">
        <v>35</v>
      </c>
      <c r="H770" t="s">
        <v>86</v>
      </c>
      <c r="I770" t="s">
        <v>37</v>
      </c>
      <c r="J770">
        <v>2</v>
      </c>
      <c r="K770">
        <v>32.135727048</v>
      </c>
      <c r="L770">
        <v>38</v>
      </c>
      <c r="M770">
        <v>417188.31</v>
      </c>
      <c r="N770">
        <v>38.142130868999999</v>
      </c>
      <c r="O770">
        <v>42</v>
      </c>
      <c r="P770">
        <v>573165.34</v>
      </c>
      <c r="Q770">
        <v>4</v>
      </c>
      <c r="R770">
        <v>6.0064038210000001</v>
      </c>
      <c r="S770">
        <v>155977.03</v>
      </c>
      <c r="T770" t="s">
        <v>36</v>
      </c>
      <c r="U770" t="s">
        <v>302</v>
      </c>
      <c r="V770">
        <v>0</v>
      </c>
      <c r="W770">
        <v>0</v>
      </c>
      <c r="X770">
        <v>122.01511635999999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6.0064038210000001</v>
      </c>
      <c r="AG770">
        <v>46024.023393000003</v>
      </c>
      <c r="AH770" t="s">
        <v>40</v>
      </c>
    </row>
    <row r="771" spans="1:34" x14ac:dyDescent="0.55000000000000004">
      <c r="A771">
        <v>14977.506568999999</v>
      </c>
      <c r="B771">
        <v>15462.877919</v>
      </c>
      <c r="C771" t="s">
        <v>21</v>
      </c>
      <c r="D771">
        <v>21053</v>
      </c>
      <c r="E771">
        <v>210015</v>
      </c>
      <c r="F771" t="s">
        <v>465</v>
      </c>
      <c r="G771" t="s">
        <v>35</v>
      </c>
      <c r="H771" t="s">
        <v>36</v>
      </c>
      <c r="I771" t="s">
        <v>37</v>
      </c>
      <c r="J771">
        <v>1</v>
      </c>
      <c r="K771">
        <v>0</v>
      </c>
      <c r="L771">
        <v>0</v>
      </c>
      <c r="M771">
        <v>0</v>
      </c>
      <c r="N771">
        <v>0.569424983</v>
      </c>
      <c r="O771">
        <v>1</v>
      </c>
      <c r="P771">
        <v>2842.77</v>
      </c>
      <c r="Q771">
        <v>1</v>
      </c>
      <c r="R771">
        <v>0.569424983</v>
      </c>
      <c r="S771">
        <v>2842.77</v>
      </c>
      <c r="T771" t="s">
        <v>407</v>
      </c>
      <c r="U771" t="s">
        <v>408</v>
      </c>
      <c r="V771">
        <v>0</v>
      </c>
      <c r="W771">
        <v>0</v>
      </c>
      <c r="X771">
        <v>8.6298907459999992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0.569424983</v>
      </c>
      <c r="AG771">
        <v>4363.2145821000004</v>
      </c>
      <c r="AH771" t="s">
        <v>40</v>
      </c>
    </row>
    <row r="772" spans="1:34" x14ac:dyDescent="0.55000000000000004">
      <c r="A772">
        <v>14977.506568999999</v>
      </c>
      <c r="B772">
        <v>15462.877919</v>
      </c>
      <c r="C772" t="s">
        <v>21</v>
      </c>
      <c r="D772">
        <v>21220</v>
      </c>
      <c r="E772">
        <v>210015</v>
      </c>
      <c r="F772" t="s">
        <v>465</v>
      </c>
      <c r="G772" t="s">
        <v>35</v>
      </c>
      <c r="H772" t="s">
        <v>36</v>
      </c>
      <c r="I772" t="s">
        <v>37</v>
      </c>
      <c r="J772">
        <v>2</v>
      </c>
      <c r="K772">
        <v>830.58014337999998</v>
      </c>
      <c r="L772">
        <v>1122</v>
      </c>
      <c r="M772">
        <v>12560276.689999999</v>
      </c>
      <c r="N772">
        <v>867.26509329999999</v>
      </c>
      <c r="O772">
        <v>1070</v>
      </c>
      <c r="P772">
        <v>13214549.710000001</v>
      </c>
      <c r="Q772">
        <v>-52</v>
      </c>
      <c r="R772">
        <v>36.684949920999998</v>
      </c>
      <c r="S772">
        <v>654273.02</v>
      </c>
      <c r="T772" t="s">
        <v>238</v>
      </c>
      <c r="U772" t="s">
        <v>239</v>
      </c>
      <c r="V772">
        <v>0</v>
      </c>
      <c r="W772">
        <v>0</v>
      </c>
      <c r="X772">
        <v>75.358833779999998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36.684949920999998</v>
      </c>
      <c r="AG772">
        <v>281098.14851999999</v>
      </c>
      <c r="AH772" t="s">
        <v>40</v>
      </c>
    </row>
    <row r="773" spans="1:34" x14ac:dyDescent="0.55000000000000004">
      <c r="A773">
        <v>14977.506568999999</v>
      </c>
      <c r="B773">
        <v>15462.877919</v>
      </c>
      <c r="C773" t="s">
        <v>21</v>
      </c>
      <c r="D773">
        <v>21050</v>
      </c>
      <c r="E773">
        <v>210015</v>
      </c>
      <c r="F773" t="s">
        <v>465</v>
      </c>
      <c r="G773" t="s">
        <v>35</v>
      </c>
      <c r="H773" t="s">
        <v>126</v>
      </c>
      <c r="I773" t="s">
        <v>37</v>
      </c>
      <c r="J773">
        <v>2</v>
      </c>
      <c r="K773">
        <v>5.3857228399999997</v>
      </c>
      <c r="L773">
        <v>6</v>
      </c>
      <c r="M773">
        <v>97059.09</v>
      </c>
      <c r="N773">
        <v>7.0575127919999998</v>
      </c>
      <c r="O773">
        <v>9</v>
      </c>
      <c r="P773">
        <v>69029.48</v>
      </c>
      <c r="Q773">
        <v>3</v>
      </c>
      <c r="R773">
        <v>1.6717899519999999</v>
      </c>
      <c r="S773">
        <v>-28029.61</v>
      </c>
      <c r="T773" t="s">
        <v>135</v>
      </c>
      <c r="U773" t="s">
        <v>136</v>
      </c>
      <c r="V773">
        <v>0</v>
      </c>
      <c r="W773">
        <v>0</v>
      </c>
      <c r="X773">
        <v>13.782169594000001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1.6717899519999999</v>
      </c>
      <c r="AG773">
        <v>12810.077735999999</v>
      </c>
      <c r="AH773" t="s">
        <v>40</v>
      </c>
    </row>
    <row r="774" spans="1:34" x14ac:dyDescent="0.55000000000000004">
      <c r="A774">
        <v>14977.506568999999</v>
      </c>
      <c r="B774">
        <v>15462.877919</v>
      </c>
      <c r="C774" t="s">
        <v>21</v>
      </c>
      <c r="D774" t="s">
        <v>206</v>
      </c>
      <c r="E774">
        <v>210015</v>
      </c>
      <c r="F774" t="s">
        <v>465</v>
      </c>
      <c r="G774" t="s">
        <v>35</v>
      </c>
      <c r="H774" t="s">
        <v>206</v>
      </c>
      <c r="I774" t="s">
        <v>37</v>
      </c>
      <c r="J774">
        <v>1</v>
      </c>
      <c r="K774">
        <v>0</v>
      </c>
      <c r="L774">
        <v>0</v>
      </c>
      <c r="M774">
        <v>0</v>
      </c>
      <c r="N774">
        <v>0.63351298099999998</v>
      </c>
      <c r="O774">
        <v>1</v>
      </c>
      <c r="P774">
        <v>7804.05</v>
      </c>
      <c r="Q774">
        <v>1</v>
      </c>
      <c r="R774">
        <v>0.63351298099999998</v>
      </c>
      <c r="S774">
        <v>7804.05</v>
      </c>
      <c r="U774" t="s">
        <v>207</v>
      </c>
      <c r="V774">
        <v>0</v>
      </c>
      <c r="W774">
        <v>0</v>
      </c>
      <c r="X774">
        <v>23.983850288999999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0.63351298099999998</v>
      </c>
      <c r="AG774">
        <v>4854.2883771999996</v>
      </c>
      <c r="AH774" t="s">
        <v>40</v>
      </c>
    </row>
    <row r="775" spans="1:34" x14ac:dyDescent="0.55000000000000004">
      <c r="A775">
        <v>14977.506568999999</v>
      </c>
      <c r="B775">
        <v>15462.877919</v>
      </c>
      <c r="C775" t="s">
        <v>21</v>
      </c>
      <c r="D775">
        <v>21060</v>
      </c>
      <c r="E775">
        <v>210015</v>
      </c>
      <c r="F775" t="s">
        <v>465</v>
      </c>
      <c r="G775" t="s">
        <v>35</v>
      </c>
      <c r="H775" t="s">
        <v>64</v>
      </c>
      <c r="I775" t="s">
        <v>37</v>
      </c>
      <c r="J775">
        <v>2</v>
      </c>
      <c r="K775">
        <v>1.981810941</v>
      </c>
      <c r="L775">
        <v>2</v>
      </c>
      <c r="M775">
        <v>37266.79</v>
      </c>
      <c r="N775">
        <v>4.4332378669999999</v>
      </c>
      <c r="O775">
        <v>4</v>
      </c>
      <c r="P775">
        <v>55681.760000000002</v>
      </c>
      <c r="Q775">
        <v>2</v>
      </c>
      <c r="R775">
        <v>2.4514269259999999</v>
      </c>
      <c r="S775">
        <v>18414.97</v>
      </c>
      <c r="T775" t="s">
        <v>164</v>
      </c>
      <c r="U775" t="s">
        <v>165</v>
      </c>
      <c r="V775">
        <v>0</v>
      </c>
      <c r="W775">
        <v>0</v>
      </c>
      <c r="X775">
        <v>34.865030947000001</v>
      </c>
      <c r="Y775">
        <v>-0.45127198699999999</v>
      </c>
      <c r="Z775">
        <v>0.45127198699999999</v>
      </c>
      <c r="AA775">
        <v>-0.45127198699999999</v>
      </c>
      <c r="AB775">
        <v>3.1729795399999997E-2</v>
      </c>
      <c r="AC775">
        <v>3.1729795399999997E-2</v>
      </c>
      <c r="AD775">
        <v>0</v>
      </c>
      <c r="AE775">
        <v>243.12931513999999</v>
      </c>
      <c r="AF775">
        <v>2.4196971305999999</v>
      </c>
      <c r="AG775">
        <v>18540.910778000001</v>
      </c>
      <c r="AH775" t="s">
        <v>40</v>
      </c>
    </row>
    <row r="776" spans="1:34" x14ac:dyDescent="0.55000000000000004">
      <c r="A776">
        <v>14977.506568999999</v>
      </c>
      <c r="B776">
        <v>15462.877919</v>
      </c>
      <c r="C776" t="s">
        <v>21</v>
      </c>
      <c r="D776">
        <v>21012</v>
      </c>
      <c r="E776">
        <v>210015</v>
      </c>
      <c r="F776" t="s">
        <v>465</v>
      </c>
      <c r="G776" t="s">
        <v>35</v>
      </c>
      <c r="H776" t="s">
        <v>64</v>
      </c>
      <c r="I776" t="s">
        <v>37</v>
      </c>
      <c r="J776">
        <v>1</v>
      </c>
      <c r="K776">
        <v>0.46813298599999997</v>
      </c>
      <c r="L776">
        <v>1</v>
      </c>
      <c r="M776">
        <v>3932.41</v>
      </c>
      <c r="N776">
        <v>1.4340009570000001</v>
      </c>
      <c r="O776">
        <v>1</v>
      </c>
      <c r="P776">
        <v>29532.71</v>
      </c>
      <c r="Q776">
        <v>0</v>
      </c>
      <c r="R776">
        <v>0.96586797099999999</v>
      </c>
      <c r="S776">
        <v>25600.3</v>
      </c>
      <c r="T776" t="s">
        <v>341</v>
      </c>
      <c r="U776" t="s">
        <v>342</v>
      </c>
      <c r="V776">
        <v>0</v>
      </c>
      <c r="W776">
        <v>0</v>
      </c>
      <c r="X776">
        <v>80.251827634999998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0.96586797099999999</v>
      </c>
      <c r="AG776">
        <v>7400.9559491</v>
      </c>
      <c r="AH776" t="s">
        <v>40</v>
      </c>
    </row>
    <row r="777" spans="1:34" x14ac:dyDescent="0.55000000000000004">
      <c r="A777">
        <v>14977.506568999999</v>
      </c>
      <c r="B777">
        <v>15462.877919</v>
      </c>
      <c r="C777" t="s">
        <v>21</v>
      </c>
      <c r="D777">
        <v>20853</v>
      </c>
      <c r="E777">
        <v>210015</v>
      </c>
      <c r="F777" t="s">
        <v>465</v>
      </c>
      <c r="G777" t="s">
        <v>35</v>
      </c>
      <c r="H777" t="s">
        <v>46</v>
      </c>
      <c r="I777" t="s">
        <v>37</v>
      </c>
      <c r="J777">
        <v>1</v>
      </c>
      <c r="K777">
        <v>0.75515097799999997</v>
      </c>
      <c r="L777">
        <v>1</v>
      </c>
      <c r="M777">
        <v>7377.14</v>
      </c>
      <c r="N777">
        <v>0.98163297100000002</v>
      </c>
      <c r="O777">
        <v>1</v>
      </c>
      <c r="P777">
        <v>9920.33</v>
      </c>
      <c r="Q777">
        <v>0</v>
      </c>
      <c r="R777">
        <v>0.22648199299999999</v>
      </c>
      <c r="S777">
        <v>2543.19</v>
      </c>
      <c r="T777" t="s">
        <v>310</v>
      </c>
      <c r="U777" t="s">
        <v>340</v>
      </c>
      <c r="V777">
        <v>0</v>
      </c>
      <c r="W777">
        <v>0</v>
      </c>
      <c r="X777">
        <v>24.47210226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0.22648199299999999</v>
      </c>
      <c r="AG777">
        <v>1735.4165412</v>
      </c>
      <c r="AH777" t="s">
        <v>40</v>
      </c>
    </row>
    <row r="778" spans="1:34" x14ac:dyDescent="0.55000000000000004">
      <c r="A778">
        <v>14977.506568999999</v>
      </c>
      <c r="B778">
        <v>15462.877919</v>
      </c>
      <c r="C778" t="s">
        <v>21</v>
      </c>
      <c r="D778">
        <v>21111</v>
      </c>
      <c r="E778">
        <v>210015</v>
      </c>
      <c r="F778" t="s">
        <v>465</v>
      </c>
      <c r="G778" t="s">
        <v>35</v>
      </c>
      <c r="H778" t="s">
        <v>36</v>
      </c>
      <c r="I778" t="s">
        <v>37</v>
      </c>
      <c r="J778">
        <v>1</v>
      </c>
      <c r="K778">
        <v>0.39626098799999998</v>
      </c>
      <c r="L778">
        <v>1</v>
      </c>
      <c r="M778">
        <v>10933.59</v>
      </c>
      <c r="N778">
        <v>0.53647498400000004</v>
      </c>
      <c r="O778">
        <v>1</v>
      </c>
      <c r="P778">
        <v>9988.85</v>
      </c>
      <c r="Q778">
        <v>0</v>
      </c>
      <c r="R778">
        <v>0.14021399600000001</v>
      </c>
      <c r="S778">
        <v>-944.74</v>
      </c>
      <c r="T778" t="s">
        <v>51</v>
      </c>
      <c r="U778" t="s">
        <v>52</v>
      </c>
      <c r="V778">
        <v>0</v>
      </c>
      <c r="W778">
        <v>0</v>
      </c>
      <c r="X778">
        <v>5.9131378259999998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0.14021399600000001</v>
      </c>
      <c r="AG778">
        <v>1074.3886732000001</v>
      </c>
      <c r="AH778" t="s">
        <v>40</v>
      </c>
    </row>
    <row r="779" spans="1:34" x14ac:dyDescent="0.55000000000000004">
      <c r="A779">
        <v>14977.506568999999</v>
      </c>
      <c r="B779">
        <v>15462.877919</v>
      </c>
      <c r="C779" t="s">
        <v>21</v>
      </c>
      <c r="D779">
        <v>21787</v>
      </c>
      <c r="E779">
        <v>210015</v>
      </c>
      <c r="F779" t="s">
        <v>465</v>
      </c>
      <c r="G779" t="s">
        <v>35</v>
      </c>
      <c r="H779" t="s">
        <v>123</v>
      </c>
      <c r="I779" t="s">
        <v>37</v>
      </c>
      <c r="J779">
        <v>1</v>
      </c>
      <c r="K779">
        <v>0</v>
      </c>
      <c r="L779">
        <v>0</v>
      </c>
      <c r="M779">
        <v>0</v>
      </c>
      <c r="N779">
        <v>0.79348897600000001</v>
      </c>
      <c r="O779">
        <v>1</v>
      </c>
      <c r="P779">
        <v>6284.31</v>
      </c>
      <c r="Q779">
        <v>1</v>
      </c>
      <c r="R779">
        <v>0.79348897600000001</v>
      </c>
      <c r="S779">
        <v>6284.31</v>
      </c>
      <c r="T779" t="s">
        <v>179</v>
      </c>
      <c r="U779" t="s">
        <v>180</v>
      </c>
      <c r="V779">
        <v>0</v>
      </c>
      <c r="W779">
        <v>0</v>
      </c>
      <c r="X779">
        <v>30.826973074000001</v>
      </c>
      <c r="Y779">
        <v>-0.73492597800000004</v>
      </c>
      <c r="Z779">
        <v>0.73492597800000004</v>
      </c>
      <c r="AA779">
        <v>-0.73492597800000004</v>
      </c>
      <c r="AB779">
        <v>1.8917058800000001E-2</v>
      </c>
      <c r="AC779">
        <v>1.8917058800000001E-2</v>
      </c>
      <c r="AD779">
        <v>0</v>
      </c>
      <c r="AE779">
        <v>144.95181840000001</v>
      </c>
      <c r="AF779">
        <v>0.77457191719999996</v>
      </c>
      <c r="AG779">
        <v>5935.1513984000003</v>
      </c>
      <c r="AH779" t="s">
        <v>40</v>
      </c>
    </row>
    <row r="780" spans="1:34" x14ac:dyDescent="0.55000000000000004">
      <c r="A780">
        <v>14977.506568999999</v>
      </c>
      <c r="B780">
        <v>15462.877919</v>
      </c>
      <c r="C780" t="s">
        <v>21</v>
      </c>
      <c r="D780">
        <v>21102</v>
      </c>
      <c r="E780">
        <v>210015</v>
      </c>
      <c r="F780" t="s">
        <v>465</v>
      </c>
      <c r="G780" t="s">
        <v>35</v>
      </c>
      <c r="H780" t="s">
        <v>123</v>
      </c>
      <c r="I780" t="s">
        <v>37</v>
      </c>
      <c r="J780">
        <v>1</v>
      </c>
      <c r="K780">
        <v>0</v>
      </c>
      <c r="L780">
        <v>0</v>
      </c>
      <c r="M780">
        <v>0</v>
      </c>
      <c r="N780">
        <v>1.327097961</v>
      </c>
      <c r="O780">
        <v>1</v>
      </c>
      <c r="P780">
        <v>18487.46</v>
      </c>
      <c r="Q780">
        <v>1</v>
      </c>
      <c r="R780">
        <v>1.327097961</v>
      </c>
      <c r="S780">
        <v>18487.46</v>
      </c>
      <c r="T780" t="s">
        <v>442</v>
      </c>
      <c r="U780" t="s">
        <v>443</v>
      </c>
      <c r="V780">
        <v>0</v>
      </c>
      <c r="W780">
        <v>0</v>
      </c>
      <c r="X780">
        <v>18.728887444000001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1.327097961</v>
      </c>
      <c r="AG780">
        <v>10168.877988</v>
      </c>
      <c r="AH780" t="s">
        <v>40</v>
      </c>
    </row>
    <row r="781" spans="1:34" x14ac:dyDescent="0.55000000000000004">
      <c r="A781">
        <v>14977.506568999999</v>
      </c>
      <c r="B781">
        <v>15462.877919</v>
      </c>
      <c r="C781" t="s">
        <v>21</v>
      </c>
      <c r="D781">
        <v>21084</v>
      </c>
      <c r="E781">
        <v>210015</v>
      </c>
      <c r="F781" t="s">
        <v>465</v>
      </c>
      <c r="G781" t="s">
        <v>35</v>
      </c>
      <c r="H781" t="s">
        <v>126</v>
      </c>
      <c r="I781" t="s">
        <v>37</v>
      </c>
      <c r="J781">
        <v>2</v>
      </c>
      <c r="K781">
        <v>1.9221739419999999</v>
      </c>
      <c r="L781">
        <v>3</v>
      </c>
      <c r="M781">
        <v>34985.72</v>
      </c>
      <c r="N781">
        <v>3.423421898</v>
      </c>
      <c r="O781">
        <v>5</v>
      </c>
      <c r="P781">
        <v>42461.02</v>
      </c>
      <c r="Q781">
        <v>2</v>
      </c>
      <c r="R781">
        <v>1.5012479560000001</v>
      </c>
      <c r="S781">
        <v>7475.3</v>
      </c>
      <c r="T781" t="s">
        <v>253</v>
      </c>
      <c r="U781" t="s">
        <v>254</v>
      </c>
      <c r="V781">
        <v>0</v>
      </c>
      <c r="W781">
        <v>0</v>
      </c>
      <c r="X781">
        <v>10.79660168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1.5012479560000001</v>
      </c>
      <c r="AG781">
        <v>11503.300993999999</v>
      </c>
      <c r="AH781" t="s">
        <v>40</v>
      </c>
    </row>
    <row r="782" spans="1:34" x14ac:dyDescent="0.55000000000000004">
      <c r="A782">
        <v>14977.506568999999</v>
      </c>
      <c r="B782">
        <v>15462.877919</v>
      </c>
      <c r="C782" t="s">
        <v>21</v>
      </c>
      <c r="D782">
        <v>21085</v>
      </c>
      <c r="E782">
        <v>210015</v>
      </c>
      <c r="F782" t="s">
        <v>465</v>
      </c>
      <c r="G782" t="s">
        <v>35</v>
      </c>
      <c r="H782" t="s">
        <v>126</v>
      </c>
      <c r="I782" t="s">
        <v>37</v>
      </c>
      <c r="J782">
        <v>2</v>
      </c>
      <c r="K782">
        <v>46.272235635000001</v>
      </c>
      <c r="L782">
        <v>66</v>
      </c>
      <c r="M782">
        <v>787637.78</v>
      </c>
      <c r="N782">
        <v>53.816941403000001</v>
      </c>
      <c r="O782">
        <v>76</v>
      </c>
      <c r="P782">
        <v>801747.96</v>
      </c>
      <c r="Q782">
        <v>10</v>
      </c>
      <c r="R782">
        <v>7.544705768</v>
      </c>
      <c r="S782">
        <v>14110.18</v>
      </c>
      <c r="T782" t="s">
        <v>418</v>
      </c>
      <c r="U782" t="s">
        <v>419</v>
      </c>
      <c r="V782">
        <v>0</v>
      </c>
      <c r="W782">
        <v>0</v>
      </c>
      <c r="X782">
        <v>25.745593227000001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7.544705768</v>
      </c>
      <c r="AG782">
        <v>57811.250310000003</v>
      </c>
      <c r="AH782" t="s">
        <v>40</v>
      </c>
    </row>
    <row r="783" spans="1:34" x14ac:dyDescent="0.55000000000000004">
      <c r="A783">
        <v>14977.506568999999</v>
      </c>
      <c r="B783">
        <v>15462.877919</v>
      </c>
      <c r="C783" t="s">
        <v>21</v>
      </c>
      <c r="D783" t="s">
        <v>148</v>
      </c>
      <c r="E783">
        <v>210015</v>
      </c>
      <c r="F783" t="s">
        <v>465</v>
      </c>
      <c r="G783" t="s">
        <v>35</v>
      </c>
      <c r="H783" t="s">
        <v>148</v>
      </c>
      <c r="I783" t="s">
        <v>37</v>
      </c>
      <c r="J783">
        <v>1</v>
      </c>
      <c r="K783">
        <v>0</v>
      </c>
      <c r="L783">
        <v>0</v>
      </c>
      <c r="M783">
        <v>0</v>
      </c>
      <c r="N783">
        <v>0.37665798900000003</v>
      </c>
      <c r="O783">
        <v>1</v>
      </c>
      <c r="P783">
        <v>5753.56</v>
      </c>
      <c r="Q783">
        <v>1</v>
      </c>
      <c r="R783">
        <v>0.37665798900000003</v>
      </c>
      <c r="S783">
        <v>5753.56</v>
      </c>
      <c r="U783" t="s">
        <v>149</v>
      </c>
      <c r="V783">
        <v>0</v>
      </c>
      <c r="W783">
        <v>0</v>
      </c>
      <c r="X783">
        <v>44.885576671999999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0.37665798900000003</v>
      </c>
      <c r="AG783">
        <v>2886.1389632</v>
      </c>
      <c r="AH783" t="s">
        <v>40</v>
      </c>
    </row>
    <row r="784" spans="1:34" x14ac:dyDescent="0.55000000000000004">
      <c r="A784">
        <v>14977.506568999999</v>
      </c>
      <c r="B784">
        <v>15462.877919</v>
      </c>
      <c r="C784" t="s">
        <v>21</v>
      </c>
      <c r="D784">
        <v>21758</v>
      </c>
      <c r="E784">
        <v>210015</v>
      </c>
      <c r="F784" t="s">
        <v>465</v>
      </c>
      <c r="G784" t="s">
        <v>35</v>
      </c>
      <c r="H784" t="s">
        <v>55</v>
      </c>
      <c r="I784" t="s">
        <v>37</v>
      </c>
      <c r="J784">
        <v>1</v>
      </c>
      <c r="K784">
        <v>0</v>
      </c>
      <c r="L784">
        <v>0</v>
      </c>
      <c r="M784">
        <v>0</v>
      </c>
      <c r="N784">
        <v>0.70232797899999999</v>
      </c>
      <c r="O784">
        <v>1</v>
      </c>
      <c r="P784">
        <v>41630.89</v>
      </c>
      <c r="Q784">
        <v>1</v>
      </c>
      <c r="R784">
        <v>0.70232797899999999</v>
      </c>
      <c r="S784">
        <v>41630.89</v>
      </c>
      <c r="T784" t="s">
        <v>69</v>
      </c>
      <c r="U784" t="s">
        <v>70</v>
      </c>
      <c r="V784">
        <v>0</v>
      </c>
      <c r="W784">
        <v>0</v>
      </c>
      <c r="X784">
        <v>7.552172777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0.70232797899999999</v>
      </c>
      <c r="AG784">
        <v>5381.5827737</v>
      </c>
      <c r="AH784" t="s">
        <v>40</v>
      </c>
    </row>
    <row r="785" spans="1:34" x14ac:dyDescent="0.55000000000000004">
      <c r="A785">
        <v>14977.506568999999</v>
      </c>
      <c r="B785">
        <v>15462.877919</v>
      </c>
      <c r="C785" t="s">
        <v>21</v>
      </c>
      <c r="D785">
        <v>21702</v>
      </c>
      <c r="E785">
        <v>210015</v>
      </c>
      <c r="F785" t="s">
        <v>465</v>
      </c>
      <c r="G785" t="s">
        <v>35</v>
      </c>
      <c r="H785" t="s">
        <v>55</v>
      </c>
      <c r="I785" t="s">
        <v>37</v>
      </c>
      <c r="J785">
        <v>1</v>
      </c>
      <c r="K785">
        <v>0</v>
      </c>
      <c r="L785">
        <v>0</v>
      </c>
      <c r="M785">
        <v>0</v>
      </c>
      <c r="N785">
        <v>3.3590829009999998</v>
      </c>
      <c r="O785">
        <v>4</v>
      </c>
      <c r="P785">
        <v>28602.51</v>
      </c>
      <c r="Q785">
        <v>4</v>
      </c>
      <c r="R785">
        <v>3.3590829009999998</v>
      </c>
      <c r="S785">
        <v>28602.51</v>
      </c>
      <c r="T785" t="s">
        <v>55</v>
      </c>
      <c r="U785" t="s">
        <v>92</v>
      </c>
      <c r="V785">
        <v>0</v>
      </c>
      <c r="W785">
        <v>0</v>
      </c>
      <c r="X785">
        <v>33.656547998000001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3.3590829009999998</v>
      </c>
      <c r="AG785">
        <v>25738.947067000001</v>
      </c>
      <c r="AH785" t="s">
        <v>40</v>
      </c>
    </row>
    <row r="786" spans="1:34" x14ac:dyDescent="0.55000000000000004">
      <c r="A786">
        <v>14977.506568999999</v>
      </c>
      <c r="B786">
        <v>15462.877919</v>
      </c>
      <c r="C786" t="s">
        <v>21</v>
      </c>
      <c r="D786">
        <v>21201</v>
      </c>
      <c r="E786">
        <v>210015</v>
      </c>
      <c r="F786" t="s">
        <v>465</v>
      </c>
      <c r="G786" t="s">
        <v>35</v>
      </c>
      <c r="H786" t="s">
        <v>86</v>
      </c>
      <c r="I786" t="s">
        <v>37</v>
      </c>
      <c r="J786">
        <v>2</v>
      </c>
      <c r="K786">
        <v>6.6953638010000001</v>
      </c>
      <c r="L786">
        <v>9</v>
      </c>
      <c r="M786">
        <v>112300.53</v>
      </c>
      <c r="N786">
        <v>6.9427707950000004</v>
      </c>
      <c r="O786">
        <v>7</v>
      </c>
      <c r="P786">
        <v>99072.77</v>
      </c>
      <c r="Q786">
        <v>-2</v>
      </c>
      <c r="R786">
        <v>0.24740699399999999</v>
      </c>
      <c r="S786">
        <v>-13227.76</v>
      </c>
      <c r="T786" t="s">
        <v>36</v>
      </c>
      <c r="U786" t="s">
        <v>232</v>
      </c>
      <c r="V786">
        <v>0</v>
      </c>
      <c r="W786">
        <v>0</v>
      </c>
      <c r="X786">
        <v>58.911117240000003</v>
      </c>
      <c r="Y786">
        <v>-0.58304598299999999</v>
      </c>
      <c r="Z786">
        <v>0.58304598299999999</v>
      </c>
      <c r="AA786">
        <v>-0.58304598299999999</v>
      </c>
      <c r="AB786">
        <v>2.4485981999999998E-3</v>
      </c>
      <c r="AC786">
        <v>2.4485981999999998E-3</v>
      </c>
      <c r="AD786">
        <v>0</v>
      </c>
      <c r="AE786">
        <v>18.762364791</v>
      </c>
      <c r="AF786">
        <v>0.24495839580000001</v>
      </c>
      <c r="AG786">
        <v>1876.9918367</v>
      </c>
      <c r="AH786" t="s">
        <v>40</v>
      </c>
    </row>
    <row r="787" spans="1:34" x14ac:dyDescent="0.55000000000000004">
      <c r="A787">
        <v>14977.506568999999</v>
      </c>
      <c r="B787">
        <v>15462.877919</v>
      </c>
      <c r="C787" t="s">
        <v>21</v>
      </c>
      <c r="D787" t="s">
        <v>44</v>
      </c>
      <c r="E787">
        <v>210015</v>
      </c>
      <c r="F787" t="s">
        <v>465</v>
      </c>
      <c r="G787" t="s">
        <v>35</v>
      </c>
      <c r="H787" t="s">
        <v>44</v>
      </c>
      <c r="I787" t="s">
        <v>37</v>
      </c>
      <c r="J787">
        <v>6</v>
      </c>
      <c r="K787">
        <v>6.2032648159999999</v>
      </c>
      <c r="L787">
        <v>5</v>
      </c>
      <c r="M787">
        <v>63874.32</v>
      </c>
      <c r="N787">
        <v>10.856931678</v>
      </c>
      <c r="O787">
        <v>12</v>
      </c>
      <c r="P787">
        <v>189985.02</v>
      </c>
      <c r="Q787">
        <v>7</v>
      </c>
      <c r="R787">
        <v>4.6536668619999997</v>
      </c>
      <c r="S787">
        <v>126110.7</v>
      </c>
      <c r="U787" t="s">
        <v>45</v>
      </c>
      <c r="V787">
        <v>0</v>
      </c>
      <c r="W787">
        <v>0</v>
      </c>
      <c r="X787">
        <v>53.578863411999997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4.6536668619999997</v>
      </c>
      <c r="AG787">
        <v>35658.686779000003</v>
      </c>
      <c r="AH787" t="s">
        <v>40</v>
      </c>
    </row>
    <row r="788" spans="1:34" x14ac:dyDescent="0.55000000000000004">
      <c r="A788">
        <v>14977.506568999999</v>
      </c>
      <c r="B788">
        <v>15462.877919</v>
      </c>
      <c r="C788" t="s">
        <v>21</v>
      </c>
      <c r="D788">
        <v>21028</v>
      </c>
      <c r="E788">
        <v>210015</v>
      </c>
      <c r="F788" t="s">
        <v>465</v>
      </c>
      <c r="G788" t="s">
        <v>35</v>
      </c>
      <c r="H788" t="s">
        <v>126</v>
      </c>
      <c r="I788" t="s">
        <v>37</v>
      </c>
      <c r="J788">
        <v>2</v>
      </c>
      <c r="K788">
        <v>1.7932519469999999</v>
      </c>
      <c r="L788">
        <v>1</v>
      </c>
      <c r="M788">
        <v>5385.9</v>
      </c>
      <c r="N788">
        <v>3.5942918929999998</v>
      </c>
      <c r="O788">
        <v>3</v>
      </c>
      <c r="P788">
        <v>40026.559999999998</v>
      </c>
      <c r="Q788">
        <v>2</v>
      </c>
      <c r="R788">
        <v>1.8010399459999999</v>
      </c>
      <c r="S788">
        <v>34640.660000000003</v>
      </c>
      <c r="T788" t="s">
        <v>181</v>
      </c>
      <c r="U788" t="s">
        <v>182</v>
      </c>
      <c r="V788">
        <v>0</v>
      </c>
      <c r="W788">
        <v>0</v>
      </c>
      <c r="X788">
        <v>5.2026098440000004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1.8010399459999999</v>
      </c>
      <c r="AG788">
        <v>13800.454827</v>
      </c>
      <c r="AH788" t="s">
        <v>40</v>
      </c>
    </row>
    <row r="789" spans="1:34" x14ac:dyDescent="0.55000000000000004">
      <c r="A789">
        <v>14977.506568999999</v>
      </c>
      <c r="B789">
        <v>15462.877919</v>
      </c>
      <c r="C789" t="s">
        <v>21</v>
      </c>
      <c r="D789">
        <v>21228</v>
      </c>
      <c r="E789">
        <v>210015</v>
      </c>
      <c r="F789" t="s">
        <v>465</v>
      </c>
      <c r="G789" t="s">
        <v>35</v>
      </c>
      <c r="H789" t="s">
        <v>36</v>
      </c>
      <c r="I789" t="s">
        <v>37</v>
      </c>
      <c r="J789">
        <v>2</v>
      </c>
      <c r="K789">
        <v>5.0199038519999997</v>
      </c>
      <c r="L789">
        <v>7</v>
      </c>
      <c r="M789">
        <v>61334.83</v>
      </c>
      <c r="N789">
        <v>5.2209048459999998</v>
      </c>
      <c r="O789">
        <v>7</v>
      </c>
      <c r="P789">
        <v>56683.78</v>
      </c>
      <c r="Q789">
        <v>0</v>
      </c>
      <c r="R789">
        <v>0.20100099399999999</v>
      </c>
      <c r="S789">
        <v>-4651.05</v>
      </c>
      <c r="T789" t="s">
        <v>463</v>
      </c>
      <c r="U789" t="s">
        <v>464</v>
      </c>
      <c r="V789">
        <v>0</v>
      </c>
      <c r="W789">
        <v>0</v>
      </c>
      <c r="X789">
        <v>33.186515018000001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0.20100099399999999</v>
      </c>
      <c r="AG789">
        <v>1540.1685809999999</v>
      </c>
      <c r="AH789" t="s">
        <v>40</v>
      </c>
    </row>
    <row r="790" spans="1:34" x14ac:dyDescent="0.55000000000000004">
      <c r="A790">
        <v>14977.506568999999</v>
      </c>
      <c r="B790">
        <v>15462.877919</v>
      </c>
      <c r="C790" t="s">
        <v>21</v>
      </c>
      <c r="D790">
        <v>21047</v>
      </c>
      <c r="E790">
        <v>210015</v>
      </c>
      <c r="F790" t="s">
        <v>465</v>
      </c>
      <c r="G790" t="s">
        <v>35</v>
      </c>
      <c r="H790" t="s">
        <v>126</v>
      </c>
      <c r="I790" t="s">
        <v>37</v>
      </c>
      <c r="J790">
        <v>2</v>
      </c>
      <c r="K790">
        <v>2.782887917</v>
      </c>
      <c r="L790">
        <v>4</v>
      </c>
      <c r="M790">
        <v>50105.47</v>
      </c>
      <c r="N790">
        <v>5.3980868409999996</v>
      </c>
      <c r="O790">
        <v>7</v>
      </c>
      <c r="P790">
        <v>148737.51</v>
      </c>
      <c r="Q790">
        <v>3</v>
      </c>
      <c r="R790">
        <v>2.615198924</v>
      </c>
      <c r="S790">
        <v>98632.04</v>
      </c>
      <c r="T790" t="s">
        <v>405</v>
      </c>
      <c r="U790" t="s">
        <v>406</v>
      </c>
      <c r="V790">
        <v>0</v>
      </c>
      <c r="W790">
        <v>0</v>
      </c>
      <c r="X790">
        <v>24.980314255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2.615198924</v>
      </c>
      <c r="AG790">
        <v>20038.941776</v>
      </c>
      <c r="AH790" t="s">
        <v>40</v>
      </c>
    </row>
    <row r="791" spans="1:34" x14ac:dyDescent="0.55000000000000004">
      <c r="A791">
        <v>14977.506568999999</v>
      </c>
      <c r="B791">
        <v>15462.877919</v>
      </c>
      <c r="C791" t="s">
        <v>21</v>
      </c>
      <c r="D791">
        <v>21013</v>
      </c>
      <c r="E791">
        <v>210015</v>
      </c>
      <c r="F791" t="s">
        <v>465</v>
      </c>
      <c r="G791" t="s">
        <v>35</v>
      </c>
      <c r="H791" t="s">
        <v>36</v>
      </c>
      <c r="I791" t="s">
        <v>37</v>
      </c>
      <c r="J791">
        <v>2</v>
      </c>
      <c r="K791">
        <v>3.298444903</v>
      </c>
      <c r="L791">
        <v>5</v>
      </c>
      <c r="M791">
        <v>49364.44</v>
      </c>
      <c r="N791">
        <v>8.6814217409999994</v>
      </c>
      <c r="O791">
        <v>4</v>
      </c>
      <c r="P791">
        <v>157612.57</v>
      </c>
      <c r="Q791">
        <v>-1</v>
      </c>
      <c r="R791">
        <v>5.3829768380000003</v>
      </c>
      <c r="S791">
        <v>108248.13</v>
      </c>
      <c r="T791" t="s">
        <v>183</v>
      </c>
      <c r="U791" t="s">
        <v>184</v>
      </c>
      <c r="V791">
        <v>0</v>
      </c>
      <c r="W791">
        <v>0</v>
      </c>
      <c r="X791">
        <v>28.110223167000001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5.3829768380000003</v>
      </c>
      <c r="AG791">
        <v>41247.018898000002</v>
      </c>
      <c r="AH791" t="s">
        <v>40</v>
      </c>
    </row>
    <row r="792" spans="1:34" x14ac:dyDescent="0.55000000000000004">
      <c r="A792">
        <v>14977.506568999999</v>
      </c>
      <c r="B792">
        <v>15462.877919</v>
      </c>
      <c r="C792" t="s">
        <v>21</v>
      </c>
      <c r="D792" t="s">
        <v>245</v>
      </c>
      <c r="E792">
        <v>210015</v>
      </c>
      <c r="F792" t="s">
        <v>465</v>
      </c>
      <c r="G792" t="s">
        <v>35</v>
      </c>
      <c r="H792" t="s">
        <v>245</v>
      </c>
      <c r="I792" t="s">
        <v>37</v>
      </c>
      <c r="J792">
        <v>1</v>
      </c>
      <c r="K792">
        <v>0</v>
      </c>
      <c r="L792">
        <v>0</v>
      </c>
      <c r="M792">
        <v>0</v>
      </c>
      <c r="N792">
        <v>0.57127498300000001</v>
      </c>
      <c r="O792">
        <v>1</v>
      </c>
      <c r="P792">
        <v>7412.06</v>
      </c>
      <c r="Q792">
        <v>1</v>
      </c>
      <c r="R792">
        <v>0.57127498300000001</v>
      </c>
      <c r="S792">
        <v>7412.06</v>
      </c>
      <c r="U792" t="s">
        <v>246</v>
      </c>
      <c r="V792">
        <v>0</v>
      </c>
      <c r="W792">
        <v>0</v>
      </c>
      <c r="X792">
        <v>60.533128191000003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0.57127498300000001</v>
      </c>
      <c r="AG792">
        <v>4377.3901930000002</v>
      </c>
      <c r="AH792" t="s">
        <v>40</v>
      </c>
    </row>
    <row r="793" spans="1:34" x14ac:dyDescent="0.55000000000000004">
      <c r="A793">
        <v>14977.506568999999</v>
      </c>
      <c r="B793">
        <v>15462.877919</v>
      </c>
      <c r="C793" t="s">
        <v>21</v>
      </c>
      <c r="D793">
        <v>20850</v>
      </c>
      <c r="E793">
        <v>210015</v>
      </c>
      <c r="F793" t="s">
        <v>465</v>
      </c>
      <c r="G793" t="s">
        <v>35</v>
      </c>
      <c r="H793" t="s">
        <v>46</v>
      </c>
      <c r="I793" t="s">
        <v>37</v>
      </c>
      <c r="J793">
        <v>1</v>
      </c>
      <c r="K793">
        <v>0</v>
      </c>
      <c r="L793">
        <v>0</v>
      </c>
      <c r="M793">
        <v>0</v>
      </c>
      <c r="N793">
        <v>0.73492597800000004</v>
      </c>
      <c r="O793">
        <v>1</v>
      </c>
      <c r="P793">
        <v>11042.8</v>
      </c>
      <c r="Q793">
        <v>1</v>
      </c>
      <c r="R793">
        <v>0.73492597800000004</v>
      </c>
      <c r="S793">
        <v>11042.8</v>
      </c>
      <c r="T793" t="s">
        <v>310</v>
      </c>
      <c r="U793" t="s">
        <v>320</v>
      </c>
      <c r="V793">
        <v>0</v>
      </c>
      <c r="W793">
        <v>0</v>
      </c>
      <c r="X793">
        <v>149.16299556999999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0.73492597800000004</v>
      </c>
      <c r="AG793">
        <v>5631.3646920000001</v>
      </c>
      <c r="AH793" t="s">
        <v>40</v>
      </c>
    </row>
    <row r="794" spans="1:34" x14ac:dyDescent="0.55000000000000004">
      <c r="A794">
        <v>14977.506568999999</v>
      </c>
      <c r="B794">
        <v>15462.877919</v>
      </c>
      <c r="C794" t="s">
        <v>21</v>
      </c>
      <c r="D794">
        <v>21770</v>
      </c>
      <c r="E794">
        <v>210015</v>
      </c>
      <c r="F794" t="s">
        <v>465</v>
      </c>
      <c r="G794" t="s">
        <v>35</v>
      </c>
      <c r="H794" t="s">
        <v>55</v>
      </c>
      <c r="I794" t="s">
        <v>37</v>
      </c>
      <c r="J794">
        <v>1</v>
      </c>
      <c r="K794">
        <v>0</v>
      </c>
      <c r="L794">
        <v>0</v>
      </c>
      <c r="M794">
        <v>0</v>
      </c>
      <c r="N794">
        <v>1.394747959</v>
      </c>
      <c r="O794">
        <v>1</v>
      </c>
      <c r="P794">
        <v>19365.080000000002</v>
      </c>
      <c r="Q794">
        <v>1</v>
      </c>
      <c r="R794">
        <v>1.394747959</v>
      </c>
      <c r="S794">
        <v>19365.080000000002</v>
      </c>
      <c r="T794" t="s">
        <v>229</v>
      </c>
      <c r="U794" t="s">
        <v>230</v>
      </c>
      <c r="V794">
        <v>0</v>
      </c>
      <c r="W794">
        <v>0</v>
      </c>
      <c r="X794">
        <v>41.396002774000003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1.394747959</v>
      </c>
      <c r="AG794">
        <v>10687.245580999999</v>
      </c>
      <c r="AH794" t="s">
        <v>40</v>
      </c>
    </row>
    <row r="795" spans="1:34" x14ac:dyDescent="0.55000000000000004">
      <c r="A795">
        <v>14977.506568999999</v>
      </c>
      <c r="B795">
        <v>15462.877919</v>
      </c>
      <c r="C795" t="s">
        <v>21</v>
      </c>
      <c r="D795">
        <v>21231</v>
      </c>
      <c r="E795">
        <v>210015</v>
      </c>
      <c r="F795" t="s">
        <v>465</v>
      </c>
      <c r="G795" t="s">
        <v>35</v>
      </c>
      <c r="H795" t="s">
        <v>86</v>
      </c>
      <c r="I795" t="s">
        <v>37</v>
      </c>
      <c r="J795">
        <v>1</v>
      </c>
      <c r="K795">
        <v>2.5265549250000001</v>
      </c>
      <c r="L795">
        <v>4</v>
      </c>
      <c r="M795">
        <v>37283.71</v>
      </c>
      <c r="N795">
        <v>3.4113839000000001</v>
      </c>
      <c r="O795">
        <v>5</v>
      </c>
      <c r="P795">
        <v>32805.620000000003</v>
      </c>
      <c r="Q795">
        <v>1</v>
      </c>
      <c r="R795">
        <v>0.88482897500000002</v>
      </c>
      <c r="S795">
        <v>-4478.09</v>
      </c>
      <c r="T795" t="s">
        <v>36</v>
      </c>
      <c r="U795" t="s">
        <v>213</v>
      </c>
      <c r="V795">
        <v>0</v>
      </c>
      <c r="W795">
        <v>0</v>
      </c>
      <c r="X795">
        <v>80.842232605000007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0.88482897500000002</v>
      </c>
      <c r="AG795">
        <v>6779.9952612999996</v>
      </c>
      <c r="AH795" t="s">
        <v>40</v>
      </c>
    </row>
    <row r="796" spans="1:34" x14ac:dyDescent="0.55000000000000004">
      <c r="A796">
        <v>14977.506568999999</v>
      </c>
      <c r="B796">
        <v>15462.877919</v>
      </c>
      <c r="C796" t="s">
        <v>21</v>
      </c>
      <c r="D796">
        <v>20743</v>
      </c>
      <c r="E796">
        <v>210015</v>
      </c>
      <c r="F796" t="s">
        <v>465</v>
      </c>
      <c r="G796" t="s">
        <v>35</v>
      </c>
      <c r="H796" t="s">
        <v>41</v>
      </c>
      <c r="I796" t="s">
        <v>37</v>
      </c>
      <c r="J796">
        <v>2</v>
      </c>
      <c r="K796">
        <v>0</v>
      </c>
      <c r="L796">
        <v>0</v>
      </c>
      <c r="M796">
        <v>0</v>
      </c>
      <c r="N796">
        <v>1.498294955</v>
      </c>
      <c r="O796">
        <v>2</v>
      </c>
      <c r="P796">
        <v>15968.48</v>
      </c>
      <c r="Q796">
        <v>2</v>
      </c>
      <c r="R796">
        <v>1.498294955</v>
      </c>
      <c r="S796">
        <v>15968.48</v>
      </c>
      <c r="T796" t="s">
        <v>265</v>
      </c>
      <c r="U796" t="s">
        <v>266</v>
      </c>
      <c r="V796">
        <v>0</v>
      </c>
      <c r="W796">
        <v>0</v>
      </c>
      <c r="X796">
        <v>117.22862953000001</v>
      </c>
      <c r="Y796">
        <v>-10.39679769</v>
      </c>
      <c r="Z796">
        <v>10.396797691</v>
      </c>
      <c r="AA796">
        <v>-10.39679769</v>
      </c>
      <c r="AB796">
        <v>0.13288110240000001</v>
      </c>
      <c r="AC796">
        <v>0.13288110240000001</v>
      </c>
      <c r="AD796">
        <v>0</v>
      </c>
      <c r="AE796">
        <v>1018.2004323</v>
      </c>
      <c r="AF796">
        <v>1.3654138525999999</v>
      </c>
      <c r="AG796">
        <v>10462.473214</v>
      </c>
      <c r="AH796" t="s">
        <v>40</v>
      </c>
    </row>
    <row r="797" spans="1:34" x14ac:dyDescent="0.55000000000000004">
      <c r="A797">
        <v>14977.506568999999</v>
      </c>
      <c r="B797">
        <v>15462.877919</v>
      </c>
      <c r="C797" t="s">
        <v>21</v>
      </c>
      <c r="D797">
        <v>20613</v>
      </c>
      <c r="E797">
        <v>210015</v>
      </c>
      <c r="F797" t="s">
        <v>465</v>
      </c>
      <c r="G797" t="s">
        <v>35</v>
      </c>
      <c r="H797" t="s">
        <v>41</v>
      </c>
      <c r="I797" t="s">
        <v>37</v>
      </c>
      <c r="J797">
        <v>2</v>
      </c>
      <c r="K797">
        <v>0.51374798499999996</v>
      </c>
      <c r="L797">
        <v>1</v>
      </c>
      <c r="M797">
        <v>9626.5</v>
      </c>
      <c r="N797">
        <v>1.338196961</v>
      </c>
      <c r="O797">
        <v>2</v>
      </c>
      <c r="P797">
        <v>13792.46</v>
      </c>
      <c r="Q797">
        <v>1</v>
      </c>
      <c r="R797">
        <v>0.824448976</v>
      </c>
      <c r="S797">
        <v>4165.96</v>
      </c>
      <c r="T797" t="s">
        <v>186</v>
      </c>
      <c r="U797" t="s">
        <v>187</v>
      </c>
      <c r="V797">
        <v>0</v>
      </c>
      <c r="W797">
        <v>0</v>
      </c>
      <c r="X797">
        <v>58.378697269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0.824448976</v>
      </c>
      <c r="AG797">
        <v>6317.3339802999999</v>
      </c>
      <c r="AH797" t="s">
        <v>40</v>
      </c>
    </row>
    <row r="798" spans="1:34" x14ac:dyDescent="0.55000000000000004">
      <c r="A798">
        <v>14977.506568999999</v>
      </c>
      <c r="B798">
        <v>15462.877919</v>
      </c>
      <c r="C798" t="s">
        <v>21</v>
      </c>
      <c r="D798">
        <v>20737</v>
      </c>
      <c r="E798">
        <v>210015</v>
      </c>
      <c r="F798" t="s">
        <v>465</v>
      </c>
      <c r="G798" t="s">
        <v>35</v>
      </c>
      <c r="H798" t="s">
        <v>41</v>
      </c>
      <c r="I798" t="s">
        <v>37</v>
      </c>
      <c r="J798">
        <v>1</v>
      </c>
      <c r="K798">
        <v>0</v>
      </c>
      <c r="L798">
        <v>0</v>
      </c>
      <c r="M798">
        <v>0</v>
      </c>
      <c r="N798">
        <v>0.94474897199999996</v>
      </c>
      <c r="O798">
        <v>1</v>
      </c>
      <c r="P798">
        <v>10092.469999999999</v>
      </c>
      <c r="Q798">
        <v>1</v>
      </c>
      <c r="R798">
        <v>0.94474897199999996</v>
      </c>
      <c r="S798">
        <v>10092.469999999999</v>
      </c>
      <c r="T798" t="s">
        <v>188</v>
      </c>
      <c r="U798" t="s">
        <v>189</v>
      </c>
      <c r="V798">
        <v>0</v>
      </c>
      <c r="W798">
        <v>0</v>
      </c>
      <c r="X798">
        <v>25.442145249999999</v>
      </c>
      <c r="Y798">
        <v>-3.571810894</v>
      </c>
      <c r="Z798">
        <v>3.571810894</v>
      </c>
      <c r="AA798">
        <v>-3.571810894</v>
      </c>
      <c r="AB798">
        <v>0.1326328671</v>
      </c>
      <c r="AC798">
        <v>0.1326328671</v>
      </c>
      <c r="AD798">
        <v>0</v>
      </c>
      <c r="AE798">
        <v>1016.2983311</v>
      </c>
      <c r="AF798">
        <v>0.81211610489999997</v>
      </c>
      <c r="AG798">
        <v>6222.8334494999999</v>
      </c>
      <c r="AH798" t="s">
        <v>40</v>
      </c>
    </row>
    <row r="799" spans="1:34" x14ac:dyDescent="0.55000000000000004">
      <c r="A799">
        <v>14977.506568999999</v>
      </c>
      <c r="B799">
        <v>15462.877919</v>
      </c>
      <c r="C799" t="s">
        <v>21</v>
      </c>
      <c r="D799">
        <v>21042</v>
      </c>
      <c r="E799">
        <v>210015</v>
      </c>
      <c r="F799" t="s">
        <v>465</v>
      </c>
      <c r="G799" t="s">
        <v>35</v>
      </c>
      <c r="H799" t="s">
        <v>79</v>
      </c>
      <c r="I799" t="s">
        <v>37</v>
      </c>
      <c r="J799">
        <v>1</v>
      </c>
      <c r="K799">
        <v>0</v>
      </c>
      <c r="L799">
        <v>0</v>
      </c>
      <c r="M799">
        <v>0</v>
      </c>
      <c r="N799">
        <v>1.1910749650000001</v>
      </c>
      <c r="O799">
        <v>1</v>
      </c>
      <c r="P799">
        <v>6448.86</v>
      </c>
      <c r="Q799">
        <v>1</v>
      </c>
      <c r="R799">
        <v>1.1910749650000001</v>
      </c>
      <c r="S799">
        <v>6448.86</v>
      </c>
      <c r="T799" t="s">
        <v>365</v>
      </c>
      <c r="U799" t="s">
        <v>366</v>
      </c>
      <c r="V799">
        <v>0</v>
      </c>
      <c r="W799">
        <v>0</v>
      </c>
      <c r="X799">
        <v>41.943236755999997</v>
      </c>
      <c r="Y799">
        <v>-2.192951935</v>
      </c>
      <c r="Z799">
        <v>2.192951935</v>
      </c>
      <c r="AA799">
        <v>-2.192951935</v>
      </c>
      <c r="AB799">
        <v>6.2273928999999999E-2</v>
      </c>
      <c r="AC799">
        <v>6.2273928999999999E-2</v>
      </c>
      <c r="AD799">
        <v>0</v>
      </c>
      <c r="AE799">
        <v>477.17350549000003</v>
      </c>
      <c r="AF799">
        <v>1.128801036</v>
      </c>
      <c r="AG799">
        <v>8649.4293147000008</v>
      </c>
      <c r="AH799" t="s">
        <v>40</v>
      </c>
    </row>
    <row r="800" spans="1:34" x14ac:dyDescent="0.55000000000000004">
      <c r="A800">
        <v>14977.506568999999</v>
      </c>
      <c r="B800">
        <v>15462.877919</v>
      </c>
      <c r="C800" t="s">
        <v>21</v>
      </c>
      <c r="D800">
        <v>21032</v>
      </c>
      <c r="E800">
        <v>210015</v>
      </c>
      <c r="F800" t="s">
        <v>465</v>
      </c>
      <c r="G800" t="s">
        <v>35</v>
      </c>
      <c r="H800" t="s">
        <v>64</v>
      </c>
      <c r="I800" t="s">
        <v>37</v>
      </c>
      <c r="J800">
        <v>2</v>
      </c>
      <c r="K800">
        <v>0</v>
      </c>
      <c r="L800">
        <v>0</v>
      </c>
      <c r="M800">
        <v>0</v>
      </c>
      <c r="N800">
        <v>3.03967491</v>
      </c>
      <c r="O800">
        <v>3</v>
      </c>
      <c r="P800">
        <v>33250.47</v>
      </c>
      <c r="Q800">
        <v>3</v>
      </c>
      <c r="R800">
        <v>3.03967491</v>
      </c>
      <c r="S800">
        <v>33250.47</v>
      </c>
      <c r="T800" t="s">
        <v>177</v>
      </c>
      <c r="U800" t="s">
        <v>178</v>
      </c>
      <c r="V800">
        <v>0</v>
      </c>
      <c r="W800">
        <v>0</v>
      </c>
      <c r="X800">
        <v>56.647458321000002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3.03967491</v>
      </c>
      <c r="AG800">
        <v>23291.485776000001</v>
      </c>
      <c r="AH800" t="s">
        <v>40</v>
      </c>
    </row>
    <row r="801" spans="1:34" x14ac:dyDescent="0.55000000000000004">
      <c r="A801">
        <v>14977.506568999999</v>
      </c>
      <c r="B801">
        <v>15462.877919</v>
      </c>
      <c r="C801" t="s">
        <v>21</v>
      </c>
      <c r="D801">
        <v>21040</v>
      </c>
      <c r="E801">
        <v>210015</v>
      </c>
      <c r="F801" t="s">
        <v>465</v>
      </c>
      <c r="G801" t="s">
        <v>35</v>
      </c>
      <c r="H801" t="s">
        <v>126</v>
      </c>
      <c r="I801" t="s">
        <v>37</v>
      </c>
      <c r="J801">
        <v>2</v>
      </c>
      <c r="K801">
        <v>49.112574539999997</v>
      </c>
      <c r="L801">
        <v>65</v>
      </c>
      <c r="M801">
        <v>692177.91</v>
      </c>
      <c r="N801">
        <v>61.596558176000002</v>
      </c>
      <c r="O801">
        <v>70</v>
      </c>
      <c r="P801">
        <v>866366.14</v>
      </c>
      <c r="Q801">
        <v>5</v>
      </c>
      <c r="R801">
        <v>12.483983636</v>
      </c>
      <c r="S801">
        <v>174188.23</v>
      </c>
      <c r="T801" t="s">
        <v>240</v>
      </c>
      <c r="U801" t="s">
        <v>241</v>
      </c>
      <c r="V801">
        <v>0</v>
      </c>
      <c r="W801">
        <v>0</v>
      </c>
      <c r="X801">
        <v>35.146409966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12.483983636</v>
      </c>
      <c r="AG801">
        <v>95658.429239999998</v>
      </c>
      <c r="AH801" t="s">
        <v>40</v>
      </c>
    </row>
    <row r="802" spans="1:34" x14ac:dyDescent="0.55000000000000004">
      <c r="A802">
        <v>15888.244624000001</v>
      </c>
      <c r="B802">
        <v>17253.958773999999</v>
      </c>
      <c r="C802" t="s">
        <v>21</v>
      </c>
      <c r="D802">
        <v>21216</v>
      </c>
      <c r="E802">
        <v>210016</v>
      </c>
      <c r="F802" t="s">
        <v>471</v>
      </c>
      <c r="G802" t="s">
        <v>35</v>
      </c>
      <c r="H802" t="s">
        <v>86</v>
      </c>
      <c r="I802" t="s">
        <v>37</v>
      </c>
      <c r="J802">
        <v>1</v>
      </c>
      <c r="K802">
        <v>0.82926397500000004</v>
      </c>
      <c r="L802">
        <v>2</v>
      </c>
      <c r="M802">
        <v>14340.68</v>
      </c>
      <c r="N802">
        <v>0.867460974</v>
      </c>
      <c r="O802">
        <v>1</v>
      </c>
      <c r="P802">
        <v>9375.49</v>
      </c>
      <c r="Q802">
        <v>-1</v>
      </c>
      <c r="R802">
        <v>3.8196999000000002E-2</v>
      </c>
      <c r="S802">
        <v>-4965.1899999999996</v>
      </c>
      <c r="T802" t="s">
        <v>36</v>
      </c>
      <c r="U802" t="s">
        <v>220</v>
      </c>
      <c r="V802">
        <v>0</v>
      </c>
      <c r="W802">
        <v>0</v>
      </c>
      <c r="X802">
        <v>81.369358595999998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3.8196999000000002E-2</v>
      </c>
      <c r="AG802">
        <v>310.48147786999999</v>
      </c>
      <c r="AH802" t="s">
        <v>40</v>
      </c>
    </row>
    <row r="803" spans="1:34" x14ac:dyDescent="0.55000000000000004">
      <c r="A803">
        <v>15888.244624000001</v>
      </c>
      <c r="B803">
        <v>17253.958773999999</v>
      </c>
      <c r="C803" t="s">
        <v>21</v>
      </c>
      <c r="D803">
        <v>21770</v>
      </c>
      <c r="E803">
        <v>210016</v>
      </c>
      <c r="F803" t="s">
        <v>471</v>
      </c>
      <c r="G803" t="s">
        <v>35</v>
      </c>
      <c r="H803" t="s">
        <v>55</v>
      </c>
      <c r="I803" t="s">
        <v>37</v>
      </c>
      <c r="J803">
        <v>1</v>
      </c>
      <c r="K803">
        <v>0</v>
      </c>
      <c r="L803">
        <v>0</v>
      </c>
      <c r="M803">
        <v>0</v>
      </c>
      <c r="N803">
        <v>1.149632966</v>
      </c>
      <c r="O803">
        <v>1</v>
      </c>
      <c r="P803">
        <v>26289.85</v>
      </c>
      <c r="Q803">
        <v>1</v>
      </c>
      <c r="R803">
        <v>1.149632966</v>
      </c>
      <c r="S803">
        <v>26289.85</v>
      </c>
      <c r="T803" t="s">
        <v>229</v>
      </c>
      <c r="U803" t="s">
        <v>230</v>
      </c>
      <c r="V803">
        <v>0</v>
      </c>
      <c r="W803">
        <v>0</v>
      </c>
      <c r="X803">
        <v>41.396002774000003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1.149632966</v>
      </c>
      <c r="AG803">
        <v>9344.7064334000006</v>
      </c>
      <c r="AH803" t="s">
        <v>40</v>
      </c>
    </row>
    <row r="804" spans="1:34" x14ac:dyDescent="0.55000000000000004">
      <c r="A804">
        <v>15888.244624000001</v>
      </c>
      <c r="B804">
        <v>17253.958773999999</v>
      </c>
      <c r="C804" t="s">
        <v>21</v>
      </c>
      <c r="D804">
        <v>21032</v>
      </c>
      <c r="E804">
        <v>210016</v>
      </c>
      <c r="F804" t="s">
        <v>471</v>
      </c>
      <c r="G804" t="s">
        <v>35</v>
      </c>
      <c r="H804" t="s">
        <v>64</v>
      </c>
      <c r="I804" t="s">
        <v>37</v>
      </c>
      <c r="J804">
        <v>1</v>
      </c>
      <c r="K804">
        <v>0</v>
      </c>
      <c r="L804">
        <v>0</v>
      </c>
      <c r="M804">
        <v>0</v>
      </c>
      <c r="N804">
        <v>0.75515097799999997</v>
      </c>
      <c r="O804">
        <v>1</v>
      </c>
      <c r="P804">
        <v>7094.01</v>
      </c>
      <c r="Q804">
        <v>1</v>
      </c>
      <c r="R804">
        <v>0.75515097799999997</v>
      </c>
      <c r="S804">
        <v>7094.01</v>
      </c>
      <c r="T804" t="s">
        <v>177</v>
      </c>
      <c r="U804" t="s">
        <v>178</v>
      </c>
      <c r="V804">
        <v>0</v>
      </c>
      <c r="W804">
        <v>0</v>
      </c>
      <c r="X804">
        <v>56.647458321000002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0.75515097799999997</v>
      </c>
      <c r="AG804">
        <v>6138.1888054999999</v>
      </c>
      <c r="AH804" t="s">
        <v>40</v>
      </c>
    </row>
    <row r="805" spans="1:34" x14ac:dyDescent="0.55000000000000004">
      <c r="A805">
        <v>15888.244624000001</v>
      </c>
      <c r="B805">
        <v>17253.958773999999</v>
      </c>
      <c r="C805" t="s">
        <v>21</v>
      </c>
      <c r="D805">
        <v>21029</v>
      </c>
      <c r="E805">
        <v>210016</v>
      </c>
      <c r="F805" t="s">
        <v>471</v>
      </c>
      <c r="G805" t="s">
        <v>35</v>
      </c>
      <c r="H805" t="s">
        <v>79</v>
      </c>
      <c r="I805" t="s">
        <v>37</v>
      </c>
      <c r="J805">
        <v>1</v>
      </c>
      <c r="K805">
        <v>0</v>
      </c>
      <c r="L805">
        <v>0</v>
      </c>
      <c r="M805">
        <v>0</v>
      </c>
      <c r="N805">
        <v>1.486203956</v>
      </c>
      <c r="O805">
        <v>1</v>
      </c>
      <c r="P805">
        <v>18391.41</v>
      </c>
      <c r="Q805">
        <v>1</v>
      </c>
      <c r="R805">
        <v>1.486203956</v>
      </c>
      <c r="S805">
        <v>18391.41</v>
      </c>
      <c r="T805" t="s">
        <v>190</v>
      </c>
      <c r="U805" t="s">
        <v>191</v>
      </c>
      <c r="V805">
        <v>0</v>
      </c>
      <c r="W805">
        <v>0</v>
      </c>
      <c r="X805">
        <v>36.759042909000001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1.486203956</v>
      </c>
      <c r="AG805">
        <v>12080.498802</v>
      </c>
      <c r="AH805" t="s">
        <v>40</v>
      </c>
    </row>
    <row r="806" spans="1:34" x14ac:dyDescent="0.55000000000000004">
      <c r="A806">
        <v>15888.244624000001</v>
      </c>
      <c r="B806">
        <v>17253.958773999999</v>
      </c>
      <c r="C806" t="s">
        <v>21</v>
      </c>
      <c r="D806">
        <v>20833</v>
      </c>
      <c r="E806">
        <v>210016</v>
      </c>
      <c r="F806" t="s">
        <v>471</v>
      </c>
      <c r="G806" t="s">
        <v>35</v>
      </c>
      <c r="H806" t="s">
        <v>46</v>
      </c>
      <c r="I806" t="s">
        <v>37</v>
      </c>
      <c r="J806">
        <v>1</v>
      </c>
      <c r="K806">
        <v>0.43226198700000001</v>
      </c>
      <c r="L806">
        <v>1</v>
      </c>
      <c r="M806">
        <v>16046.33</v>
      </c>
      <c r="N806">
        <v>0.60528598199999994</v>
      </c>
      <c r="O806">
        <v>1</v>
      </c>
      <c r="P806">
        <v>5487.68</v>
      </c>
      <c r="Q806">
        <v>0</v>
      </c>
      <c r="R806">
        <v>0.17302399500000001</v>
      </c>
      <c r="S806">
        <v>-10558.65</v>
      </c>
      <c r="T806" t="s">
        <v>424</v>
      </c>
      <c r="U806" t="s">
        <v>425</v>
      </c>
      <c r="V806">
        <v>0</v>
      </c>
      <c r="W806">
        <v>0</v>
      </c>
      <c r="X806">
        <v>11.573457657000001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0.17302399500000001</v>
      </c>
      <c r="AG806">
        <v>1406.4127309</v>
      </c>
      <c r="AH806" t="s">
        <v>40</v>
      </c>
    </row>
    <row r="807" spans="1:34" x14ac:dyDescent="0.55000000000000004">
      <c r="A807">
        <v>15888.244624000001</v>
      </c>
      <c r="B807">
        <v>17253.958773999999</v>
      </c>
      <c r="C807" t="s">
        <v>21</v>
      </c>
      <c r="D807">
        <v>20901</v>
      </c>
      <c r="E807">
        <v>210016</v>
      </c>
      <c r="F807" t="s">
        <v>471</v>
      </c>
      <c r="G807" t="s">
        <v>35</v>
      </c>
      <c r="H807" t="s">
        <v>46</v>
      </c>
      <c r="I807" t="s">
        <v>37</v>
      </c>
      <c r="J807">
        <v>2</v>
      </c>
      <c r="K807">
        <v>59.163257246999997</v>
      </c>
      <c r="L807">
        <v>75</v>
      </c>
      <c r="M807">
        <v>891822.22</v>
      </c>
      <c r="N807">
        <v>68.698190964999995</v>
      </c>
      <c r="O807">
        <v>84</v>
      </c>
      <c r="P807">
        <v>1263312.8400000001</v>
      </c>
      <c r="Q807">
        <v>9</v>
      </c>
      <c r="R807">
        <v>9.5349337179999996</v>
      </c>
      <c r="S807">
        <v>371490.62</v>
      </c>
      <c r="T807" t="s">
        <v>98</v>
      </c>
      <c r="U807" t="s">
        <v>171</v>
      </c>
      <c r="V807">
        <v>0</v>
      </c>
      <c r="W807">
        <v>0</v>
      </c>
      <c r="X807">
        <v>70.619512907000001</v>
      </c>
      <c r="Y807">
        <v>-1.8741309450000001</v>
      </c>
      <c r="Z807">
        <v>1.8741309450000001</v>
      </c>
      <c r="AA807">
        <v>-1.8741309450000001</v>
      </c>
      <c r="AB807">
        <v>0.25304216359999998</v>
      </c>
      <c r="AC807">
        <v>0.25304216359999998</v>
      </c>
      <c r="AD807">
        <v>0</v>
      </c>
      <c r="AE807">
        <v>2056.8344891000002</v>
      </c>
      <c r="AF807">
        <v>9.2818915543999996</v>
      </c>
      <c r="AG807">
        <v>75447.168172999998</v>
      </c>
      <c r="AH807" t="s">
        <v>40</v>
      </c>
    </row>
    <row r="808" spans="1:34" x14ac:dyDescent="0.55000000000000004">
      <c r="A808">
        <v>15888.244624000001</v>
      </c>
      <c r="B808">
        <v>17253.958773999999</v>
      </c>
      <c r="C808" t="s">
        <v>21</v>
      </c>
      <c r="D808">
        <v>21229</v>
      </c>
      <c r="E808">
        <v>210016</v>
      </c>
      <c r="F808" t="s">
        <v>471</v>
      </c>
      <c r="G808" t="s">
        <v>35</v>
      </c>
      <c r="H808" t="s">
        <v>86</v>
      </c>
      <c r="I808" t="s">
        <v>37</v>
      </c>
      <c r="J808">
        <v>1</v>
      </c>
      <c r="K808">
        <v>0</v>
      </c>
      <c r="L808">
        <v>0</v>
      </c>
      <c r="M808">
        <v>0</v>
      </c>
      <c r="N808">
        <v>0.92279497300000002</v>
      </c>
      <c r="O808">
        <v>1</v>
      </c>
      <c r="P808">
        <v>4377.8999999999996</v>
      </c>
      <c r="Q808">
        <v>1</v>
      </c>
      <c r="R808">
        <v>0.92279497300000002</v>
      </c>
      <c r="S808">
        <v>4377.8999999999996</v>
      </c>
      <c r="T808" t="s">
        <v>36</v>
      </c>
      <c r="U808" t="s">
        <v>87</v>
      </c>
      <c r="V808">
        <v>0</v>
      </c>
      <c r="W808">
        <v>0</v>
      </c>
      <c r="X808">
        <v>142.46583278</v>
      </c>
      <c r="Y808">
        <v>-0.598206982</v>
      </c>
      <c r="Z808">
        <v>0.598206982</v>
      </c>
      <c r="AA808">
        <v>-0.598206982</v>
      </c>
      <c r="AB808">
        <v>3.8747704000000002E-3</v>
      </c>
      <c r="AC808">
        <v>3.8747704000000002E-3</v>
      </c>
      <c r="AD808">
        <v>0</v>
      </c>
      <c r="AE808">
        <v>31.495784492999999</v>
      </c>
      <c r="AF808">
        <v>0.91892020259999996</v>
      </c>
      <c r="AG808">
        <v>7469.3748202999996</v>
      </c>
      <c r="AH808" t="s">
        <v>40</v>
      </c>
    </row>
    <row r="809" spans="1:34" x14ac:dyDescent="0.55000000000000004">
      <c r="A809">
        <v>15888.244624000001</v>
      </c>
      <c r="B809">
        <v>17253.958773999999</v>
      </c>
      <c r="C809" t="s">
        <v>21</v>
      </c>
      <c r="D809">
        <v>21771</v>
      </c>
      <c r="E809">
        <v>210016</v>
      </c>
      <c r="F809" t="s">
        <v>471</v>
      </c>
      <c r="G809" t="s">
        <v>35</v>
      </c>
      <c r="H809" t="s">
        <v>55</v>
      </c>
      <c r="I809" t="s">
        <v>37</v>
      </c>
      <c r="J809">
        <v>1</v>
      </c>
      <c r="K809">
        <v>0</v>
      </c>
      <c r="L809">
        <v>0</v>
      </c>
      <c r="M809">
        <v>0</v>
      </c>
      <c r="N809">
        <v>0.58304598299999999</v>
      </c>
      <c r="O809">
        <v>1</v>
      </c>
      <c r="P809">
        <v>5205.1400000000003</v>
      </c>
      <c r="Q809">
        <v>1</v>
      </c>
      <c r="R809">
        <v>0.58304598299999999</v>
      </c>
      <c r="S809">
        <v>5205.1400000000003</v>
      </c>
      <c r="T809" t="s">
        <v>77</v>
      </c>
      <c r="U809" t="s">
        <v>78</v>
      </c>
      <c r="V809">
        <v>0</v>
      </c>
      <c r="W809">
        <v>0</v>
      </c>
      <c r="X809">
        <v>50.771912489999998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0.58304598299999999</v>
      </c>
      <c r="AG809">
        <v>4739.2460981000004</v>
      </c>
      <c r="AH809" t="s">
        <v>40</v>
      </c>
    </row>
    <row r="810" spans="1:34" x14ac:dyDescent="0.55000000000000004">
      <c r="A810">
        <v>15888.244624000001</v>
      </c>
      <c r="B810">
        <v>17253.958773999999</v>
      </c>
      <c r="C810" t="s">
        <v>21</v>
      </c>
      <c r="D810">
        <v>20722</v>
      </c>
      <c r="E810">
        <v>210016</v>
      </c>
      <c r="F810" t="s">
        <v>471</v>
      </c>
      <c r="G810" t="s">
        <v>35</v>
      </c>
      <c r="H810" t="s">
        <v>41</v>
      </c>
      <c r="I810" t="s">
        <v>37</v>
      </c>
      <c r="J810">
        <v>2</v>
      </c>
      <c r="K810">
        <v>19.609628419</v>
      </c>
      <c r="L810">
        <v>20</v>
      </c>
      <c r="M810">
        <v>311336.03000000003</v>
      </c>
      <c r="N810">
        <v>30.939424081999999</v>
      </c>
      <c r="O810">
        <v>31</v>
      </c>
      <c r="P810">
        <v>539437.73</v>
      </c>
      <c r="Q810">
        <v>11</v>
      </c>
      <c r="R810">
        <v>11.329795663000001</v>
      </c>
      <c r="S810">
        <v>228101.7</v>
      </c>
      <c r="T810" t="s">
        <v>167</v>
      </c>
      <c r="U810" t="s">
        <v>168</v>
      </c>
      <c r="V810">
        <v>0</v>
      </c>
      <c r="W810">
        <v>0</v>
      </c>
      <c r="X810">
        <v>23.905281291000001</v>
      </c>
      <c r="Y810">
        <v>-1.6599719500000001</v>
      </c>
      <c r="Z810">
        <v>1.6599719500000001</v>
      </c>
      <c r="AA810">
        <v>-1.6599719500000001</v>
      </c>
      <c r="AB810">
        <v>0.78673590039999997</v>
      </c>
      <c r="AC810">
        <v>0.78673590039999997</v>
      </c>
      <c r="AD810">
        <v>0</v>
      </c>
      <c r="AE810">
        <v>6394.9245080000001</v>
      </c>
      <c r="AF810">
        <v>10.543059763</v>
      </c>
      <c r="AG810">
        <v>85698.480563999998</v>
      </c>
      <c r="AH810" t="s">
        <v>40</v>
      </c>
    </row>
    <row r="811" spans="1:34" x14ac:dyDescent="0.55000000000000004">
      <c r="A811">
        <v>15888.244624000001</v>
      </c>
      <c r="B811">
        <v>17253.958773999999</v>
      </c>
      <c r="C811" t="s">
        <v>21</v>
      </c>
      <c r="D811">
        <v>20707</v>
      </c>
      <c r="E811">
        <v>210016</v>
      </c>
      <c r="F811" t="s">
        <v>471</v>
      </c>
      <c r="G811" t="s">
        <v>35</v>
      </c>
      <c r="H811" t="s">
        <v>41</v>
      </c>
      <c r="I811" t="s">
        <v>37</v>
      </c>
      <c r="J811">
        <v>2</v>
      </c>
      <c r="K811">
        <v>19.418947424999999</v>
      </c>
      <c r="L811">
        <v>16</v>
      </c>
      <c r="M811">
        <v>237724.33</v>
      </c>
      <c r="N811">
        <v>36.455618919000003</v>
      </c>
      <c r="O811">
        <v>41</v>
      </c>
      <c r="P811">
        <v>643113.28</v>
      </c>
      <c r="Q811">
        <v>25</v>
      </c>
      <c r="R811">
        <v>17.036671494</v>
      </c>
      <c r="S811">
        <v>405388.95</v>
      </c>
      <c r="T811" t="s">
        <v>129</v>
      </c>
      <c r="U811" t="s">
        <v>267</v>
      </c>
      <c r="V811">
        <v>0</v>
      </c>
      <c r="W811">
        <v>0</v>
      </c>
      <c r="X811">
        <v>135.32980598</v>
      </c>
      <c r="Y811">
        <v>-184.9022105</v>
      </c>
      <c r="Z811">
        <v>135.32980598</v>
      </c>
      <c r="AA811">
        <v>135.32980598</v>
      </c>
      <c r="AB811">
        <v>17.036671494</v>
      </c>
      <c r="AC811">
        <v>17.036671494</v>
      </c>
      <c r="AD811">
        <v>0</v>
      </c>
      <c r="AE811">
        <v>138481.32266999999</v>
      </c>
      <c r="AF811">
        <v>0</v>
      </c>
      <c r="AG811">
        <v>0</v>
      </c>
      <c r="AH811" t="s">
        <v>40</v>
      </c>
    </row>
    <row r="812" spans="1:34" x14ac:dyDescent="0.55000000000000004">
      <c r="A812">
        <v>15888.244624000001</v>
      </c>
      <c r="B812">
        <v>17253.958773999999</v>
      </c>
      <c r="C812" t="s">
        <v>21</v>
      </c>
      <c r="D812">
        <v>20910</v>
      </c>
      <c r="E812">
        <v>210016</v>
      </c>
      <c r="F812" t="s">
        <v>471</v>
      </c>
      <c r="G812" t="s">
        <v>35</v>
      </c>
      <c r="H812" t="s">
        <v>46</v>
      </c>
      <c r="I812" t="s">
        <v>37</v>
      </c>
      <c r="J812">
        <v>2</v>
      </c>
      <c r="K812">
        <v>57.847331283000003</v>
      </c>
      <c r="L812">
        <v>73</v>
      </c>
      <c r="M812">
        <v>836215.9</v>
      </c>
      <c r="N812">
        <v>72.402986854000005</v>
      </c>
      <c r="O812">
        <v>88</v>
      </c>
      <c r="P812">
        <v>1272293.49</v>
      </c>
      <c r="Q812">
        <v>15</v>
      </c>
      <c r="R812">
        <v>14.555655571000001</v>
      </c>
      <c r="S812">
        <v>436077.59</v>
      </c>
      <c r="T812" t="s">
        <v>98</v>
      </c>
      <c r="U812" t="s">
        <v>231</v>
      </c>
      <c r="V812">
        <v>0</v>
      </c>
      <c r="W812">
        <v>0</v>
      </c>
      <c r="X812">
        <v>79.478649641000004</v>
      </c>
      <c r="Y812">
        <v>-2.182473935</v>
      </c>
      <c r="Z812">
        <v>2.182473935</v>
      </c>
      <c r="AA812">
        <v>-2.182473935</v>
      </c>
      <c r="AB812">
        <v>0.39969651010000001</v>
      </c>
      <c r="AC812">
        <v>0.39969651010000001</v>
      </c>
      <c r="AD812">
        <v>0</v>
      </c>
      <c r="AE812">
        <v>3248.9034849</v>
      </c>
      <c r="AF812">
        <v>14.155959061000001</v>
      </c>
      <c r="AG812">
        <v>115065.66497</v>
      </c>
      <c r="AH812" t="s">
        <v>40</v>
      </c>
    </row>
    <row r="813" spans="1:34" x14ac:dyDescent="0.55000000000000004">
      <c r="A813">
        <v>15888.244624000001</v>
      </c>
      <c r="B813">
        <v>17253.958773999999</v>
      </c>
      <c r="C813" t="s">
        <v>21</v>
      </c>
      <c r="D813">
        <v>20770</v>
      </c>
      <c r="E813">
        <v>210016</v>
      </c>
      <c r="F813" t="s">
        <v>471</v>
      </c>
      <c r="G813" t="s">
        <v>35</v>
      </c>
      <c r="H813" t="s">
        <v>41</v>
      </c>
      <c r="I813" t="s">
        <v>37</v>
      </c>
      <c r="J813">
        <v>2</v>
      </c>
      <c r="K813">
        <v>38.431082857</v>
      </c>
      <c r="L813">
        <v>45</v>
      </c>
      <c r="M813">
        <v>571254.14</v>
      </c>
      <c r="N813">
        <v>43.290093716000001</v>
      </c>
      <c r="O813">
        <v>51</v>
      </c>
      <c r="P813">
        <v>704710.87</v>
      </c>
      <c r="Q813">
        <v>6</v>
      </c>
      <c r="R813">
        <v>4.8590108589999996</v>
      </c>
      <c r="S813">
        <v>133456.73000000001</v>
      </c>
      <c r="T813" t="s">
        <v>435</v>
      </c>
      <c r="U813" t="s">
        <v>436</v>
      </c>
      <c r="V813">
        <v>0</v>
      </c>
      <c r="W813">
        <v>0</v>
      </c>
      <c r="X813">
        <v>43.179993729000003</v>
      </c>
      <c r="Y813">
        <v>-8.4850117489999999</v>
      </c>
      <c r="Z813">
        <v>8.4850117489999999</v>
      </c>
      <c r="AA813">
        <v>-8.4850117489999999</v>
      </c>
      <c r="AB813">
        <v>0.95481172339999998</v>
      </c>
      <c r="AC813">
        <v>0.95481172339999998</v>
      </c>
      <c r="AD813">
        <v>0</v>
      </c>
      <c r="AE813">
        <v>7761.1163892000004</v>
      </c>
      <c r="AF813">
        <v>3.9041991355999999</v>
      </c>
      <c r="AG813">
        <v>31734.993567000001</v>
      </c>
      <c r="AH813" t="s">
        <v>40</v>
      </c>
    </row>
    <row r="814" spans="1:34" x14ac:dyDescent="0.55000000000000004">
      <c r="A814">
        <v>15888.244624000001</v>
      </c>
      <c r="B814">
        <v>17253.958773999999</v>
      </c>
      <c r="C814" t="s">
        <v>21</v>
      </c>
      <c r="D814">
        <v>20708</v>
      </c>
      <c r="E814">
        <v>210016</v>
      </c>
      <c r="F814" t="s">
        <v>471</v>
      </c>
      <c r="G814" t="s">
        <v>35</v>
      </c>
      <c r="H814" t="s">
        <v>41</v>
      </c>
      <c r="I814" t="s">
        <v>37</v>
      </c>
      <c r="J814">
        <v>2</v>
      </c>
      <c r="K814">
        <v>15.682125535000001</v>
      </c>
      <c r="L814">
        <v>23</v>
      </c>
      <c r="M814">
        <v>269426.45</v>
      </c>
      <c r="N814">
        <v>28.120578169000002</v>
      </c>
      <c r="O814">
        <v>32</v>
      </c>
      <c r="P814">
        <v>606290.4</v>
      </c>
      <c r="Q814">
        <v>9</v>
      </c>
      <c r="R814">
        <v>12.438452634000001</v>
      </c>
      <c r="S814">
        <v>336863.95</v>
      </c>
      <c r="T814" t="s">
        <v>129</v>
      </c>
      <c r="U814" t="s">
        <v>280</v>
      </c>
      <c r="V814">
        <v>0</v>
      </c>
      <c r="W814">
        <v>0</v>
      </c>
      <c r="X814">
        <v>171.31853193000001</v>
      </c>
      <c r="Y814">
        <v>-106.8178618</v>
      </c>
      <c r="Z814">
        <v>106.81786183</v>
      </c>
      <c r="AA814">
        <v>-106.8178618</v>
      </c>
      <c r="AB814">
        <v>7.7554301912000003</v>
      </c>
      <c r="AC814">
        <v>7.7554301912000003</v>
      </c>
      <c r="AD814">
        <v>0</v>
      </c>
      <c r="AE814">
        <v>63039.440017000001</v>
      </c>
      <c r="AF814">
        <v>4.6830224427999996</v>
      </c>
      <c r="AG814">
        <v>38065.601147000001</v>
      </c>
      <c r="AH814" t="s">
        <v>40</v>
      </c>
    </row>
    <row r="815" spans="1:34" x14ac:dyDescent="0.55000000000000004">
      <c r="A815">
        <v>15888.244624000001</v>
      </c>
      <c r="B815">
        <v>17253.958773999999</v>
      </c>
      <c r="C815" t="s">
        <v>21</v>
      </c>
      <c r="D815">
        <v>20905</v>
      </c>
      <c r="E815">
        <v>210016</v>
      </c>
      <c r="F815" t="s">
        <v>471</v>
      </c>
      <c r="G815" t="s">
        <v>35</v>
      </c>
      <c r="H815" t="s">
        <v>46</v>
      </c>
      <c r="I815" t="s">
        <v>37</v>
      </c>
      <c r="J815">
        <v>2</v>
      </c>
      <c r="K815">
        <v>9.7182327110000006</v>
      </c>
      <c r="L815">
        <v>14</v>
      </c>
      <c r="M815">
        <v>217383.67999999999</v>
      </c>
      <c r="N815">
        <v>11.77218165</v>
      </c>
      <c r="O815">
        <v>16</v>
      </c>
      <c r="P815">
        <v>199244.44</v>
      </c>
      <c r="Q815">
        <v>2</v>
      </c>
      <c r="R815">
        <v>2.0539489390000001</v>
      </c>
      <c r="S815">
        <v>-18139.240000000002</v>
      </c>
      <c r="T815" t="s">
        <v>98</v>
      </c>
      <c r="U815" t="s">
        <v>283</v>
      </c>
      <c r="V815">
        <v>0</v>
      </c>
      <c r="W815">
        <v>0</v>
      </c>
      <c r="X815">
        <v>20.929489378</v>
      </c>
      <c r="Y815">
        <v>-1.779962947</v>
      </c>
      <c r="Z815">
        <v>1.779962947</v>
      </c>
      <c r="AA815">
        <v>-1.779962947</v>
      </c>
      <c r="AB815">
        <v>0.17467951270000001</v>
      </c>
      <c r="AC815">
        <v>0.17467951270000001</v>
      </c>
      <c r="AD815">
        <v>0</v>
      </c>
      <c r="AE815">
        <v>1419.8694842</v>
      </c>
      <c r="AF815">
        <v>1.8792694263</v>
      </c>
      <c r="AG815">
        <v>15275.502371</v>
      </c>
      <c r="AH815" t="s">
        <v>40</v>
      </c>
    </row>
    <row r="816" spans="1:34" x14ac:dyDescent="0.55000000000000004">
      <c r="A816">
        <v>15888.244624000001</v>
      </c>
      <c r="B816">
        <v>17253.958773999999</v>
      </c>
      <c r="C816" t="s">
        <v>21</v>
      </c>
      <c r="D816">
        <v>20903</v>
      </c>
      <c r="E816">
        <v>210016</v>
      </c>
      <c r="F816" t="s">
        <v>471</v>
      </c>
      <c r="G816" t="s">
        <v>35</v>
      </c>
      <c r="H816" t="s">
        <v>46</v>
      </c>
      <c r="I816" t="s">
        <v>37</v>
      </c>
      <c r="J816">
        <v>2</v>
      </c>
      <c r="K816">
        <v>94.119967205999998</v>
      </c>
      <c r="L816">
        <v>115</v>
      </c>
      <c r="M816">
        <v>1369721</v>
      </c>
      <c r="N816">
        <v>104.84240789</v>
      </c>
      <c r="O816">
        <v>126</v>
      </c>
      <c r="P816">
        <v>1823233.93</v>
      </c>
      <c r="Q816">
        <v>11</v>
      </c>
      <c r="R816">
        <v>10.722440681</v>
      </c>
      <c r="S816">
        <v>453512.93</v>
      </c>
      <c r="T816" t="s">
        <v>98</v>
      </c>
      <c r="U816" t="s">
        <v>288</v>
      </c>
      <c r="V816">
        <v>0</v>
      </c>
      <c r="W816">
        <v>0</v>
      </c>
      <c r="X816">
        <v>18.761686442999999</v>
      </c>
      <c r="Y816">
        <v>-1.70023795</v>
      </c>
      <c r="Z816">
        <v>1.70023795</v>
      </c>
      <c r="AA816">
        <v>-1.70023795</v>
      </c>
      <c r="AB816">
        <v>0.97169839280000003</v>
      </c>
      <c r="AC816">
        <v>0.97169839280000003</v>
      </c>
      <c r="AD816">
        <v>0</v>
      </c>
      <c r="AE816">
        <v>7898.3784310999999</v>
      </c>
      <c r="AF816">
        <v>9.7507422881999997</v>
      </c>
      <c r="AG816">
        <v>79258.186644000001</v>
      </c>
      <c r="AH816" t="s">
        <v>40</v>
      </c>
    </row>
    <row r="817" spans="1:34" x14ac:dyDescent="0.55000000000000004">
      <c r="A817">
        <v>15888.244624000001</v>
      </c>
      <c r="B817">
        <v>17253.958773999999</v>
      </c>
      <c r="C817" t="s">
        <v>21</v>
      </c>
      <c r="D817">
        <v>20607</v>
      </c>
      <c r="E817">
        <v>210016</v>
      </c>
      <c r="F817" t="s">
        <v>471</v>
      </c>
      <c r="G817" t="s">
        <v>35</v>
      </c>
      <c r="H817" t="s">
        <v>41</v>
      </c>
      <c r="I817" t="s">
        <v>37</v>
      </c>
      <c r="J817">
        <v>1</v>
      </c>
      <c r="K817">
        <v>0</v>
      </c>
      <c r="L817">
        <v>0</v>
      </c>
      <c r="M817">
        <v>0</v>
      </c>
      <c r="N817">
        <v>1.600185953</v>
      </c>
      <c r="O817">
        <v>2</v>
      </c>
      <c r="P817">
        <v>17940.82</v>
      </c>
      <c r="Q817">
        <v>2</v>
      </c>
      <c r="R817">
        <v>1.600185953</v>
      </c>
      <c r="S817">
        <v>17940.82</v>
      </c>
      <c r="T817" t="s">
        <v>351</v>
      </c>
      <c r="U817" t="s">
        <v>352</v>
      </c>
      <c r="V817">
        <v>0</v>
      </c>
      <c r="W817">
        <v>0</v>
      </c>
      <c r="X817">
        <v>32.126005048000003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1.600185953</v>
      </c>
      <c r="AG817">
        <v>13006.993025</v>
      </c>
      <c r="AH817" t="s">
        <v>40</v>
      </c>
    </row>
    <row r="818" spans="1:34" x14ac:dyDescent="0.55000000000000004">
      <c r="A818">
        <v>15888.244624000001</v>
      </c>
      <c r="B818">
        <v>17253.958773999999</v>
      </c>
      <c r="C818" t="s">
        <v>21</v>
      </c>
      <c r="D818">
        <v>20720</v>
      </c>
      <c r="E818">
        <v>210016</v>
      </c>
      <c r="F818" t="s">
        <v>471</v>
      </c>
      <c r="G818" t="s">
        <v>35</v>
      </c>
      <c r="H818" t="s">
        <v>41</v>
      </c>
      <c r="I818" t="s">
        <v>37</v>
      </c>
      <c r="J818">
        <v>2</v>
      </c>
      <c r="K818">
        <v>3.915467885</v>
      </c>
      <c r="L818">
        <v>6</v>
      </c>
      <c r="M818">
        <v>46564.7</v>
      </c>
      <c r="N818">
        <v>8.7019417420000007</v>
      </c>
      <c r="O818">
        <v>9</v>
      </c>
      <c r="P818">
        <v>81341.69</v>
      </c>
      <c r="Q818">
        <v>3</v>
      </c>
      <c r="R818">
        <v>4.7864738569999998</v>
      </c>
      <c r="S818">
        <v>34776.99</v>
      </c>
      <c r="T818" t="s">
        <v>140</v>
      </c>
      <c r="U818" t="s">
        <v>198</v>
      </c>
      <c r="V818">
        <v>0</v>
      </c>
      <c r="W818">
        <v>0</v>
      </c>
      <c r="X818">
        <v>67.503236000000001</v>
      </c>
      <c r="Y818">
        <v>-3.745538888</v>
      </c>
      <c r="Z818">
        <v>3.745538888</v>
      </c>
      <c r="AA818">
        <v>-3.745538888</v>
      </c>
      <c r="AB818">
        <v>0.26558614120000001</v>
      </c>
      <c r="AC818">
        <v>0.26558614120000001</v>
      </c>
      <c r="AD818">
        <v>0</v>
      </c>
      <c r="AE818">
        <v>2158.797282</v>
      </c>
      <c r="AF818">
        <v>4.5208877157999998</v>
      </c>
      <c r="AG818">
        <v>36747.701025000002</v>
      </c>
      <c r="AH818" t="s">
        <v>40</v>
      </c>
    </row>
    <row r="819" spans="1:34" x14ac:dyDescent="0.55000000000000004">
      <c r="A819">
        <v>15888.244624000001</v>
      </c>
      <c r="B819">
        <v>17253.958773999999</v>
      </c>
      <c r="C819" t="s">
        <v>21</v>
      </c>
      <c r="D819">
        <v>20906</v>
      </c>
      <c r="E819">
        <v>210016</v>
      </c>
      <c r="F819" t="s">
        <v>471</v>
      </c>
      <c r="G819" t="s">
        <v>35</v>
      </c>
      <c r="H819" t="s">
        <v>46</v>
      </c>
      <c r="I819" t="s">
        <v>37</v>
      </c>
      <c r="J819">
        <v>2</v>
      </c>
      <c r="K819">
        <v>19.796180412999998</v>
      </c>
      <c r="L819">
        <v>29</v>
      </c>
      <c r="M819">
        <v>423174.84</v>
      </c>
      <c r="N819">
        <v>33.451530005999999</v>
      </c>
      <c r="O819">
        <v>32</v>
      </c>
      <c r="P819">
        <v>482123.82</v>
      </c>
      <c r="Q819">
        <v>3</v>
      </c>
      <c r="R819">
        <v>13.655349593</v>
      </c>
      <c r="S819">
        <v>58948.98</v>
      </c>
      <c r="T819" t="s">
        <v>98</v>
      </c>
      <c r="U819" t="s">
        <v>99</v>
      </c>
      <c r="V819">
        <v>0</v>
      </c>
      <c r="W819">
        <v>0</v>
      </c>
      <c r="X819">
        <v>117.35899250999999</v>
      </c>
      <c r="Y819">
        <v>-1.7898299470000001</v>
      </c>
      <c r="Z819">
        <v>1.7898299470000001</v>
      </c>
      <c r="AA819">
        <v>-1.7898299470000001</v>
      </c>
      <c r="AB819">
        <v>0.2082563348</v>
      </c>
      <c r="AC819">
        <v>0.2082563348</v>
      </c>
      <c r="AD819">
        <v>0</v>
      </c>
      <c r="AE819">
        <v>1692.7961961999999</v>
      </c>
      <c r="AF819">
        <v>13.447093258000001</v>
      </c>
      <c r="AG819">
        <v>109303.70179000001</v>
      </c>
      <c r="AH819" t="s">
        <v>40</v>
      </c>
    </row>
    <row r="820" spans="1:34" x14ac:dyDescent="0.55000000000000004">
      <c r="A820">
        <v>15888.244624000001</v>
      </c>
      <c r="B820">
        <v>17253.958773999999</v>
      </c>
      <c r="C820" t="s">
        <v>21</v>
      </c>
      <c r="D820">
        <v>21225</v>
      </c>
      <c r="E820">
        <v>210016</v>
      </c>
      <c r="F820" t="s">
        <v>471</v>
      </c>
      <c r="G820" t="s">
        <v>35</v>
      </c>
      <c r="H820" t="s">
        <v>86</v>
      </c>
      <c r="I820" t="s">
        <v>37</v>
      </c>
      <c r="J820">
        <v>2</v>
      </c>
      <c r="K820">
        <v>2.3687569289999999</v>
      </c>
      <c r="L820">
        <v>2</v>
      </c>
      <c r="M820">
        <v>44320.88</v>
      </c>
      <c r="N820">
        <v>5.0423058510000001</v>
      </c>
      <c r="O820">
        <v>4</v>
      </c>
      <c r="P820">
        <v>121051.64</v>
      </c>
      <c r="Q820">
        <v>2</v>
      </c>
      <c r="R820">
        <v>2.6735489220000002</v>
      </c>
      <c r="S820">
        <v>76730.759999999995</v>
      </c>
      <c r="T820" t="s">
        <v>292</v>
      </c>
      <c r="U820" t="s">
        <v>293</v>
      </c>
      <c r="V820">
        <v>0</v>
      </c>
      <c r="W820">
        <v>0</v>
      </c>
      <c r="X820">
        <v>78.337591657999994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2.6735489220000002</v>
      </c>
      <c r="AG820">
        <v>21731.744435000001</v>
      </c>
      <c r="AH820" t="s">
        <v>40</v>
      </c>
    </row>
    <row r="821" spans="1:34" x14ac:dyDescent="0.55000000000000004">
      <c r="A821">
        <v>15888.244624000001</v>
      </c>
      <c r="B821">
        <v>17253.958773999999</v>
      </c>
      <c r="C821" t="s">
        <v>21</v>
      </c>
      <c r="D821">
        <v>21206</v>
      </c>
      <c r="E821">
        <v>210016</v>
      </c>
      <c r="F821" t="s">
        <v>471</v>
      </c>
      <c r="G821" t="s">
        <v>35</v>
      </c>
      <c r="H821" t="s">
        <v>86</v>
      </c>
      <c r="I821" t="s">
        <v>37</v>
      </c>
      <c r="J821">
        <v>1</v>
      </c>
      <c r="K821">
        <v>0</v>
      </c>
      <c r="L821">
        <v>0</v>
      </c>
      <c r="M821">
        <v>0</v>
      </c>
      <c r="N821">
        <v>0.40325198800000001</v>
      </c>
      <c r="O821">
        <v>1</v>
      </c>
      <c r="P821">
        <v>7495.61</v>
      </c>
      <c r="Q821">
        <v>1</v>
      </c>
      <c r="R821">
        <v>0.40325198800000001</v>
      </c>
      <c r="S821">
        <v>7495.61</v>
      </c>
      <c r="T821" t="s">
        <v>36</v>
      </c>
      <c r="U821" t="s">
        <v>108</v>
      </c>
      <c r="V821">
        <v>0</v>
      </c>
      <c r="W821">
        <v>0</v>
      </c>
      <c r="X821">
        <v>198.44760808000001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0.40325198800000001</v>
      </c>
      <c r="AG821">
        <v>3277.8039235000001</v>
      </c>
      <c r="AH821" t="s">
        <v>40</v>
      </c>
    </row>
    <row r="822" spans="1:34" x14ac:dyDescent="0.55000000000000004">
      <c r="A822">
        <v>15888.244624000001</v>
      </c>
      <c r="B822">
        <v>17253.958773999999</v>
      </c>
      <c r="C822" t="s">
        <v>21</v>
      </c>
      <c r="D822">
        <v>20882</v>
      </c>
      <c r="E822">
        <v>210016</v>
      </c>
      <c r="F822" t="s">
        <v>471</v>
      </c>
      <c r="G822" t="s">
        <v>35</v>
      </c>
      <c r="H822" t="s">
        <v>46</v>
      </c>
      <c r="I822" t="s">
        <v>37</v>
      </c>
      <c r="J822">
        <v>1</v>
      </c>
      <c r="K822">
        <v>1.6023219529999999</v>
      </c>
      <c r="L822">
        <v>3</v>
      </c>
      <c r="M822">
        <v>15162.42</v>
      </c>
      <c r="N822">
        <v>2.2695869329999998</v>
      </c>
      <c r="O822">
        <v>1</v>
      </c>
      <c r="P822">
        <v>34508.379999999997</v>
      </c>
      <c r="Q822">
        <v>-2</v>
      </c>
      <c r="R822">
        <v>0.66726498000000001</v>
      </c>
      <c r="S822">
        <v>19345.96</v>
      </c>
      <c r="T822" t="s">
        <v>47</v>
      </c>
      <c r="U822" t="s">
        <v>120</v>
      </c>
      <c r="V822">
        <v>0</v>
      </c>
      <c r="W822">
        <v>0</v>
      </c>
      <c r="X822">
        <v>33.022101024999998</v>
      </c>
      <c r="Y822">
        <v>-0.57127498300000001</v>
      </c>
      <c r="Z822">
        <v>0.57127498300000001</v>
      </c>
      <c r="AA822">
        <v>-0.57127498300000001</v>
      </c>
      <c r="AB822">
        <v>1.1543535299999999E-2</v>
      </c>
      <c r="AC822">
        <v>1.1543535299999999E-2</v>
      </c>
      <c r="AD822">
        <v>0</v>
      </c>
      <c r="AE822">
        <v>93.830772190000005</v>
      </c>
      <c r="AF822">
        <v>0.65572144470000004</v>
      </c>
      <c r="AG822">
        <v>5329.9832065999999</v>
      </c>
      <c r="AH822" t="s">
        <v>40</v>
      </c>
    </row>
    <row r="823" spans="1:34" x14ac:dyDescent="0.55000000000000004">
      <c r="A823">
        <v>15888.244624000001</v>
      </c>
      <c r="B823">
        <v>17253.958773999999</v>
      </c>
      <c r="C823" t="s">
        <v>21</v>
      </c>
      <c r="D823">
        <v>20879</v>
      </c>
      <c r="E823">
        <v>210016</v>
      </c>
      <c r="F823" t="s">
        <v>471</v>
      </c>
      <c r="G823" t="s">
        <v>35</v>
      </c>
      <c r="H823" t="s">
        <v>46</v>
      </c>
      <c r="I823" t="s">
        <v>37</v>
      </c>
      <c r="J823">
        <v>2</v>
      </c>
      <c r="K823">
        <v>4.3540828710000001</v>
      </c>
      <c r="L823">
        <v>4</v>
      </c>
      <c r="M823">
        <v>50387.7</v>
      </c>
      <c r="N823">
        <v>7.4649257779999996</v>
      </c>
      <c r="O823">
        <v>5</v>
      </c>
      <c r="P823">
        <v>134580.54</v>
      </c>
      <c r="Q823">
        <v>1</v>
      </c>
      <c r="R823">
        <v>3.1108429069999999</v>
      </c>
      <c r="S823">
        <v>84192.84</v>
      </c>
      <c r="T823" t="s">
        <v>47</v>
      </c>
      <c r="U823" t="s">
        <v>431</v>
      </c>
      <c r="V823">
        <v>0</v>
      </c>
      <c r="W823">
        <v>0</v>
      </c>
      <c r="X823">
        <v>23.840834283</v>
      </c>
      <c r="Y823">
        <v>-0.77830497700000001</v>
      </c>
      <c r="Z823">
        <v>0.77830497700000001</v>
      </c>
      <c r="AA823">
        <v>-0.77830497700000001</v>
      </c>
      <c r="AB823">
        <v>0.1015561993</v>
      </c>
      <c r="AC823">
        <v>0.1015561993</v>
      </c>
      <c r="AD823">
        <v>0</v>
      </c>
      <c r="AE823">
        <v>825.49204549000001</v>
      </c>
      <c r="AF823">
        <v>3.0092867076999998</v>
      </c>
      <c r="AG823">
        <v>24460.764165000001</v>
      </c>
      <c r="AH823" t="s">
        <v>40</v>
      </c>
    </row>
    <row r="824" spans="1:34" x14ac:dyDescent="0.55000000000000004">
      <c r="A824">
        <v>15888.244624000001</v>
      </c>
      <c r="B824">
        <v>17253.958773999999</v>
      </c>
      <c r="C824" t="s">
        <v>21</v>
      </c>
      <c r="D824">
        <v>20878</v>
      </c>
      <c r="E824">
        <v>210016</v>
      </c>
      <c r="F824" t="s">
        <v>471</v>
      </c>
      <c r="G824" t="s">
        <v>35</v>
      </c>
      <c r="H824" t="s">
        <v>46</v>
      </c>
      <c r="I824" t="s">
        <v>37</v>
      </c>
      <c r="J824">
        <v>2</v>
      </c>
      <c r="K824">
        <v>3.7886938880000001</v>
      </c>
      <c r="L824">
        <v>6</v>
      </c>
      <c r="M824">
        <v>44153.52</v>
      </c>
      <c r="N824">
        <v>4.5353278650000002</v>
      </c>
      <c r="O824">
        <v>4</v>
      </c>
      <c r="P824">
        <v>41192.29</v>
      </c>
      <c r="Q824">
        <v>-2</v>
      </c>
      <c r="R824">
        <v>0.746633977</v>
      </c>
      <c r="S824">
        <v>-2961.23</v>
      </c>
      <c r="T824" t="s">
        <v>47</v>
      </c>
      <c r="U824" t="s">
        <v>48</v>
      </c>
      <c r="V824">
        <v>0</v>
      </c>
      <c r="W824">
        <v>0</v>
      </c>
      <c r="X824">
        <v>25.688626236000001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0.746633977</v>
      </c>
      <c r="AG824">
        <v>6068.9589936000002</v>
      </c>
      <c r="AH824" t="s">
        <v>40</v>
      </c>
    </row>
    <row r="825" spans="1:34" x14ac:dyDescent="0.55000000000000004">
      <c r="A825">
        <v>15888.244624000001</v>
      </c>
      <c r="B825">
        <v>17253.958773999999</v>
      </c>
      <c r="C825" t="s">
        <v>21</v>
      </c>
      <c r="D825">
        <v>20716</v>
      </c>
      <c r="E825">
        <v>210016</v>
      </c>
      <c r="F825" t="s">
        <v>471</v>
      </c>
      <c r="G825" t="s">
        <v>35</v>
      </c>
      <c r="H825" t="s">
        <v>41</v>
      </c>
      <c r="I825" t="s">
        <v>37</v>
      </c>
      <c r="J825">
        <v>1</v>
      </c>
      <c r="K825">
        <v>3.7892738879999999</v>
      </c>
      <c r="L825">
        <v>4</v>
      </c>
      <c r="M825">
        <v>85880.31</v>
      </c>
      <c r="N825">
        <v>4.3182928719999998</v>
      </c>
      <c r="O825">
        <v>2</v>
      </c>
      <c r="P825">
        <v>33917.85</v>
      </c>
      <c r="Q825">
        <v>-2</v>
      </c>
      <c r="R825">
        <v>0.52901898400000003</v>
      </c>
      <c r="S825">
        <v>-51962.46</v>
      </c>
      <c r="T825" t="s">
        <v>140</v>
      </c>
      <c r="U825" t="s">
        <v>276</v>
      </c>
      <c r="V825">
        <v>0</v>
      </c>
      <c r="W825">
        <v>0</v>
      </c>
      <c r="X825">
        <v>75.096107774000004</v>
      </c>
      <c r="Y825">
        <v>-6.8142197979999999</v>
      </c>
      <c r="Z825">
        <v>6.8142197979999999</v>
      </c>
      <c r="AA825">
        <v>-6.8142197979999999</v>
      </c>
      <c r="AB825">
        <v>4.80031754E-2</v>
      </c>
      <c r="AC825">
        <v>4.80031754E-2</v>
      </c>
      <c r="AD825">
        <v>0</v>
      </c>
      <c r="AE825">
        <v>390.19025669000001</v>
      </c>
      <c r="AF825">
        <v>0.48101580859999998</v>
      </c>
      <c r="AG825">
        <v>3909.9013807000001</v>
      </c>
      <c r="AH825" t="s">
        <v>40</v>
      </c>
    </row>
    <row r="826" spans="1:34" x14ac:dyDescent="0.55000000000000004">
      <c r="A826">
        <v>15888.244624000001</v>
      </c>
      <c r="B826">
        <v>17253.958773999999</v>
      </c>
      <c r="C826" t="s">
        <v>21</v>
      </c>
      <c r="D826">
        <v>20877</v>
      </c>
      <c r="E826">
        <v>210016</v>
      </c>
      <c r="F826" t="s">
        <v>471</v>
      </c>
      <c r="G826" t="s">
        <v>35</v>
      </c>
      <c r="H826" t="s">
        <v>46</v>
      </c>
      <c r="I826" t="s">
        <v>37</v>
      </c>
      <c r="J826">
        <v>2</v>
      </c>
      <c r="K826">
        <v>2.4170169279999998</v>
      </c>
      <c r="L826">
        <v>2</v>
      </c>
      <c r="M826">
        <v>26997.599999999999</v>
      </c>
      <c r="N826">
        <v>4.1728818749999999</v>
      </c>
      <c r="O826">
        <v>6</v>
      </c>
      <c r="P826">
        <v>76140.33</v>
      </c>
      <c r="Q826">
        <v>4</v>
      </c>
      <c r="R826">
        <v>1.7558649470000001</v>
      </c>
      <c r="S826">
        <v>49142.73</v>
      </c>
      <c r="T826" t="s">
        <v>47</v>
      </c>
      <c r="U826" t="s">
        <v>359</v>
      </c>
      <c r="V826">
        <v>0</v>
      </c>
      <c r="W826">
        <v>0</v>
      </c>
      <c r="X826">
        <v>76.876184717000001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1.7558649470000001</v>
      </c>
      <c r="AG826">
        <v>14272.418199</v>
      </c>
      <c r="AH826" t="s">
        <v>40</v>
      </c>
    </row>
    <row r="827" spans="1:34" x14ac:dyDescent="0.55000000000000004">
      <c r="A827">
        <v>15888.244624000001</v>
      </c>
      <c r="B827">
        <v>17253.958773999999</v>
      </c>
      <c r="C827" t="s">
        <v>21</v>
      </c>
      <c r="D827">
        <v>20747</v>
      </c>
      <c r="E827">
        <v>210016</v>
      </c>
      <c r="F827" t="s">
        <v>471</v>
      </c>
      <c r="G827" t="s">
        <v>35</v>
      </c>
      <c r="H827" t="s">
        <v>41</v>
      </c>
      <c r="I827" t="s">
        <v>37</v>
      </c>
      <c r="J827">
        <v>2</v>
      </c>
      <c r="K827">
        <v>9.6763887139999998</v>
      </c>
      <c r="L827">
        <v>10</v>
      </c>
      <c r="M827">
        <v>150163.13</v>
      </c>
      <c r="N827">
        <v>32.049430051000002</v>
      </c>
      <c r="O827">
        <v>15</v>
      </c>
      <c r="P827">
        <v>456304.6</v>
      </c>
      <c r="Q827">
        <v>5</v>
      </c>
      <c r="R827">
        <v>22.373041337</v>
      </c>
      <c r="S827">
        <v>306141.46999999997</v>
      </c>
      <c r="T827" t="s">
        <v>106</v>
      </c>
      <c r="U827" t="s">
        <v>107</v>
      </c>
      <c r="V827">
        <v>0</v>
      </c>
      <c r="W827">
        <v>0</v>
      </c>
      <c r="X827">
        <v>135.299723</v>
      </c>
      <c r="Y827">
        <v>-5.2008608450000002</v>
      </c>
      <c r="Z827">
        <v>5.2008608450000002</v>
      </c>
      <c r="AA827">
        <v>-5.2008608450000002</v>
      </c>
      <c r="AB827">
        <v>0.86000970359999995</v>
      </c>
      <c r="AC827">
        <v>0.86000970359999995</v>
      </c>
      <c r="AD827">
        <v>0</v>
      </c>
      <c r="AE827">
        <v>6990.5251919000002</v>
      </c>
      <c r="AF827">
        <v>21.513031633000001</v>
      </c>
      <c r="AG827">
        <v>174867.08459000001</v>
      </c>
      <c r="AH827" t="s">
        <v>40</v>
      </c>
    </row>
    <row r="828" spans="1:34" x14ac:dyDescent="0.55000000000000004">
      <c r="A828">
        <v>15888.244624000001</v>
      </c>
      <c r="B828">
        <v>17253.958773999999</v>
      </c>
      <c r="C828" t="s">
        <v>21</v>
      </c>
      <c r="D828">
        <v>21146</v>
      </c>
      <c r="E828">
        <v>210016</v>
      </c>
      <c r="F828" t="s">
        <v>471</v>
      </c>
      <c r="G828" t="s">
        <v>35</v>
      </c>
      <c r="H828" t="s">
        <v>64</v>
      </c>
      <c r="I828" t="s">
        <v>37</v>
      </c>
      <c r="J828">
        <v>1</v>
      </c>
      <c r="K828">
        <v>0</v>
      </c>
      <c r="L828">
        <v>0</v>
      </c>
      <c r="M828">
        <v>0</v>
      </c>
      <c r="N828">
        <v>1.486203956</v>
      </c>
      <c r="O828">
        <v>1</v>
      </c>
      <c r="P828">
        <v>37933.199999999997</v>
      </c>
      <c r="Q828">
        <v>1</v>
      </c>
      <c r="R828">
        <v>1.486203956</v>
      </c>
      <c r="S828">
        <v>37933.199999999997</v>
      </c>
      <c r="T828" t="s">
        <v>234</v>
      </c>
      <c r="U828" t="s">
        <v>235</v>
      </c>
      <c r="V828">
        <v>0</v>
      </c>
      <c r="W828">
        <v>0</v>
      </c>
      <c r="X828">
        <v>43.645633695999997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1.486203956</v>
      </c>
      <c r="AG828">
        <v>12080.498802</v>
      </c>
      <c r="AH828" t="s">
        <v>40</v>
      </c>
    </row>
    <row r="829" spans="1:34" x14ac:dyDescent="0.55000000000000004">
      <c r="A829">
        <v>15888.244624000001</v>
      </c>
      <c r="B829">
        <v>17253.958773999999</v>
      </c>
      <c r="C829" t="s">
        <v>21</v>
      </c>
      <c r="D829" t="s">
        <v>53</v>
      </c>
      <c r="E829">
        <v>210016</v>
      </c>
      <c r="F829" t="s">
        <v>471</v>
      </c>
      <c r="G829" t="s">
        <v>35</v>
      </c>
      <c r="H829" t="s">
        <v>53</v>
      </c>
      <c r="I829" t="s">
        <v>37</v>
      </c>
      <c r="J829">
        <v>6</v>
      </c>
      <c r="K829">
        <v>4.1383638769999997</v>
      </c>
      <c r="L829">
        <v>3</v>
      </c>
      <c r="M829">
        <v>55799.360000000001</v>
      </c>
      <c r="N829">
        <v>7.5650337759999999</v>
      </c>
      <c r="O829">
        <v>6</v>
      </c>
      <c r="P829">
        <v>147532.04</v>
      </c>
      <c r="Q829">
        <v>3</v>
      </c>
      <c r="R829">
        <v>3.4266698990000002</v>
      </c>
      <c r="S829">
        <v>91732.68</v>
      </c>
      <c r="U829" t="s">
        <v>54</v>
      </c>
      <c r="V829">
        <v>0</v>
      </c>
      <c r="W829">
        <v>0</v>
      </c>
      <c r="X829">
        <v>136.66112992000001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3.4266698990000002</v>
      </c>
      <c r="AG829">
        <v>27853.432528000001</v>
      </c>
      <c r="AH829" t="s">
        <v>40</v>
      </c>
    </row>
    <row r="830" spans="1:34" x14ac:dyDescent="0.55000000000000004">
      <c r="A830">
        <v>15888.244624000001</v>
      </c>
      <c r="B830">
        <v>17253.958773999999</v>
      </c>
      <c r="C830" t="s">
        <v>21</v>
      </c>
      <c r="D830">
        <v>20871</v>
      </c>
      <c r="E830">
        <v>210016</v>
      </c>
      <c r="F830" t="s">
        <v>471</v>
      </c>
      <c r="G830" t="s">
        <v>35</v>
      </c>
      <c r="H830" t="s">
        <v>46</v>
      </c>
      <c r="I830" t="s">
        <v>37</v>
      </c>
      <c r="J830">
        <v>2</v>
      </c>
      <c r="K830">
        <v>3.4270658979999999</v>
      </c>
      <c r="L830">
        <v>2</v>
      </c>
      <c r="M830">
        <v>59522.34</v>
      </c>
      <c r="N830">
        <v>7.0093597909999996</v>
      </c>
      <c r="O830">
        <v>6</v>
      </c>
      <c r="P830">
        <v>60164.959999999999</v>
      </c>
      <c r="Q830">
        <v>4</v>
      </c>
      <c r="R830">
        <v>3.5822938930000001</v>
      </c>
      <c r="S830">
        <v>642.62</v>
      </c>
      <c r="T830" t="s">
        <v>290</v>
      </c>
      <c r="U830" t="s">
        <v>291</v>
      </c>
      <c r="V830">
        <v>0</v>
      </c>
      <c r="W830">
        <v>0</v>
      </c>
      <c r="X830">
        <v>26.110134223999999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3.5822938930000001</v>
      </c>
      <c r="AG830">
        <v>29118.410639000002</v>
      </c>
      <c r="AH830" t="s">
        <v>40</v>
      </c>
    </row>
    <row r="831" spans="1:34" x14ac:dyDescent="0.55000000000000004">
      <c r="A831">
        <v>15888.244624000001</v>
      </c>
      <c r="B831">
        <v>17253.958773999999</v>
      </c>
      <c r="C831" t="s">
        <v>21</v>
      </c>
      <c r="D831">
        <v>20705</v>
      </c>
      <c r="E831">
        <v>210016</v>
      </c>
      <c r="F831" t="s">
        <v>471</v>
      </c>
      <c r="G831" t="s">
        <v>35</v>
      </c>
      <c r="H831" t="s">
        <v>41</v>
      </c>
      <c r="I831" t="s">
        <v>37</v>
      </c>
      <c r="J831">
        <v>2</v>
      </c>
      <c r="K831">
        <v>48.22823657</v>
      </c>
      <c r="L831">
        <v>48</v>
      </c>
      <c r="M831">
        <v>700036.66</v>
      </c>
      <c r="N831">
        <v>65.723198048</v>
      </c>
      <c r="O831">
        <v>83</v>
      </c>
      <c r="P831">
        <v>1145468.54</v>
      </c>
      <c r="Q831">
        <v>35</v>
      </c>
      <c r="R831">
        <v>17.494961478</v>
      </c>
      <c r="S831">
        <v>445431.88</v>
      </c>
      <c r="T831" t="s">
        <v>298</v>
      </c>
      <c r="U831" t="s">
        <v>299</v>
      </c>
      <c r="V831">
        <v>0</v>
      </c>
      <c r="W831">
        <v>0</v>
      </c>
      <c r="X831">
        <v>75.462409758000007</v>
      </c>
      <c r="Y831">
        <v>-55.213048360000002</v>
      </c>
      <c r="Z831">
        <v>55.213048364000002</v>
      </c>
      <c r="AA831">
        <v>-55.213048360000002</v>
      </c>
      <c r="AB831">
        <v>12.800414899</v>
      </c>
      <c r="AC831">
        <v>12.800414899</v>
      </c>
      <c r="AD831">
        <v>0</v>
      </c>
      <c r="AE831">
        <v>104047.22463</v>
      </c>
      <c r="AF831">
        <v>4.6945465785999998</v>
      </c>
      <c r="AG831">
        <v>38159.274231000003</v>
      </c>
      <c r="AH831" t="s">
        <v>40</v>
      </c>
    </row>
    <row r="832" spans="1:34" x14ac:dyDescent="0.55000000000000004">
      <c r="A832">
        <v>15888.244624000001</v>
      </c>
      <c r="B832">
        <v>17253.958773999999</v>
      </c>
      <c r="C832" t="s">
        <v>21</v>
      </c>
      <c r="D832">
        <v>20866</v>
      </c>
      <c r="E832">
        <v>210016</v>
      </c>
      <c r="F832" t="s">
        <v>471</v>
      </c>
      <c r="G832" t="s">
        <v>35</v>
      </c>
      <c r="H832" t="s">
        <v>46</v>
      </c>
      <c r="I832" t="s">
        <v>37</v>
      </c>
      <c r="J832">
        <v>2</v>
      </c>
      <c r="K832">
        <v>9.0495307319999991</v>
      </c>
      <c r="L832">
        <v>12</v>
      </c>
      <c r="M832">
        <v>194400</v>
      </c>
      <c r="N832">
        <v>30.511989094</v>
      </c>
      <c r="O832">
        <v>33</v>
      </c>
      <c r="P832">
        <v>640272.14</v>
      </c>
      <c r="Q832">
        <v>21</v>
      </c>
      <c r="R832">
        <v>21.462458362</v>
      </c>
      <c r="S832">
        <v>445872.14</v>
      </c>
      <c r="T832" t="s">
        <v>251</v>
      </c>
      <c r="U832" t="s">
        <v>252</v>
      </c>
      <c r="V832">
        <v>0</v>
      </c>
      <c r="W832">
        <v>0</v>
      </c>
      <c r="X832">
        <v>53.171304423999999</v>
      </c>
      <c r="Y832">
        <v>-9.5049347189999995</v>
      </c>
      <c r="Z832">
        <v>9.5049347189999995</v>
      </c>
      <c r="AA832">
        <v>-9.5049347189999995</v>
      </c>
      <c r="AB832">
        <v>3.8366421108000002</v>
      </c>
      <c r="AC832">
        <v>3.8366421108000002</v>
      </c>
      <c r="AD832">
        <v>0</v>
      </c>
      <c r="AE832">
        <v>31185.861293000002</v>
      </c>
      <c r="AF832">
        <v>17.625816251</v>
      </c>
      <c r="AG832">
        <v>143270.1422</v>
      </c>
      <c r="AH832" t="s">
        <v>40</v>
      </c>
    </row>
    <row r="833" spans="1:34" x14ac:dyDescent="0.55000000000000004">
      <c r="A833">
        <v>15888.244624000001</v>
      </c>
      <c r="B833">
        <v>17253.958773999999</v>
      </c>
      <c r="C833" t="s">
        <v>21</v>
      </c>
      <c r="D833">
        <v>21227</v>
      </c>
      <c r="E833">
        <v>210016</v>
      </c>
      <c r="F833" t="s">
        <v>471</v>
      </c>
      <c r="G833" t="s">
        <v>35</v>
      </c>
      <c r="H833" t="s">
        <v>36</v>
      </c>
      <c r="I833" t="s">
        <v>37</v>
      </c>
      <c r="J833">
        <v>1</v>
      </c>
      <c r="K833">
        <v>0</v>
      </c>
      <c r="L833">
        <v>0</v>
      </c>
      <c r="M833">
        <v>0</v>
      </c>
      <c r="N833">
        <v>1.149632966</v>
      </c>
      <c r="O833">
        <v>1</v>
      </c>
      <c r="P833">
        <v>26143.82</v>
      </c>
      <c r="Q833">
        <v>1</v>
      </c>
      <c r="R833">
        <v>1.149632966</v>
      </c>
      <c r="S833">
        <v>26143.82</v>
      </c>
      <c r="T833" t="s">
        <v>458</v>
      </c>
      <c r="U833" t="s">
        <v>459</v>
      </c>
      <c r="V833">
        <v>0</v>
      </c>
      <c r="W833">
        <v>0</v>
      </c>
      <c r="X833">
        <v>38.351487861000003</v>
      </c>
      <c r="Y833">
        <v>-0.598206982</v>
      </c>
      <c r="Z833">
        <v>0.598206982</v>
      </c>
      <c r="AA833">
        <v>-0.598206982</v>
      </c>
      <c r="AB833">
        <v>1.7931989200000002E-2</v>
      </c>
      <c r="AC833">
        <v>1.7931989200000002E-2</v>
      </c>
      <c r="AD833">
        <v>0</v>
      </c>
      <c r="AE833">
        <v>145.75884653</v>
      </c>
      <c r="AF833">
        <v>1.1317009767999999</v>
      </c>
      <c r="AG833">
        <v>9198.9475868999998</v>
      </c>
      <c r="AH833" t="s">
        <v>40</v>
      </c>
    </row>
    <row r="834" spans="1:34" x14ac:dyDescent="0.55000000000000004">
      <c r="A834">
        <v>15888.244624000001</v>
      </c>
      <c r="B834">
        <v>17253.958773999999</v>
      </c>
      <c r="C834" t="s">
        <v>21</v>
      </c>
      <c r="D834" t="s">
        <v>46</v>
      </c>
      <c r="E834">
        <v>210016</v>
      </c>
      <c r="F834" t="s">
        <v>471</v>
      </c>
      <c r="G834" t="s">
        <v>35</v>
      </c>
      <c r="H834" t="s">
        <v>46</v>
      </c>
      <c r="I834" t="s">
        <v>37</v>
      </c>
      <c r="J834">
        <v>3</v>
      </c>
      <c r="K834">
        <v>2.8663679150000001</v>
      </c>
      <c r="L834">
        <v>5</v>
      </c>
      <c r="M834">
        <v>31842.18</v>
      </c>
      <c r="N834">
        <v>3.0156909110000001</v>
      </c>
      <c r="O834">
        <v>3</v>
      </c>
      <c r="P834">
        <v>59539.95</v>
      </c>
      <c r="Q834">
        <v>-2</v>
      </c>
      <c r="R834">
        <v>0.14932299600000001</v>
      </c>
      <c r="S834">
        <v>27697.77</v>
      </c>
      <c r="U834" t="s">
        <v>305</v>
      </c>
      <c r="V834">
        <v>0</v>
      </c>
      <c r="W834">
        <v>0</v>
      </c>
      <c r="X834">
        <v>16.002010524999999</v>
      </c>
      <c r="Y834">
        <v>-1.601359953</v>
      </c>
      <c r="Z834">
        <v>1.601359953</v>
      </c>
      <c r="AA834">
        <v>-1.601359953</v>
      </c>
      <c r="AB834">
        <v>1.4943113900000001E-2</v>
      </c>
      <c r="AC834">
        <v>1.4943113900000001E-2</v>
      </c>
      <c r="AD834">
        <v>0</v>
      </c>
      <c r="AE834">
        <v>121.46399477</v>
      </c>
      <c r="AF834">
        <v>0.13437988209999999</v>
      </c>
      <c r="AG834">
        <v>1092.2969208</v>
      </c>
      <c r="AH834" t="s">
        <v>40</v>
      </c>
    </row>
    <row r="835" spans="1:34" x14ac:dyDescent="0.55000000000000004">
      <c r="A835">
        <v>15888.244624000001</v>
      </c>
      <c r="B835">
        <v>17253.958773999999</v>
      </c>
      <c r="C835" t="s">
        <v>21</v>
      </c>
      <c r="D835">
        <v>20745</v>
      </c>
      <c r="E835">
        <v>210016</v>
      </c>
      <c r="F835" t="s">
        <v>471</v>
      </c>
      <c r="G835" t="s">
        <v>35</v>
      </c>
      <c r="H835" t="s">
        <v>41</v>
      </c>
      <c r="I835" t="s">
        <v>37</v>
      </c>
      <c r="J835">
        <v>2</v>
      </c>
      <c r="K835">
        <v>1.9220779429999999</v>
      </c>
      <c r="L835">
        <v>3</v>
      </c>
      <c r="M835">
        <v>24811.14</v>
      </c>
      <c r="N835">
        <v>9.3259017229999994</v>
      </c>
      <c r="O835">
        <v>6</v>
      </c>
      <c r="P835">
        <v>146071.60999999999</v>
      </c>
      <c r="Q835">
        <v>3</v>
      </c>
      <c r="R835">
        <v>7.4038237799999997</v>
      </c>
      <c r="S835">
        <v>121260.47</v>
      </c>
      <c r="T835" t="s">
        <v>214</v>
      </c>
      <c r="U835" t="s">
        <v>215</v>
      </c>
      <c r="V835">
        <v>0</v>
      </c>
      <c r="W835">
        <v>0</v>
      </c>
      <c r="X835">
        <v>67.456354997999995</v>
      </c>
      <c r="Y835">
        <v>-2.797984918</v>
      </c>
      <c r="Z835">
        <v>2.797984918</v>
      </c>
      <c r="AA835">
        <v>-2.797984918</v>
      </c>
      <c r="AB835">
        <v>0.30709912020000002</v>
      </c>
      <c r="AC835">
        <v>0.30709912020000002</v>
      </c>
      <c r="AD835">
        <v>0</v>
      </c>
      <c r="AE835">
        <v>2496.2324577999998</v>
      </c>
      <c r="AF835">
        <v>7.0967246597999996</v>
      </c>
      <c r="AG835">
        <v>57685.200881999997</v>
      </c>
      <c r="AH835" t="s">
        <v>40</v>
      </c>
    </row>
    <row r="836" spans="1:34" x14ac:dyDescent="0.55000000000000004">
      <c r="A836">
        <v>15888.244624000001</v>
      </c>
      <c r="B836">
        <v>17253.958773999999</v>
      </c>
      <c r="C836" t="s">
        <v>21</v>
      </c>
      <c r="D836">
        <v>20740</v>
      </c>
      <c r="E836">
        <v>210016</v>
      </c>
      <c r="F836" t="s">
        <v>471</v>
      </c>
      <c r="G836" t="s">
        <v>35</v>
      </c>
      <c r="H836" t="s">
        <v>41</v>
      </c>
      <c r="I836" t="s">
        <v>37</v>
      </c>
      <c r="J836">
        <v>2</v>
      </c>
      <c r="K836">
        <v>67.496048994999995</v>
      </c>
      <c r="L836">
        <v>84</v>
      </c>
      <c r="M836">
        <v>1380925.03</v>
      </c>
      <c r="N836">
        <v>80.700158603999995</v>
      </c>
      <c r="O836">
        <v>89</v>
      </c>
      <c r="P836">
        <v>1352194.24</v>
      </c>
      <c r="Q836">
        <v>5</v>
      </c>
      <c r="R836">
        <v>13.204109609</v>
      </c>
      <c r="S836">
        <v>-28730.79</v>
      </c>
      <c r="T836" t="s">
        <v>433</v>
      </c>
      <c r="U836" t="s">
        <v>434</v>
      </c>
      <c r="V836">
        <v>0</v>
      </c>
      <c r="W836">
        <v>0</v>
      </c>
      <c r="X836">
        <v>41.513387764999997</v>
      </c>
      <c r="Y836">
        <v>-22.245150339999999</v>
      </c>
      <c r="Z836">
        <v>22.245150343999999</v>
      </c>
      <c r="AA836">
        <v>-22.245150339999999</v>
      </c>
      <c r="AB836">
        <v>7.0754862279999999</v>
      </c>
      <c r="AC836">
        <v>7.0754862279999999</v>
      </c>
      <c r="AD836">
        <v>0</v>
      </c>
      <c r="AE836">
        <v>57512.565863000003</v>
      </c>
      <c r="AF836">
        <v>6.1286233809999997</v>
      </c>
      <c r="AG836">
        <v>49816.061326000003</v>
      </c>
      <c r="AH836" t="s">
        <v>40</v>
      </c>
    </row>
    <row r="837" spans="1:34" x14ac:dyDescent="0.55000000000000004">
      <c r="A837">
        <v>15888.244624000001</v>
      </c>
      <c r="B837">
        <v>17253.958773999999</v>
      </c>
      <c r="C837" t="s">
        <v>21</v>
      </c>
      <c r="D837">
        <v>20854</v>
      </c>
      <c r="E837">
        <v>210016</v>
      </c>
      <c r="F837" t="s">
        <v>471</v>
      </c>
      <c r="G837" t="s">
        <v>35</v>
      </c>
      <c r="H837" t="s">
        <v>46</v>
      </c>
      <c r="I837" t="s">
        <v>37</v>
      </c>
      <c r="J837">
        <v>2</v>
      </c>
      <c r="K837">
        <v>1.8667349449999999</v>
      </c>
      <c r="L837">
        <v>3</v>
      </c>
      <c r="M837">
        <v>25123.64</v>
      </c>
      <c r="N837">
        <v>13.023795613000001</v>
      </c>
      <c r="O837">
        <v>6</v>
      </c>
      <c r="P837">
        <v>214012.81</v>
      </c>
      <c r="Q837">
        <v>3</v>
      </c>
      <c r="R837">
        <v>11.157060668</v>
      </c>
      <c r="S837">
        <v>188889.17</v>
      </c>
      <c r="T837" t="s">
        <v>243</v>
      </c>
      <c r="U837" t="s">
        <v>244</v>
      </c>
      <c r="V837">
        <v>0</v>
      </c>
      <c r="W837">
        <v>0</v>
      </c>
      <c r="X837">
        <v>52.224355439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11.157060668</v>
      </c>
      <c r="AG837">
        <v>90689.341455999995</v>
      </c>
      <c r="AH837" t="s">
        <v>40</v>
      </c>
    </row>
    <row r="838" spans="1:34" x14ac:dyDescent="0.55000000000000004">
      <c r="A838">
        <v>15888.244624000001</v>
      </c>
      <c r="B838">
        <v>17253.958773999999</v>
      </c>
      <c r="C838" t="s">
        <v>21</v>
      </c>
      <c r="D838">
        <v>20814</v>
      </c>
      <c r="E838">
        <v>210016</v>
      </c>
      <c r="F838" t="s">
        <v>471</v>
      </c>
      <c r="G838" t="s">
        <v>35</v>
      </c>
      <c r="H838" t="s">
        <v>46</v>
      </c>
      <c r="I838" t="s">
        <v>37</v>
      </c>
      <c r="J838">
        <v>2</v>
      </c>
      <c r="K838">
        <v>0</v>
      </c>
      <c r="L838">
        <v>0</v>
      </c>
      <c r="M838">
        <v>0</v>
      </c>
      <c r="N838">
        <v>11.128604669</v>
      </c>
      <c r="O838">
        <v>7</v>
      </c>
      <c r="P838">
        <v>223427.02</v>
      </c>
      <c r="Q838">
        <v>7</v>
      </c>
      <c r="R838">
        <v>11.128604669</v>
      </c>
      <c r="S838">
        <v>223427.02</v>
      </c>
      <c r="T838" t="s">
        <v>160</v>
      </c>
      <c r="U838" t="s">
        <v>426</v>
      </c>
      <c r="V838">
        <v>0</v>
      </c>
      <c r="W838">
        <v>0</v>
      </c>
      <c r="X838">
        <v>28.932738140000001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11.128604669</v>
      </c>
      <c r="AG838">
        <v>90458.038975000003</v>
      </c>
      <c r="AH838" t="s">
        <v>40</v>
      </c>
    </row>
    <row r="839" spans="1:34" x14ac:dyDescent="0.55000000000000004">
      <c r="A839">
        <v>15888.244624000001</v>
      </c>
      <c r="B839">
        <v>17253.958773999999</v>
      </c>
      <c r="C839" t="s">
        <v>21</v>
      </c>
      <c r="D839">
        <v>21111</v>
      </c>
      <c r="E839">
        <v>210016</v>
      </c>
      <c r="F839" t="s">
        <v>471</v>
      </c>
      <c r="G839" t="s">
        <v>35</v>
      </c>
      <c r="H839" t="s">
        <v>36</v>
      </c>
      <c r="I839" t="s">
        <v>37</v>
      </c>
      <c r="J839">
        <v>1</v>
      </c>
      <c r="K839">
        <v>0</v>
      </c>
      <c r="L839">
        <v>0</v>
      </c>
      <c r="M839">
        <v>0</v>
      </c>
      <c r="N839">
        <v>0.30649799100000003</v>
      </c>
      <c r="O839">
        <v>1</v>
      </c>
      <c r="P839">
        <v>7987.34</v>
      </c>
      <c r="Q839">
        <v>1</v>
      </c>
      <c r="R839">
        <v>0.30649799100000003</v>
      </c>
      <c r="S839">
        <v>7987.34</v>
      </c>
      <c r="T839" t="s">
        <v>51</v>
      </c>
      <c r="U839" t="s">
        <v>52</v>
      </c>
      <c r="V839">
        <v>0</v>
      </c>
      <c r="W839">
        <v>0</v>
      </c>
      <c r="X839">
        <v>5.9131378259999998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0.30649799100000003</v>
      </c>
      <c r="AG839">
        <v>2491.3462236</v>
      </c>
      <c r="AH839" t="s">
        <v>40</v>
      </c>
    </row>
    <row r="840" spans="1:34" x14ac:dyDescent="0.55000000000000004">
      <c r="A840">
        <v>15888.244624000001</v>
      </c>
      <c r="B840">
        <v>17253.958773999999</v>
      </c>
      <c r="C840" t="s">
        <v>21</v>
      </c>
      <c r="D840">
        <v>20852</v>
      </c>
      <c r="E840">
        <v>210016</v>
      </c>
      <c r="F840" t="s">
        <v>471</v>
      </c>
      <c r="G840" t="s">
        <v>35</v>
      </c>
      <c r="H840" t="s">
        <v>46</v>
      </c>
      <c r="I840" t="s">
        <v>37</v>
      </c>
      <c r="J840">
        <v>2</v>
      </c>
      <c r="K840">
        <v>3.0946449089999999</v>
      </c>
      <c r="L840">
        <v>3</v>
      </c>
      <c r="M840">
        <v>53449.53</v>
      </c>
      <c r="N840">
        <v>8.8443937380000008</v>
      </c>
      <c r="O840">
        <v>8</v>
      </c>
      <c r="P840">
        <v>193667.53</v>
      </c>
      <c r="Q840">
        <v>5</v>
      </c>
      <c r="R840">
        <v>5.7497488289999996</v>
      </c>
      <c r="S840">
        <v>140218</v>
      </c>
      <c r="T840" t="s">
        <v>310</v>
      </c>
      <c r="U840" t="s">
        <v>314</v>
      </c>
      <c r="V840">
        <v>0</v>
      </c>
      <c r="W840">
        <v>0</v>
      </c>
      <c r="X840">
        <v>45.448545643000003</v>
      </c>
      <c r="Y840">
        <v>-0.73492597800000004</v>
      </c>
      <c r="Z840">
        <v>0.73492597800000004</v>
      </c>
      <c r="AA840">
        <v>-0.73492597800000004</v>
      </c>
      <c r="AB840">
        <v>9.2976347700000003E-2</v>
      </c>
      <c r="AC840">
        <v>9.2976347700000003E-2</v>
      </c>
      <c r="AD840">
        <v>0</v>
      </c>
      <c r="AE840">
        <v>755.75135722000005</v>
      </c>
      <c r="AF840">
        <v>5.6567724813</v>
      </c>
      <c r="AG840">
        <v>45980.656229</v>
      </c>
      <c r="AH840" t="s">
        <v>40</v>
      </c>
    </row>
    <row r="841" spans="1:34" x14ac:dyDescent="0.55000000000000004">
      <c r="A841">
        <v>15888.244624000001</v>
      </c>
      <c r="B841">
        <v>17253.958773999999</v>
      </c>
      <c r="C841" t="s">
        <v>21</v>
      </c>
      <c r="D841">
        <v>20744</v>
      </c>
      <c r="E841">
        <v>210016</v>
      </c>
      <c r="F841" t="s">
        <v>471</v>
      </c>
      <c r="G841" t="s">
        <v>35</v>
      </c>
      <c r="H841" t="s">
        <v>41</v>
      </c>
      <c r="I841" t="s">
        <v>37</v>
      </c>
      <c r="J841">
        <v>2</v>
      </c>
      <c r="K841">
        <v>8.9690257340000006</v>
      </c>
      <c r="L841">
        <v>4</v>
      </c>
      <c r="M841">
        <v>150822.22</v>
      </c>
      <c r="N841">
        <v>15.938540526000001</v>
      </c>
      <c r="O841">
        <v>16</v>
      </c>
      <c r="P841">
        <v>322225.64</v>
      </c>
      <c r="Q841">
        <v>12</v>
      </c>
      <c r="R841">
        <v>6.969514792</v>
      </c>
      <c r="S841">
        <v>171403.42</v>
      </c>
      <c r="T841" t="s">
        <v>42</v>
      </c>
      <c r="U841" t="s">
        <v>43</v>
      </c>
      <c r="V841">
        <v>0</v>
      </c>
      <c r="W841">
        <v>0</v>
      </c>
      <c r="X841">
        <v>69.501414928000003</v>
      </c>
      <c r="Y841">
        <v>-9.1640427280000001</v>
      </c>
      <c r="Z841">
        <v>9.1640427280000001</v>
      </c>
      <c r="AA841">
        <v>-9.1640427280000001</v>
      </c>
      <c r="AB841">
        <v>0.91895872069999995</v>
      </c>
      <c r="AC841">
        <v>0.91895872069999995</v>
      </c>
      <c r="AD841">
        <v>0</v>
      </c>
      <c r="AE841">
        <v>7469.6879117999997</v>
      </c>
      <c r="AF841">
        <v>6.0505560712999999</v>
      </c>
      <c r="AG841">
        <v>49181.496980000004</v>
      </c>
      <c r="AH841" t="s">
        <v>40</v>
      </c>
    </row>
    <row r="842" spans="1:34" x14ac:dyDescent="0.55000000000000004">
      <c r="A842">
        <v>15888.244624000001</v>
      </c>
      <c r="B842">
        <v>17253.958773999999</v>
      </c>
      <c r="C842" t="s">
        <v>21</v>
      </c>
      <c r="D842">
        <v>20711</v>
      </c>
      <c r="E842">
        <v>210016</v>
      </c>
      <c r="F842" t="s">
        <v>471</v>
      </c>
      <c r="G842" t="s">
        <v>35</v>
      </c>
      <c r="H842" t="s">
        <v>64</v>
      </c>
      <c r="I842" t="s">
        <v>37</v>
      </c>
      <c r="J842">
        <v>2</v>
      </c>
      <c r="K842">
        <v>0</v>
      </c>
      <c r="L842">
        <v>0</v>
      </c>
      <c r="M842">
        <v>0</v>
      </c>
      <c r="N842">
        <v>6.0223378209999998</v>
      </c>
      <c r="O842">
        <v>4</v>
      </c>
      <c r="P842">
        <v>170161.86</v>
      </c>
      <c r="Q842">
        <v>4</v>
      </c>
      <c r="R842">
        <v>6.0223378209999998</v>
      </c>
      <c r="S842">
        <v>170161.86</v>
      </c>
      <c r="T842" t="s">
        <v>131</v>
      </c>
      <c r="U842" t="s">
        <v>132</v>
      </c>
      <c r="V842">
        <v>0</v>
      </c>
      <c r="W842">
        <v>0</v>
      </c>
      <c r="X842">
        <v>37.829274878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6.0223378209999998</v>
      </c>
      <c r="AG842">
        <v>48952.127022000001</v>
      </c>
      <c r="AH842" t="s">
        <v>40</v>
      </c>
    </row>
    <row r="843" spans="1:34" x14ac:dyDescent="0.55000000000000004">
      <c r="A843">
        <v>15888.244624000001</v>
      </c>
      <c r="B843">
        <v>17253.958773999999</v>
      </c>
      <c r="C843" t="s">
        <v>21</v>
      </c>
      <c r="D843">
        <v>20743</v>
      </c>
      <c r="E843">
        <v>210016</v>
      </c>
      <c r="F843" t="s">
        <v>471</v>
      </c>
      <c r="G843" t="s">
        <v>35</v>
      </c>
      <c r="H843" t="s">
        <v>41</v>
      </c>
      <c r="I843" t="s">
        <v>37</v>
      </c>
      <c r="J843">
        <v>2</v>
      </c>
      <c r="K843">
        <v>23.409509306</v>
      </c>
      <c r="L843">
        <v>24</v>
      </c>
      <c r="M843">
        <v>306249.64</v>
      </c>
      <c r="N843">
        <v>50.448696499999997</v>
      </c>
      <c r="O843">
        <v>28</v>
      </c>
      <c r="P843">
        <v>830227.17</v>
      </c>
      <c r="Q843">
        <v>4</v>
      </c>
      <c r="R843">
        <v>27.039187194</v>
      </c>
      <c r="S843">
        <v>523977.53</v>
      </c>
      <c r="T843" t="s">
        <v>265</v>
      </c>
      <c r="U843" t="s">
        <v>266</v>
      </c>
      <c r="V843">
        <v>0</v>
      </c>
      <c r="W843">
        <v>0</v>
      </c>
      <c r="X843">
        <v>117.22862953000001</v>
      </c>
      <c r="Y843">
        <v>-10.39679769</v>
      </c>
      <c r="Z843">
        <v>10.396797691</v>
      </c>
      <c r="AA843">
        <v>-10.39679769</v>
      </c>
      <c r="AB843">
        <v>2.3980571991000001</v>
      </c>
      <c r="AC843">
        <v>2.3980571991000001</v>
      </c>
      <c r="AD843">
        <v>0</v>
      </c>
      <c r="AE843">
        <v>19492.430366000001</v>
      </c>
      <c r="AF843">
        <v>24.641129995</v>
      </c>
      <c r="AG843">
        <v>200293.60047999999</v>
      </c>
      <c r="AH843" t="s">
        <v>40</v>
      </c>
    </row>
    <row r="844" spans="1:34" x14ac:dyDescent="0.55000000000000004">
      <c r="A844">
        <v>15888.244624000001</v>
      </c>
      <c r="B844">
        <v>17253.958773999999</v>
      </c>
      <c r="C844" t="s">
        <v>21</v>
      </c>
      <c r="D844">
        <v>20735</v>
      </c>
      <c r="E844">
        <v>210016</v>
      </c>
      <c r="F844" t="s">
        <v>471</v>
      </c>
      <c r="G844" t="s">
        <v>35</v>
      </c>
      <c r="H844" t="s">
        <v>41</v>
      </c>
      <c r="I844" t="s">
        <v>37</v>
      </c>
      <c r="J844">
        <v>2</v>
      </c>
      <c r="K844">
        <v>3.6002508940000002</v>
      </c>
      <c r="L844">
        <v>5</v>
      </c>
      <c r="M844">
        <v>43791.56</v>
      </c>
      <c r="N844">
        <v>7.0115397909999997</v>
      </c>
      <c r="O844">
        <v>5</v>
      </c>
      <c r="P844">
        <v>106142.78</v>
      </c>
      <c r="Q844">
        <v>0</v>
      </c>
      <c r="R844">
        <v>3.4112888969999999</v>
      </c>
      <c r="S844">
        <v>62351.22</v>
      </c>
      <c r="T844" t="s">
        <v>272</v>
      </c>
      <c r="U844" t="s">
        <v>273</v>
      </c>
      <c r="V844">
        <v>0</v>
      </c>
      <c r="W844">
        <v>0</v>
      </c>
      <c r="X844">
        <v>53.338752419000002</v>
      </c>
      <c r="Y844">
        <v>-1.0590439679999999</v>
      </c>
      <c r="Z844">
        <v>1.0590439679999999</v>
      </c>
      <c r="AA844">
        <v>-1.0590439679999999</v>
      </c>
      <c r="AB844">
        <v>6.7731335399999995E-2</v>
      </c>
      <c r="AC844">
        <v>6.7731335399999995E-2</v>
      </c>
      <c r="AD844">
        <v>0</v>
      </c>
      <c r="AE844">
        <v>550.54914421000001</v>
      </c>
      <c r="AF844">
        <v>3.3435575615999999</v>
      </c>
      <c r="AG844">
        <v>27177.860047999999</v>
      </c>
      <c r="AH844" t="s">
        <v>40</v>
      </c>
    </row>
    <row r="845" spans="1:34" x14ac:dyDescent="0.55000000000000004">
      <c r="A845">
        <v>15888.244624000001</v>
      </c>
      <c r="B845">
        <v>17253.958773999999</v>
      </c>
      <c r="C845" t="s">
        <v>21</v>
      </c>
      <c r="D845">
        <v>20816</v>
      </c>
      <c r="E845">
        <v>210016</v>
      </c>
      <c r="F845" t="s">
        <v>471</v>
      </c>
      <c r="G845" t="s">
        <v>35</v>
      </c>
      <c r="H845" t="s">
        <v>46</v>
      </c>
      <c r="I845" t="s">
        <v>37</v>
      </c>
      <c r="J845">
        <v>1</v>
      </c>
      <c r="K845">
        <v>0</v>
      </c>
      <c r="L845">
        <v>0</v>
      </c>
      <c r="M845">
        <v>0</v>
      </c>
      <c r="N845">
        <v>0.51374798499999996</v>
      </c>
      <c r="O845">
        <v>1</v>
      </c>
      <c r="P845">
        <v>16228.21</v>
      </c>
      <c r="Q845">
        <v>1</v>
      </c>
      <c r="R845">
        <v>0.51374798499999996</v>
      </c>
      <c r="S845">
        <v>16228.21</v>
      </c>
      <c r="T845" t="s">
        <v>160</v>
      </c>
      <c r="U845" t="s">
        <v>472</v>
      </c>
      <c r="V845">
        <v>0</v>
      </c>
      <c r="W845">
        <v>0</v>
      </c>
      <c r="X845">
        <v>7.3784247839999999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0.51374798499999996</v>
      </c>
      <c r="AG845">
        <v>4175.9624529000002</v>
      </c>
      <c r="AH845" t="s">
        <v>40</v>
      </c>
    </row>
    <row r="846" spans="1:34" x14ac:dyDescent="0.55000000000000004">
      <c r="A846">
        <v>15888.244624000001</v>
      </c>
      <c r="B846">
        <v>17253.958773999999</v>
      </c>
      <c r="C846" t="s">
        <v>21</v>
      </c>
      <c r="D846">
        <v>20904</v>
      </c>
      <c r="E846">
        <v>210016</v>
      </c>
      <c r="F846" t="s">
        <v>471</v>
      </c>
      <c r="G846" t="s">
        <v>35</v>
      </c>
      <c r="H846" t="s">
        <v>46</v>
      </c>
      <c r="I846" t="s">
        <v>37</v>
      </c>
      <c r="J846">
        <v>2</v>
      </c>
      <c r="K846">
        <v>113.46685363</v>
      </c>
      <c r="L846">
        <v>142</v>
      </c>
      <c r="M846">
        <v>1763397.19</v>
      </c>
      <c r="N846">
        <v>182.0380486</v>
      </c>
      <c r="O846">
        <v>219</v>
      </c>
      <c r="P846">
        <v>3079707.01</v>
      </c>
      <c r="Q846">
        <v>77</v>
      </c>
      <c r="R846">
        <v>68.571194964</v>
      </c>
      <c r="S846">
        <v>1316309.82</v>
      </c>
      <c r="T846" t="s">
        <v>98</v>
      </c>
      <c r="U846" t="s">
        <v>233</v>
      </c>
      <c r="V846">
        <v>0</v>
      </c>
      <c r="W846">
        <v>0</v>
      </c>
      <c r="X846">
        <v>108.74863876000001</v>
      </c>
      <c r="Y846">
        <v>-38.57340086</v>
      </c>
      <c r="Z846">
        <v>38.57340086</v>
      </c>
      <c r="AA846">
        <v>-38.57340086</v>
      </c>
      <c r="AB846">
        <v>24.322365971</v>
      </c>
      <c r="AC846">
        <v>24.322365971</v>
      </c>
      <c r="AD846">
        <v>0</v>
      </c>
      <c r="AE846">
        <v>197702.55071000001</v>
      </c>
      <c r="AF846">
        <v>44.248828992999997</v>
      </c>
      <c r="AG846">
        <v>359673.32983</v>
      </c>
      <c r="AH846" t="s">
        <v>40</v>
      </c>
    </row>
    <row r="847" spans="1:34" x14ac:dyDescent="0.55000000000000004">
      <c r="A847">
        <v>15888.244624000001</v>
      </c>
      <c r="B847">
        <v>17253.958773999999</v>
      </c>
      <c r="C847" t="s">
        <v>21</v>
      </c>
      <c r="D847">
        <v>21075</v>
      </c>
      <c r="E847">
        <v>210016</v>
      </c>
      <c r="F847" t="s">
        <v>471</v>
      </c>
      <c r="G847" t="s">
        <v>35</v>
      </c>
      <c r="H847" t="s">
        <v>79</v>
      </c>
      <c r="I847" t="s">
        <v>37</v>
      </c>
      <c r="J847">
        <v>1</v>
      </c>
      <c r="K847">
        <v>0</v>
      </c>
      <c r="L847">
        <v>0</v>
      </c>
      <c r="M847">
        <v>0</v>
      </c>
      <c r="N847">
        <v>0.58304598299999999</v>
      </c>
      <c r="O847">
        <v>1</v>
      </c>
      <c r="P847">
        <v>12669.55</v>
      </c>
      <c r="Q847">
        <v>1</v>
      </c>
      <c r="R847">
        <v>0.58304598299999999</v>
      </c>
      <c r="S847">
        <v>12669.55</v>
      </c>
      <c r="T847" t="s">
        <v>158</v>
      </c>
      <c r="U847" t="s">
        <v>159</v>
      </c>
      <c r="V847">
        <v>0</v>
      </c>
      <c r="W847">
        <v>0</v>
      </c>
      <c r="X847">
        <v>74.389385790999995</v>
      </c>
      <c r="Y847">
        <v>-3.5079528959999999</v>
      </c>
      <c r="Z847">
        <v>3.5079528959999999</v>
      </c>
      <c r="AA847">
        <v>-3.5079528959999999</v>
      </c>
      <c r="AB847">
        <v>2.7494484900000001E-2</v>
      </c>
      <c r="AC847">
        <v>2.7494484900000001E-2</v>
      </c>
      <c r="AD847">
        <v>0</v>
      </c>
      <c r="AE847">
        <v>223.48688455999999</v>
      </c>
      <c r="AF847">
        <v>0.55555149810000004</v>
      </c>
      <c r="AG847">
        <v>4515.7592135000004</v>
      </c>
      <c r="AH847" t="s">
        <v>40</v>
      </c>
    </row>
    <row r="848" spans="1:34" x14ac:dyDescent="0.55000000000000004">
      <c r="A848">
        <v>15888.244624000001</v>
      </c>
      <c r="B848">
        <v>17253.958773999999</v>
      </c>
      <c r="C848" t="s">
        <v>21</v>
      </c>
      <c r="D848">
        <v>20710</v>
      </c>
      <c r="E848">
        <v>210016</v>
      </c>
      <c r="F848" t="s">
        <v>471</v>
      </c>
      <c r="G848" t="s">
        <v>35</v>
      </c>
      <c r="H848" t="s">
        <v>41</v>
      </c>
      <c r="I848" t="s">
        <v>37</v>
      </c>
      <c r="J848">
        <v>2</v>
      </c>
      <c r="K848">
        <v>13.650454597</v>
      </c>
      <c r="L848">
        <v>15</v>
      </c>
      <c r="M848">
        <v>220312.82</v>
      </c>
      <c r="N848">
        <v>15.200423548</v>
      </c>
      <c r="O848">
        <v>19</v>
      </c>
      <c r="P848">
        <v>314030.21000000002</v>
      </c>
      <c r="Q848">
        <v>4</v>
      </c>
      <c r="R848">
        <v>1.5499689510000001</v>
      </c>
      <c r="S848">
        <v>93717.39</v>
      </c>
      <c r="T848" t="s">
        <v>112</v>
      </c>
      <c r="U848" t="s">
        <v>113</v>
      </c>
      <c r="V848">
        <v>0</v>
      </c>
      <c r="W848">
        <v>0</v>
      </c>
      <c r="X848">
        <v>39.012683846000002</v>
      </c>
      <c r="Y848">
        <v>-5.7856688280000004</v>
      </c>
      <c r="Z848">
        <v>5.7856688280000004</v>
      </c>
      <c r="AA848">
        <v>-5.7856688280000004</v>
      </c>
      <c r="AB848">
        <v>0.22986388429999999</v>
      </c>
      <c r="AC848">
        <v>0.22986388429999999</v>
      </c>
      <c r="AD848">
        <v>0</v>
      </c>
      <c r="AE848">
        <v>1868.4315617</v>
      </c>
      <c r="AF848">
        <v>1.3201050667000001</v>
      </c>
      <c r="AG848">
        <v>10730.376281000001</v>
      </c>
      <c r="AH848" t="s">
        <v>40</v>
      </c>
    </row>
    <row r="849" spans="1:34" x14ac:dyDescent="0.55000000000000004">
      <c r="A849">
        <v>15888.244624000001</v>
      </c>
      <c r="B849">
        <v>17253.958773999999</v>
      </c>
      <c r="C849" t="s">
        <v>21</v>
      </c>
      <c r="D849">
        <v>20723</v>
      </c>
      <c r="E849">
        <v>210016</v>
      </c>
      <c r="F849" t="s">
        <v>471</v>
      </c>
      <c r="G849" t="s">
        <v>35</v>
      </c>
      <c r="H849" t="s">
        <v>79</v>
      </c>
      <c r="I849" t="s">
        <v>37</v>
      </c>
      <c r="J849">
        <v>2</v>
      </c>
      <c r="K849">
        <v>1.561263954</v>
      </c>
      <c r="L849">
        <v>3</v>
      </c>
      <c r="M849">
        <v>40257.11</v>
      </c>
      <c r="N849">
        <v>7.1142377889999997</v>
      </c>
      <c r="O849">
        <v>11</v>
      </c>
      <c r="P849">
        <v>96876.38</v>
      </c>
      <c r="Q849">
        <v>8</v>
      </c>
      <c r="R849">
        <v>5.5529738350000004</v>
      </c>
      <c r="S849">
        <v>56619.27</v>
      </c>
      <c r="T849" t="s">
        <v>129</v>
      </c>
      <c r="U849" t="s">
        <v>255</v>
      </c>
      <c r="V849">
        <v>0</v>
      </c>
      <c r="W849">
        <v>0</v>
      </c>
      <c r="X849">
        <v>111.81412468000001</v>
      </c>
      <c r="Y849">
        <v>-21.82886835</v>
      </c>
      <c r="Z849">
        <v>21.828868353000001</v>
      </c>
      <c r="AA849">
        <v>-21.82886835</v>
      </c>
      <c r="AB849">
        <v>1.0840771249000001</v>
      </c>
      <c r="AC849">
        <v>1.0840771249000001</v>
      </c>
      <c r="AD849">
        <v>0</v>
      </c>
      <c r="AE849">
        <v>8811.8406338999994</v>
      </c>
      <c r="AF849">
        <v>4.4688967101000001</v>
      </c>
      <c r="AG849">
        <v>36325.095984</v>
      </c>
      <c r="AH849" t="s">
        <v>40</v>
      </c>
    </row>
    <row r="850" spans="1:34" x14ac:dyDescent="0.55000000000000004">
      <c r="A850">
        <v>15888.244624000001</v>
      </c>
      <c r="B850">
        <v>17253.958773999999</v>
      </c>
      <c r="C850" t="s">
        <v>21</v>
      </c>
      <c r="D850" t="s">
        <v>249</v>
      </c>
      <c r="E850">
        <v>210016</v>
      </c>
      <c r="F850" t="s">
        <v>471</v>
      </c>
      <c r="G850" t="s">
        <v>35</v>
      </c>
      <c r="H850" t="s">
        <v>249</v>
      </c>
      <c r="I850" t="s">
        <v>37</v>
      </c>
      <c r="J850">
        <v>1</v>
      </c>
      <c r="K850">
        <v>0</v>
      </c>
      <c r="L850">
        <v>0</v>
      </c>
      <c r="M850">
        <v>0</v>
      </c>
      <c r="N850">
        <v>0.58304598299999999</v>
      </c>
      <c r="O850">
        <v>1</v>
      </c>
      <c r="P850">
        <v>9171.1</v>
      </c>
      <c r="Q850">
        <v>1</v>
      </c>
      <c r="R850">
        <v>0.58304598299999999</v>
      </c>
      <c r="S850">
        <v>9171.1</v>
      </c>
      <c r="U850" t="s">
        <v>250</v>
      </c>
      <c r="V850">
        <v>0</v>
      </c>
      <c r="W850">
        <v>0</v>
      </c>
      <c r="X850">
        <v>25.409762245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0.58304598299999999</v>
      </c>
      <c r="AG850">
        <v>4739.2460981000004</v>
      </c>
      <c r="AH850" t="s">
        <v>40</v>
      </c>
    </row>
    <row r="851" spans="1:34" x14ac:dyDescent="0.55000000000000004">
      <c r="A851">
        <v>15888.244624000001</v>
      </c>
      <c r="B851">
        <v>17253.958773999999</v>
      </c>
      <c r="C851" t="s">
        <v>21</v>
      </c>
      <c r="D851" t="s">
        <v>62</v>
      </c>
      <c r="E851">
        <v>210016</v>
      </c>
      <c r="F851" t="s">
        <v>471</v>
      </c>
      <c r="G851" t="s">
        <v>35</v>
      </c>
      <c r="H851" t="s">
        <v>62</v>
      </c>
      <c r="I851" t="s">
        <v>37</v>
      </c>
      <c r="J851">
        <v>7</v>
      </c>
      <c r="K851">
        <v>3.053466909</v>
      </c>
      <c r="L851">
        <v>4</v>
      </c>
      <c r="M851">
        <v>57440.480000000003</v>
      </c>
      <c r="N851">
        <v>14.293802576999999</v>
      </c>
      <c r="O851">
        <v>11</v>
      </c>
      <c r="P851">
        <v>218503.95</v>
      </c>
      <c r="Q851">
        <v>7</v>
      </c>
      <c r="R851">
        <v>11.240335668</v>
      </c>
      <c r="S851">
        <v>161063.47</v>
      </c>
      <c r="U851" t="s">
        <v>63</v>
      </c>
      <c r="V851">
        <v>0</v>
      </c>
      <c r="W851">
        <v>0</v>
      </c>
      <c r="X851">
        <v>145.88484364999999</v>
      </c>
      <c r="Y851">
        <v>-9.3912267220000007</v>
      </c>
      <c r="Z851">
        <v>9.3912267220000007</v>
      </c>
      <c r="AA851">
        <v>-9.3912267220000007</v>
      </c>
      <c r="AB851">
        <v>0.72358812640000003</v>
      </c>
      <c r="AC851">
        <v>0.72358812640000003</v>
      </c>
      <c r="AD851">
        <v>0</v>
      </c>
      <c r="AE851">
        <v>5881.6325036999997</v>
      </c>
      <c r="AF851">
        <v>10.516747541999999</v>
      </c>
      <c r="AG851">
        <v>85484.603623000003</v>
      </c>
      <c r="AH851" t="s">
        <v>40</v>
      </c>
    </row>
    <row r="852" spans="1:34" x14ac:dyDescent="0.55000000000000004">
      <c r="A852">
        <v>15888.244624000001</v>
      </c>
      <c r="B852">
        <v>17253.958773999999</v>
      </c>
      <c r="C852" t="s">
        <v>21</v>
      </c>
      <c r="D852">
        <v>21218</v>
      </c>
      <c r="E852">
        <v>210016</v>
      </c>
      <c r="F852" t="s">
        <v>471</v>
      </c>
      <c r="G852" t="s">
        <v>35</v>
      </c>
      <c r="H852" t="s">
        <v>86</v>
      </c>
      <c r="I852" t="s">
        <v>37</v>
      </c>
      <c r="J852">
        <v>1</v>
      </c>
      <c r="K852">
        <v>0</v>
      </c>
      <c r="L852">
        <v>0</v>
      </c>
      <c r="M852">
        <v>0</v>
      </c>
      <c r="N852">
        <v>0.35034799</v>
      </c>
      <c r="O852">
        <v>1</v>
      </c>
      <c r="P852">
        <v>5330.25</v>
      </c>
      <c r="Q852">
        <v>1</v>
      </c>
      <c r="R852">
        <v>0.35034799</v>
      </c>
      <c r="S852">
        <v>5330.25</v>
      </c>
      <c r="T852" t="s">
        <v>36</v>
      </c>
      <c r="U852" t="s">
        <v>258</v>
      </c>
      <c r="V852">
        <v>0</v>
      </c>
      <c r="W852">
        <v>0</v>
      </c>
      <c r="X852">
        <v>93.296299219000005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0.35034799</v>
      </c>
      <c r="AG852">
        <v>2847.7776933</v>
      </c>
      <c r="AH852" t="s">
        <v>40</v>
      </c>
    </row>
    <row r="853" spans="1:34" x14ac:dyDescent="0.55000000000000004">
      <c r="A853">
        <v>15888.244624000001</v>
      </c>
      <c r="B853">
        <v>17253.958773999999</v>
      </c>
      <c r="C853" t="s">
        <v>21</v>
      </c>
      <c r="D853">
        <v>21046</v>
      </c>
      <c r="E853">
        <v>210016</v>
      </c>
      <c r="F853" t="s">
        <v>471</v>
      </c>
      <c r="G853" t="s">
        <v>35</v>
      </c>
      <c r="H853" t="s">
        <v>79</v>
      </c>
      <c r="I853" t="s">
        <v>37</v>
      </c>
      <c r="J853">
        <v>1</v>
      </c>
      <c r="K853">
        <v>0.38231798900000002</v>
      </c>
      <c r="L853">
        <v>1</v>
      </c>
      <c r="M853">
        <v>3659.43</v>
      </c>
      <c r="N853">
        <v>1.049477969</v>
      </c>
      <c r="O853">
        <v>2</v>
      </c>
      <c r="P853">
        <v>9299.61</v>
      </c>
      <c r="Q853">
        <v>1</v>
      </c>
      <c r="R853">
        <v>0.66715997999999999</v>
      </c>
      <c r="S853">
        <v>5640.18</v>
      </c>
      <c r="T853" t="s">
        <v>80</v>
      </c>
      <c r="U853" t="s">
        <v>289</v>
      </c>
      <c r="V853">
        <v>0</v>
      </c>
      <c r="W853">
        <v>0</v>
      </c>
      <c r="X853">
        <v>34.217549980999998</v>
      </c>
      <c r="Y853">
        <v>-3.7040278899999999</v>
      </c>
      <c r="Z853">
        <v>3.7040278899999999</v>
      </c>
      <c r="AA853">
        <v>-3.7040278899999999</v>
      </c>
      <c r="AB853">
        <v>7.2219640900000007E-2</v>
      </c>
      <c r="AC853">
        <v>7.2219640900000007E-2</v>
      </c>
      <c r="AD853">
        <v>0</v>
      </c>
      <c r="AE853">
        <v>587.03200337999999</v>
      </c>
      <c r="AF853">
        <v>0.59494033909999999</v>
      </c>
      <c r="AG853">
        <v>4835.9284906000003</v>
      </c>
      <c r="AH853" t="s">
        <v>40</v>
      </c>
    </row>
    <row r="854" spans="1:34" x14ac:dyDescent="0.55000000000000004">
      <c r="A854">
        <v>15888.244624000001</v>
      </c>
      <c r="B854">
        <v>17253.958773999999</v>
      </c>
      <c r="C854" t="s">
        <v>21</v>
      </c>
      <c r="D854">
        <v>20812</v>
      </c>
      <c r="E854">
        <v>210016</v>
      </c>
      <c r="F854" t="s">
        <v>471</v>
      </c>
      <c r="G854" t="s">
        <v>35</v>
      </c>
      <c r="H854" t="s">
        <v>46</v>
      </c>
      <c r="I854" t="s">
        <v>37</v>
      </c>
      <c r="J854">
        <v>1</v>
      </c>
      <c r="K854">
        <v>0</v>
      </c>
      <c r="L854">
        <v>0</v>
      </c>
      <c r="M854">
        <v>0</v>
      </c>
      <c r="N854">
        <v>0.58304598299999999</v>
      </c>
      <c r="O854">
        <v>1</v>
      </c>
      <c r="P854">
        <v>25244.83</v>
      </c>
      <c r="Q854">
        <v>1</v>
      </c>
      <c r="R854">
        <v>0.58304598299999999</v>
      </c>
      <c r="S854">
        <v>25244.83</v>
      </c>
      <c r="T854" t="s">
        <v>473</v>
      </c>
      <c r="U854" t="s">
        <v>474</v>
      </c>
      <c r="V854">
        <v>0</v>
      </c>
      <c r="W854">
        <v>0</v>
      </c>
      <c r="X854">
        <v>0.58304598299999999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0.58304598299999999</v>
      </c>
      <c r="AG854">
        <v>4739.2460981000004</v>
      </c>
      <c r="AH854" t="s">
        <v>40</v>
      </c>
    </row>
    <row r="855" spans="1:34" x14ac:dyDescent="0.55000000000000004">
      <c r="A855">
        <v>15888.244624000001</v>
      </c>
      <c r="B855">
        <v>17253.958773999999</v>
      </c>
      <c r="C855" t="s">
        <v>21</v>
      </c>
      <c r="D855">
        <v>20832</v>
      </c>
      <c r="E855">
        <v>210016</v>
      </c>
      <c r="F855" t="s">
        <v>471</v>
      </c>
      <c r="G855" t="s">
        <v>35</v>
      </c>
      <c r="H855" t="s">
        <v>46</v>
      </c>
      <c r="I855" t="s">
        <v>37</v>
      </c>
      <c r="J855">
        <v>2</v>
      </c>
      <c r="K855">
        <v>1.8409099449999999</v>
      </c>
      <c r="L855">
        <v>3</v>
      </c>
      <c r="M855">
        <v>27680.94</v>
      </c>
      <c r="N855">
        <v>3.8734688859999999</v>
      </c>
      <c r="O855">
        <v>5</v>
      </c>
      <c r="P855">
        <v>69620.12</v>
      </c>
      <c r="Q855">
        <v>2</v>
      </c>
      <c r="R855">
        <v>2.032558941</v>
      </c>
      <c r="S855">
        <v>41939.18</v>
      </c>
      <c r="T855" t="s">
        <v>403</v>
      </c>
      <c r="U855" t="s">
        <v>404</v>
      </c>
      <c r="V855">
        <v>0</v>
      </c>
      <c r="W855">
        <v>0</v>
      </c>
      <c r="X855">
        <v>7.3584807860000003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2.032558941</v>
      </c>
      <c r="AG855">
        <v>16521.504840000001</v>
      </c>
      <c r="AH855" t="s">
        <v>40</v>
      </c>
    </row>
    <row r="856" spans="1:34" x14ac:dyDescent="0.55000000000000004">
      <c r="A856">
        <v>15888.244624000001</v>
      </c>
      <c r="B856">
        <v>17253.958773999999</v>
      </c>
      <c r="C856" t="s">
        <v>21</v>
      </c>
      <c r="D856">
        <v>21045</v>
      </c>
      <c r="E856">
        <v>210016</v>
      </c>
      <c r="F856" t="s">
        <v>471</v>
      </c>
      <c r="G856" t="s">
        <v>35</v>
      </c>
      <c r="H856" t="s">
        <v>79</v>
      </c>
      <c r="I856" t="s">
        <v>37</v>
      </c>
      <c r="J856">
        <v>2</v>
      </c>
      <c r="K856">
        <v>1.5658379529999999</v>
      </c>
      <c r="L856">
        <v>2</v>
      </c>
      <c r="M856">
        <v>19870.78</v>
      </c>
      <c r="N856">
        <v>1.6126849519999999</v>
      </c>
      <c r="O856">
        <v>2</v>
      </c>
      <c r="P856">
        <v>10681.79</v>
      </c>
      <c r="Q856">
        <v>0</v>
      </c>
      <c r="R856">
        <v>4.6846999E-2</v>
      </c>
      <c r="S856">
        <v>-9188.99</v>
      </c>
      <c r="T856" t="s">
        <v>80</v>
      </c>
      <c r="U856" t="s">
        <v>242</v>
      </c>
      <c r="V856">
        <v>0</v>
      </c>
      <c r="W856">
        <v>0</v>
      </c>
      <c r="X856">
        <v>78.241843665999994</v>
      </c>
      <c r="Y856">
        <v>-7.9040637660000002</v>
      </c>
      <c r="Z856">
        <v>7.9040637660000002</v>
      </c>
      <c r="AA856">
        <v>-7.9040637660000002</v>
      </c>
      <c r="AB856">
        <v>4.7325274000000004E-3</v>
      </c>
      <c r="AC856">
        <v>4.7325274000000004E-3</v>
      </c>
      <c r="AD856">
        <v>0</v>
      </c>
      <c r="AE856">
        <v>38.467998356000003</v>
      </c>
      <c r="AF856">
        <v>4.2114471600000002E-2</v>
      </c>
      <c r="AG856">
        <v>342.32436397999999</v>
      </c>
      <c r="AH856" t="s">
        <v>40</v>
      </c>
    </row>
    <row r="857" spans="1:34" x14ac:dyDescent="0.55000000000000004">
      <c r="A857">
        <v>15888.244624000001</v>
      </c>
      <c r="B857">
        <v>17253.958773999999</v>
      </c>
      <c r="C857" t="s">
        <v>21</v>
      </c>
      <c r="D857">
        <v>21774</v>
      </c>
      <c r="E857">
        <v>210016</v>
      </c>
      <c r="F857" t="s">
        <v>471</v>
      </c>
      <c r="G857" t="s">
        <v>35</v>
      </c>
      <c r="H857" t="s">
        <v>55</v>
      </c>
      <c r="I857" t="s">
        <v>37</v>
      </c>
      <c r="J857">
        <v>1</v>
      </c>
      <c r="K857">
        <v>0</v>
      </c>
      <c r="L857">
        <v>0</v>
      </c>
      <c r="M857">
        <v>0</v>
      </c>
      <c r="N857">
        <v>2.393271929</v>
      </c>
      <c r="O857">
        <v>1</v>
      </c>
      <c r="P857">
        <v>23985.38</v>
      </c>
      <c r="Q857">
        <v>1</v>
      </c>
      <c r="R857">
        <v>2.393271929</v>
      </c>
      <c r="S857">
        <v>23985.38</v>
      </c>
      <c r="T857" t="s">
        <v>118</v>
      </c>
      <c r="U857" t="s">
        <v>119</v>
      </c>
      <c r="V857">
        <v>0</v>
      </c>
      <c r="W857">
        <v>0</v>
      </c>
      <c r="X857">
        <v>27.160838197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2.393271929</v>
      </c>
      <c r="AG857">
        <v>19453.533651999998</v>
      </c>
      <c r="AH857" t="s">
        <v>40</v>
      </c>
    </row>
    <row r="858" spans="1:34" x14ac:dyDescent="0.55000000000000004">
      <c r="A858">
        <v>15888.244624000001</v>
      </c>
      <c r="B858">
        <v>17253.958773999999</v>
      </c>
      <c r="C858" t="s">
        <v>21</v>
      </c>
      <c r="D858">
        <v>21061</v>
      </c>
      <c r="E858">
        <v>210016</v>
      </c>
      <c r="F858" t="s">
        <v>471</v>
      </c>
      <c r="G858" t="s">
        <v>35</v>
      </c>
      <c r="H858" t="s">
        <v>64</v>
      </c>
      <c r="I858" t="s">
        <v>37</v>
      </c>
      <c r="J858">
        <v>1</v>
      </c>
      <c r="K858">
        <v>0</v>
      </c>
      <c r="L858">
        <v>0</v>
      </c>
      <c r="M858">
        <v>0</v>
      </c>
      <c r="N858">
        <v>0.89606597399999999</v>
      </c>
      <c r="O858">
        <v>2</v>
      </c>
      <c r="P858">
        <v>17587.169999999998</v>
      </c>
      <c r="Q858">
        <v>2</v>
      </c>
      <c r="R858">
        <v>0.89606597399999999</v>
      </c>
      <c r="S858">
        <v>17587.169999999998</v>
      </c>
      <c r="T858" t="s">
        <v>164</v>
      </c>
      <c r="U858" t="s">
        <v>421</v>
      </c>
      <c r="V858">
        <v>0</v>
      </c>
      <c r="W858">
        <v>0</v>
      </c>
      <c r="X858">
        <v>121.47440439</v>
      </c>
      <c r="Y858">
        <v>-2.2170409339999999</v>
      </c>
      <c r="Z858">
        <v>2.2170409339999999</v>
      </c>
      <c r="AA858">
        <v>-2.2170409339999999</v>
      </c>
      <c r="AB858">
        <v>1.63541855E-2</v>
      </c>
      <c r="AC858">
        <v>1.63541855E-2</v>
      </c>
      <c r="AD858">
        <v>0</v>
      </c>
      <c r="AE858">
        <v>132.93378587000001</v>
      </c>
      <c r="AF858">
        <v>0.87971178849999998</v>
      </c>
      <c r="AG858">
        <v>7150.6721298000002</v>
      </c>
      <c r="AH858" t="s">
        <v>40</v>
      </c>
    </row>
    <row r="859" spans="1:34" x14ac:dyDescent="0.55000000000000004">
      <c r="A859">
        <v>15888.244624000001</v>
      </c>
      <c r="B859">
        <v>17253.958773999999</v>
      </c>
      <c r="C859" t="s">
        <v>21</v>
      </c>
      <c r="D859">
        <v>20785</v>
      </c>
      <c r="E859">
        <v>210016</v>
      </c>
      <c r="F859" t="s">
        <v>471</v>
      </c>
      <c r="G859" t="s">
        <v>35</v>
      </c>
      <c r="H859" t="s">
        <v>41</v>
      </c>
      <c r="I859" t="s">
        <v>37</v>
      </c>
      <c r="J859">
        <v>2</v>
      </c>
      <c r="K859">
        <v>16.797424502999998</v>
      </c>
      <c r="L859">
        <v>19</v>
      </c>
      <c r="M859">
        <v>264246.27</v>
      </c>
      <c r="N859">
        <v>27.425889187999999</v>
      </c>
      <c r="O859">
        <v>25</v>
      </c>
      <c r="P859">
        <v>532371</v>
      </c>
      <c r="Q859">
        <v>6</v>
      </c>
      <c r="R859">
        <v>10.628464685000001</v>
      </c>
      <c r="S859">
        <v>268124.73</v>
      </c>
      <c r="T859" t="s">
        <v>49</v>
      </c>
      <c r="U859" t="s">
        <v>150</v>
      </c>
      <c r="V859">
        <v>0</v>
      </c>
      <c r="W859">
        <v>0</v>
      </c>
      <c r="X859">
        <v>200.05824806000001</v>
      </c>
      <c r="Y859">
        <v>-3.5376048949999999</v>
      </c>
      <c r="Z859">
        <v>3.5376048949999999</v>
      </c>
      <c r="AA859">
        <v>-3.5376048949999999</v>
      </c>
      <c r="AB859">
        <v>0.18794180720000001</v>
      </c>
      <c r="AC859">
        <v>0.18794180720000001</v>
      </c>
      <c r="AD859">
        <v>0</v>
      </c>
      <c r="AE859">
        <v>1527.6710631000001</v>
      </c>
      <c r="AF859">
        <v>10.440522877999999</v>
      </c>
      <c r="AG859">
        <v>84865.017087999993</v>
      </c>
      <c r="AH859" t="s">
        <v>40</v>
      </c>
    </row>
    <row r="860" spans="1:34" x14ac:dyDescent="0.55000000000000004">
      <c r="A860">
        <v>15888.244624000001</v>
      </c>
      <c r="B860">
        <v>17253.958773999999</v>
      </c>
      <c r="C860" t="s">
        <v>21</v>
      </c>
      <c r="D860">
        <v>21042</v>
      </c>
      <c r="E860">
        <v>210016</v>
      </c>
      <c r="F860" t="s">
        <v>471</v>
      </c>
      <c r="G860" t="s">
        <v>35</v>
      </c>
      <c r="H860" t="s">
        <v>79</v>
      </c>
      <c r="I860" t="s">
        <v>37</v>
      </c>
      <c r="J860">
        <v>2</v>
      </c>
      <c r="K860">
        <v>2.0822879379999999</v>
      </c>
      <c r="L860">
        <v>2</v>
      </c>
      <c r="M860">
        <v>66984.19</v>
      </c>
      <c r="N860">
        <v>4.7452258589999996</v>
      </c>
      <c r="O860">
        <v>3</v>
      </c>
      <c r="P860">
        <v>56977.49</v>
      </c>
      <c r="Q860">
        <v>1</v>
      </c>
      <c r="R860">
        <v>2.6629379210000002</v>
      </c>
      <c r="S860">
        <v>-10006.700000000001</v>
      </c>
      <c r="T860" t="s">
        <v>365</v>
      </c>
      <c r="U860" t="s">
        <v>366</v>
      </c>
      <c r="V860">
        <v>0</v>
      </c>
      <c r="W860">
        <v>0</v>
      </c>
      <c r="X860">
        <v>41.943236755999997</v>
      </c>
      <c r="Y860">
        <v>-2.192951935</v>
      </c>
      <c r="Z860">
        <v>2.192951935</v>
      </c>
      <c r="AA860">
        <v>-2.192951935</v>
      </c>
      <c r="AB860">
        <v>0.1392285221</v>
      </c>
      <c r="AC860">
        <v>0.1392285221</v>
      </c>
      <c r="AD860">
        <v>0</v>
      </c>
      <c r="AE860">
        <v>1131.7087322</v>
      </c>
      <c r="AF860">
        <v>2.5237093988999999</v>
      </c>
      <c r="AG860">
        <v>20513.784967</v>
      </c>
      <c r="AH860" t="s">
        <v>40</v>
      </c>
    </row>
    <row r="861" spans="1:34" x14ac:dyDescent="0.55000000000000004">
      <c r="A861">
        <v>16900.520429</v>
      </c>
      <c r="B861">
        <v>10900.707558</v>
      </c>
      <c r="C861" t="s">
        <v>21</v>
      </c>
      <c r="D861">
        <v>21222</v>
      </c>
      <c r="E861">
        <v>210017</v>
      </c>
      <c r="F861" t="s">
        <v>259</v>
      </c>
      <c r="G861" t="s">
        <v>35</v>
      </c>
      <c r="H861" t="s">
        <v>36</v>
      </c>
      <c r="I861" t="s">
        <v>37</v>
      </c>
      <c r="J861">
        <v>1</v>
      </c>
      <c r="K861">
        <v>0.49757698500000003</v>
      </c>
      <c r="L861">
        <v>1</v>
      </c>
      <c r="M861">
        <v>8409.31</v>
      </c>
      <c r="N861">
        <v>0.780601977</v>
      </c>
      <c r="O861">
        <v>1</v>
      </c>
      <c r="P861">
        <v>10404.73</v>
      </c>
      <c r="Q861">
        <v>0</v>
      </c>
      <c r="R861">
        <v>0.28302499199999998</v>
      </c>
      <c r="S861">
        <v>1995.42</v>
      </c>
      <c r="T861" t="s">
        <v>357</v>
      </c>
      <c r="U861" t="s">
        <v>358</v>
      </c>
      <c r="V861">
        <v>0</v>
      </c>
      <c r="W861">
        <v>0</v>
      </c>
      <c r="X861">
        <v>83.096533515999994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0.28302499199999998</v>
      </c>
      <c r="AG861">
        <v>2447.1207577</v>
      </c>
      <c r="AH861" t="s">
        <v>40</v>
      </c>
    </row>
    <row r="862" spans="1:34" x14ac:dyDescent="0.55000000000000004">
      <c r="A862">
        <v>16900.520429</v>
      </c>
      <c r="B862">
        <v>10900.707558</v>
      </c>
      <c r="C862" t="s">
        <v>21</v>
      </c>
      <c r="D862">
        <v>20872</v>
      </c>
      <c r="E862">
        <v>210017</v>
      </c>
      <c r="F862" t="s">
        <v>259</v>
      </c>
      <c r="G862" t="s">
        <v>35</v>
      </c>
      <c r="H862" t="s">
        <v>46</v>
      </c>
      <c r="I862" t="s">
        <v>37</v>
      </c>
      <c r="J862">
        <v>1</v>
      </c>
      <c r="K862">
        <v>0</v>
      </c>
      <c r="L862">
        <v>0</v>
      </c>
      <c r="M862">
        <v>0</v>
      </c>
      <c r="N862">
        <v>0.39626098799999998</v>
      </c>
      <c r="O862">
        <v>1</v>
      </c>
      <c r="P862">
        <v>2753.99</v>
      </c>
      <c r="Q862">
        <v>1</v>
      </c>
      <c r="R862">
        <v>0.39626098799999998</v>
      </c>
      <c r="S862">
        <v>2753.99</v>
      </c>
      <c r="T862" t="s">
        <v>328</v>
      </c>
      <c r="U862" t="s">
        <v>329</v>
      </c>
      <c r="V862">
        <v>0</v>
      </c>
      <c r="W862">
        <v>0</v>
      </c>
      <c r="X862">
        <v>48.051773566000001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0.39626098799999998</v>
      </c>
      <c r="AG862">
        <v>3426.1938577999999</v>
      </c>
      <c r="AH862" t="s">
        <v>40</v>
      </c>
    </row>
    <row r="863" spans="1:34" x14ac:dyDescent="0.55000000000000004">
      <c r="A863">
        <v>16900.520429</v>
      </c>
      <c r="B863">
        <v>10900.707558</v>
      </c>
      <c r="C863" t="s">
        <v>21</v>
      </c>
      <c r="D863">
        <v>21060</v>
      </c>
      <c r="E863">
        <v>210017</v>
      </c>
      <c r="F863" t="s">
        <v>259</v>
      </c>
      <c r="G863" t="s">
        <v>35</v>
      </c>
      <c r="H863" t="s">
        <v>64</v>
      </c>
      <c r="I863" t="s">
        <v>37</v>
      </c>
      <c r="J863">
        <v>1</v>
      </c>
      <c r="K863">
        <v>0</v>
      </c>
      <c r="L863">
        <v>0</v>
      </c>
      <c r="M863">
        <v>0</v>
      </c>
      <c r="N863">
        <v>0.35034799</v>
      </c>
      <c r="O863">
        <v>1</v>
      </c>
      <c r="P863">
        <v>3488.96</v>
      </c>
      <c r="Q863">
        <v>1</v>
      </c>
      <c r="R863">
        <v>0.35034799</v>
      </c>
      <c r="S863">
        <v>3488.96</v>
      </c>
      <c r="T863" t="s">
        <v>164</v>
      </c>
      <c r="U863" t="s">
        <v>165</v>
      </c>
      <c r="V863">
        <v>0</v>
      </c>
      <c r="W863">
        <v>0</v>
      </c>
      <c r="X863">
        <v>34.865030947000001</v>
      </c>
      <c r="Y863">
        <v>-0.45127198699999999</v>
      </c>
      <c r="Z863">
        <v>0.45127198699999999</v>
      </c>
      <c r="AA863">
        <v>-0.45127198699999999</v>
      </c>
      <c r="AB863">
        <v>4.5346935999999996E-3</v>
      </c>
      <c r="AC863">
        <v>4.5346935999999996E-3</v>
      </c>
      <c r="AD863">
        <v>0</v>
      </c>
      <c r="AE863">
        <v>39.208349843000001</v>
      </c>
      <c r="AF863">
        <v>0.34581329640000003</v>
      </c>
      <c r="AG863">
        <v>2990.0076663</v>
      </c>
      <c r="AH863" t="s">
        <v>40</v>
      </c>
    </row>
    <row r="864" spans="1:34" x14ac:dyDescent="0.55000000000000004">
      <c r="A864">
        <v>14324.253084</v>
      </c>
      <c r="B864">
        <v>15619.632204</v>
      </c>
      <c r="C864" t="s">
        <v>21</v>
      </c>
      <c r="D864">
        <v>20783</v>
      </c>
      <c r="E864">
        <v>210018</v>
      </c>
      <c r="F864" t="s">
        <v>475</v>
      </c>
      <c r="G864" t="s">
        <v>35</v>
      </c>
      <c r="H864" t="s">
        <v>41</v>
      </c>
      <c r="I864" t="s">
        <v>37</v>
      </c>
      <c r="J864">
        <v>2</v>
      </c>
      <c r="K864">
        <v>2.411858928</v>
      </c>
      <c r="L864">
        <v>5</v>
      </c>
      <c r="M864">
        <v>38270.11</v>
      </c>
      <c r="N864">
        <v>3.3751739000000001</v>
      </c>
      <c r="O864">
        <v>3</v>
      </c>
      <c r="P864">
        <v>37674.47</v>
      </c>
      <c r="Q864">
        <v>-2</v>
      </c>
      <c r="R864">
        <v>0.96331497200000005</v>
      </c>
      <c r="S864">
        <v>-595.64</v>
      </c>
      <c r="T864" t="s">
        <v>49</v>
      </c>
      <c r="U864" t="s">
        <v>50</v>
      </c>
      <c r="V864">
        <v>0</v>
      </c>
      <c r="W864">
        <v>0</v>
      </c>
      <c r="X864">
        <v>68.266653980000001</v>
      </c>
      <c r="Y864">
        <v>-6.2719928149999999</v>
      </c>
      <c r="Z864">
        <v>6.2719928149999999</v>
      </c>
      <c r="AA864">
        <v>-6.2719928149999999</v>
      </c>
      <c r="AB864">
        <v>8.8504478100000006E-2</v>
      </c>
      <c r="AC864">
        <v>8.8504478100000006E-2</v>
      </c>
      <c r="AD864">
        <v>0</v>
      </c>
      <c r="AE864">
        <v>648.58629409000002</v>
      </c>
      <c r="AF864">
        <v>0.87481049389999999</v>
      </c>
      <c r="AG864">
        <v>6410.8631378</v>
      </c>
      <c r="AH864" t="s">
        <v>40</v>
      </c>
    </row>
    <row r="865" spans="1:34" x14ac:dyDescent="0.55000000000000004">
      <c r="A865">
        <v>14324.253084</v>
      </c>
      <c r="B865">
        <v>15619.632204</v>
      </c>
      <c r="C865" t="s">
        <v>21</v>
      </c>
      <c r="D865">
        <v>21036</v>
      </c>
      <c r="E865">
        <v>210018</v>
      </c>
      <c r="F865" t="s">
        <v>475</v>
      </c>
      <c r="G865" t="s">
        <v>35</v>
      </c>
      <c r="H865" t="s">
        <v>79</v>
      </c>
      <c r="I865" t="s">
        <v>37</v>
      </c>
      <c r="J865">
        <v>1</v>
      </c>
      <c r="K865">
        <v>0</v>
      </c>
      <c r="L865">
        <v>0</v>
      </c>
      <c r="M865">
        <v>0</v>
      </c>
      <c r="N865">
        <v>0.79348897600000001</v>
      </c>
      <c r="O865">
        <v>1</v>
      </c>
      <c r="P865">
        <v>6032.52</v>
      </c>
      <c r="Q865">
        <v>1</v>
      </c>
      <c r="R865">
        <v>0.79348897600000001</v>
      </c>
      <c r="S865">
        <v>6032.52</v>
      </c>
      <c r="T865" t="s">
        <v>96</v>
      </c>
      <c r="U865" t="s">
        <v>97</v>
      </c>
      <c r="V865">
        <v>0</v>
      </c>
      <c r="W865">
        <v>0</v>
      </c>
      <c r="X865">
        <v>14.76700456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0.79348897600000001</v>
      </c>
      <c r="AG865">
        <v>5814.9156439999997</v>
      </c>
      <c r="AH865" t="s">
        <v>40</v>
      </c>
    </row>
    <row r="866" spans="1:34" x14ac:dyDescent="0.55000000000000004">
      <c r="A866">
        <v>14324.253084</v>
      </c>
      <c r="B866">
        <v>15619.632204</v>
      </c>
      <c r="C866" t="s">
        <v>21</v>
      </c>
      <c r="D866">
        <v>20781</v>
      </c>
      <c r="E866">
        <v>210018</v>
      </c>
      <c r="F866" t="s">
        <v>475</v>
      </c>
      <c r="G866" t="s">
        <v>35</v>
      </c>
      <c r="H866" t="s">
        <v>41</v>
      </c>
      <c r="I866" t="s">
        <v>37</v>
      </c>
      <c r="J866">
        <v>2</v>
      </c>
      <c r="K866">
        <v>0</v>
      </c>
      <c r="L866">
        <v>0</v>
      </c>
      <c r="M866">
        <v>0</v>
      </c>
      <c r="N866">
        <v>1.599351953</v>
      </c>
      <c r="O866">
        <v>2</v>
      </c>
      <c r="P866">
        <v>15404.96</v>
      </c>
      <c r="Q866">
        <v>2</v>
      </c>
      <c r="R866">
        <v>1.599351953</v>
      </c>
      <c r="S866">
        <v>15404.96</v>
      </c>
      <c r="T866" t="s">
        <v>49</v>
      </c>
      <c r="U866" t="s">
        <v>317</v>
      </c>
      <c r="V866">
        <v>0</v>
      </c>
      <c r="W866">
        <v>0</v>
      </c>
      <c r="X866">
        <v>17.319417484999999</v>
      </c>
      <c r="Y866">
        <v>-1.2624739620000001</v>
      </c>
      <c r="Z866">
        <v>1.2624739620000001</v>
      </c>
      <c r="AA866">
        <v>-1.2624739620000001</v>
      </c>
      <c r="AB866">
        <v>0.1165824543</v>
      </c>
      <c r="AC866">
        <v>0.1165824543</v>
      </c>
      <c r="AD866">
        <v>0</v>
      </c>
      <c r="AE866">
        <v>854.34978632000002</v>
      </c>
      <c r="AF866">
        <v>1.4827694987</v>
      </c>
      <c r="AG866">
        <v>10866.161743000001</v>
      </c>
      <c r="AH866" t="s">
        <v>40</v>
      </c>
    </row>
    <row r="867" spans="1:34" x14ac:dyDescent="0.55000000000000004">
      <c r="A867">
        <v>14324.253084</v>
      </c>
      <c r="B867">
        <v>15619.632204</v>
      </c>
      <c r="C867" t="s">
        <v>21</v>
      </c>
      <c r="D867">
        <v>21030</v>
      </c>
      <c r="E867">
        <v>210018</v>
      </c>
      <c r="F867" t="s">
        <v>475</v>
      </c>
      <c r="G867" t="s">
        <v>35</v>
      </c>
      <c r="H867" t="s">
        <v>36</v>
      </c>
      <c r="I867" t="s">
        <v>37</v>
      </c>
      <c r="J867">
        <v>1</v>
      </c>
      <c r="K867">
        <v>0</v>
      </c>
      <c r="L867">
        <v>0</v>
      </c>
      <c r="M867">
        <v>0</v>
      </c>
      <c r="N867">
        <v>0.79348897600000001</v>
      </c>
      <c r="O867">
        <v>1</v>
      </c>
      <c r="P867">
        <v>14505</v>
      </c>
      <c r="Q867">
        <v>1</v>
      </c>
      <c r="R867">
        <v>0.79348897600000001</v>
      </c>
      <c r="S867">
        <v>14505</v>
      </c>
      <c r="T867" t="s">
        <v>38</v>
      </c>
      <c r="U867" t="s">
        <v>39</v>
      </c>
      <c r="V867">
        <v>0</v>
      </c>
      <c r="W867">
        <v>0</v>
      </c>
      <c r="X867">
        <v>40.373505799</v>
      </c>
      <c r="Y867">
        <v>-0.92701997199999997</v>
      </c>
      <c r="Z867">
        <v>0.92701997199999997</v>
      </c>
      <c r="AA867">
        <v>-0.92701997199999997</v>
      </c>
      <c r="AB867">
        <v>1.82193771E-2</v>
      </c>
      <c r="AC867">
        <v>1.82193771E-2</v>
      </c>
      <c r="AD867">
        <v>0</v>
      </c>
      <c r="AE867">
        <v>133.51684058000001</v>
      </c>
      <c r="AF867">
        <v>0.77526959890000002</v>
      </c>
      <c r="AG867">
        <v>5681.3988035000002</v>
      </c>
      <c r="AH867" t="s">
        <v>40</v>
      </c>
    </row>
    <row r="868" spans="1:34" x14ac:dyDescent="0.55000000000000004">
      <c r="A868">
        <v>14324.253084</v>
      </c>
      <c r="B868">
        <v>15619.632204</v>
      </c>
      <c r="C868" t="s">
        <v>21</v>
      </c>
      <c r="D868">
        <v>21029</v>
      </c>
      <c r="E868">
        <v>210018</v>
      </c>
      <c r="F868" t="s">
        <v>475</v>
      </c>
      <c r="G868" t="s">
        <v>35</v>
      </c>
      <c r="H868" t="s">
        <v>79</v>
      </c>
      <c r="I868" t="s">
        <v>37</v>
      </c>
      <c r="J868">
        <v>2</v>
      </c>
      <c r="K868">
        <v>3.3007869030000001</v>
      </c>
      <c r="L868">
        <v>5</v>
      </c>
      <c r="M868">
        <v>42759.63</v>
      </c>
      <c r="N868">
        <v>5.9387648249999998</v>
      </c>
      <c r="O868">
        <v>5</v>
      </c>
      <c r="P868">
        <v>98240.14</v>
      </c>
      <c r="Q868">
        <v>0</v>
      </c>
      <c r="R868">
        <v>2.6379779220000001</v>
      </c>
      <c r="S868">
        <v>55480.51</v>
      </c>
      <c r="T868" t="s">
        <v>190</v>
      </c>
      <c r="U868" t="s">
        <v>191</v>
      </c>
      <c r="V868">
        <v>0</v>
      </c>
      <c r="W868">
        <v>0</v>
      </c>
      <c r="X868">
        <v>36.759042909000001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2.6379779220000001</v>
      </c>
      <c r="AG868">
        <v>19331.861627999999</v>
      </c>
      <c r="AH868" t="s">
        <v>40</v>
      </c>
    </row>
    <row r="869" spans="1:34" x14ac:dyDescent="0.55000000000000004">
      <c r="A869">
        <v>14324.253084</v>
      </c>
      <c r="B869">
        <v>15619.632204</v>
      </c>
      <c r="C869" t="s">
        <v>21</v>
      </c>
      <c r="D869">
        <v>20723</v>
      </c>
      <c r="E869">
        <v>210018</v>
      </c>
      <c r="F869" t="s">
        <v>475</v>
      </c>
      <c r="G869" t="s">
        <v>35</v>
      </c>
      <c r="H869" t="s">
        <v>79</v>
      </c>
      <c r="I869" t="s">
        <v>37</v>
      </c>
      <c r="J869">
        <v>2</v>
      </c>
      <c r="K869">
        <v>2.057099939</v>
      </c>
      <c r="L869">
        <v>2</v>
      </c>
      <c r="M869">
        <v>22060.29</v>
      </c>
      <c r="N869">
        <v>4.3531848709999998</v>
      </c>
      <c r="O869">
        <v>7</v>
      </c>
      <c r="P869">
        <v>55800.41</v>
      </c>
      <c r="Q869">
        <v>5</v>
      </c>
      <c r="R869">
        <v>2.2960849319999999</v>
      </c>
      <c r="S869">
        <v>33740.120000000003</v>
      </c>
      <c r="T869" t="s">
        <v>129</v>
      </c>
      <c r="U869" t="s">
        <v>255</v>
      </c>
      <c r="V869">
        <v>0</v>
      </c>
      <c r="W869">
        <v>0</v>
      </c>
      <c r="X869">
        <v>111.81412468000001</v>
      </c>
      <c r="Y869">
        <v>-21.82886835</v>
      </c>
      <c r="Z869">
        <v>21.828868353000001</v>
      </c>
      <c r="AA869">
        <v>-21.82886835</v>
      </c>
      <c r="AB869">
        <v>0.44825227449999999</v>
      </c>
      <c r="AC869">
        <v>0.44825227449999999</v>
      </c>
      <c r="AD869">
        <v>0</v>
      </c>
      <c r="AE869">
        <v>3284.9217094000001</v>
      </c>
      <c r="AF869">
        <v>1.8478326574999999</v>
      </c>
      <c r="AG869">
        <v>13541.449664</v>
      </c>
      <c r="AH869" t="s">
        <v>40</v>
      </c>
    </row>
    <row r="870" spans="1:34" x14ac:dyDescent="0.55000000000000004">
      <c r="A870">
        <v>14324.253084</v>
      </c>
      <c r="B870">
        <v>15619.632204</v>
      </c>
      <c r="C870" t="s">
        <v>21</v>
      </c>
      <c r="D870">
        <v>20817</v>
      </c>
      <c r="E870">
        <v>210018</v>
      </c>
      <c r="F870" t="s">
        <v>475</v>
      </c>
      <c r="G870" t="s">
        <v>35</v>
      </c>
      <c r="H870" t="s">
        <v>46</v>
      </c>
      <c r="I870" t="s">
        <v>37</v>
      </c>
      <c r="J870">
        <v>2</v>
      </c>
      <c r="K870">
        <v>1.0806229679999999</v>
      </c>
      <c r="L870">
        <v>2</v>
      </c>
      <c r="M870">
        <v>24313.35</v>
      </c>
      <c r="N870">
        <v>3.6340078930000002</v>
      </c>
      <c r="O870">
        <v>3</v>
      </c>
      <c r="P870">
        <v>27893.82</v>
      </c>
      <c r="Q870">
        <v>1</v>
      </c>
      <c r="R870">
        <v>2.553384925</v>
      </c>
      <c r="S870">
        <v>3580.47</v>
      </c>
      <c r="T870" t="s">
        <v>160</v>
      </c>
      <c r="U870" t="s">
        <v>161</v>
      </c>
      <c r="V870">
        <v>0</v>
      </c>
      <c r="W870">
        <v>0</v>
      </c>
      <c r="X870">
        <v>20.978973379999999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2.553384925</v>
      </c>
      <c r="AG870">
        <v>18711.939793000001</v>
      </c>
      <c r="AH870" t="s">
        <v>40</v>
      </c>
    </row>
    <row r="871" spans="1:34" x14ac:dyDescent="0.55000000000000004">
      <c r="A871">
        <v>14324.253084</v>
      </c>
      <c r="B871">
        <v>15619.632204</v>
      </c>
      <c r="C871" t="s">
        <v>21</v>
      </c>
      <c r="D871">
        <v>21228</v>
      </c>
      <c r="E871">
        <v>210018</v>
      </c>
      <c r="F871" t="s">
        <v>475</v>
      </c>
      <c r="G871" t="s">
        <v>35</v>
      </c>
      <c r="H871" t="s">
        <v>36</v>
      </c>
      <c r="I871" t="s">
        <v>37</v>
      </c>
      <c r="J871">
        <v>1</v>
      </c>
      <c r="K871">
        <v>0</v>
      </c>
      <c r="L871">
        <v>0</v>
      </c>
      <c r="M871">
        <v>0</v>
      </c>
      <c r="N871">
        <v>0.76378097700000003</v>
      </c>
      <c r="O871">
        <v>1</v>
      </c>
      <c r="P871">
        <v>6634.67</v>
      </c>
      <c r="Q871">
        <v>1</v>
      </c>
      <c r="R871">
        <v>0.76378097700000003</v>
      </c>
      <c r="S871">
        <v>6634.67</v>
      </c>
      <c r="T871" t="s">
        <v>463</v>
      </c>
      <c r="U871" t="s">
        <v>464</v>
      </c>
      <c r="V871">
        <v>0</v>
      </c>
      <c r="W871">
        <v>0</v>
      </c>
      <c r="X871">
        <v>33.186515018000001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0.76378097700000003</v>
      </c>
      <c r="AG871">
        <v>5597.2068750999997</v>
      </c>
      <c r="AH871" t="s">
        <v>40</v>
      </c>
    </row>
    <row r="872" spans="1:34" x14ac:dyDescent="0.55000000000000004">
      <c r="A872">
        <v>14324.253084</v>
      </c>
      <c r="B872">
        <v>15619.632204</v>
      </c>
      <c r="C872" t="s">
        <v>21</v>
      </c>
      <c r="D872">
        <v>20707</v>
      </c>
      <c r="E872">
        <v>210018</v>
      </c>
      <c r="F872" t="s">
        <v>475</v>
      </c>
      <c r="G872" t="s">
        <v>35</v>
      </c>
      <c r="H872" t="s">
        <v>41</v>
      </c>
      <c r="I872" t="s">
        <v>37</v>
      </c>
      <c r="J872">
        <v>2</v>
      </c>
      <c r="K872">
        <v>3.2013539049999999</v>
      </c>
      <c r="L872">
        <v>5</v>
      </c>
      <c r="M872">
        <v>48087.17</v>
      </c>
      <c r="N872">
        <v>10.944131676</v>
      </c>
      <c r="O872">
        <v>8</v>
      </c>
      <c r="P872">
        <v>151417.34</v>
      </c>
      <c r="Q872">
        <v>3</v>
      </c>
      <c r="R872">
        <v>7.7427777710000001</v>
      </c>
      <c r="S872">
        <v>103330.17</v>
      </c>
      <c r="T872" t="s">
        <v>129</v>
      </c>
      <c r="U872" t="s">
        <v>267</v>
      </c>
      <c r="V872">
        <v>0</v>
      </c>
      <c r="W872">
        <v>0</v>
      </c>
      <c r="X872">
        <v>135.32980598</v>
      </c>
      <c r="Y872">
        <v>-184.9022105</v>
      </c>
      <c r="Z872">
        <v>135.32980598</v>
      </c>
      <c r="AA872">
        <v>135.32980598</v>
      </c>
      <c r="AB872">
        <v>7.7427777710000001</v>
      </c>
      <c r="AC872">
        <v>7.7427777710000001</v>
      </c>
      <c r="AD872">
        <v>0</v>
      </c>
      <c r="AE872">
        <v>56741.304479999999</v>
      </c>
      <c r="AF872">
        <v>0</v>
      </c>
      <c r="AG872">
        <v>0</v>
      </c>
      <c r="AH872" t="s">
        <v>40</v>
      </c>
    </row>
    <row r="873" spans="1:34" x14ac:dyDescent="0.55000000000000004">
      <c r="A873">
        <v>14324.253084</v>
      </c>
      <c r="B873">
        <v>15619.632204</v>
      </c>
      <c r="C873" t="s">
        <v>21</v>
      </c>
      <c r="D873">
        <v>20769</v>
      </c>
      <c r="E873">
        <v>210018</v>
      </c>
      <c r="F873" t="s">
        <v>475</v>
      </c>
      <c r="G873" t="s">
        <v>35</v>
      </c>
      <c r="H873" t="s">
        <v>41</v>
      </c>
      <c r="I873" t="s">
        <v>37</v>
      </c>
      <c r="J873">
        <v>1</v>
      </c>
      <c r="K873">
        <v>0</v>
      </c>
      <c r="L873">
        <v>0</v>
      </c>
      <c r="M873">
        <v>0</v>
      </c>
      <c r="N873">
        <v>0.79348897600000001</v>
      </c>
      <c r="O873">
        <v>1</v>
      </c>
      <c r="P873">
        <v>34558.22</v>
      </c>
      <c r="Q873">
        <v>1</v>
      </c>
      <c r="R873">
        <v>0.79348897600000001</v>
      </c>
      <c r="S873">
        <v>34558.22</v>
      </c>
      <c r="T873" t="s">
        <v>216</v>
      </c>
      <c r="U873" t="s">
        <v>217</v>
      </c>
      <c r="V873">
        <v>0</v>
      </c>
      <c r="W873">
        <v>0</v>
      </c>
      <c r="X873">
        <v>35.385238944000001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0.79348897600000001</v>
      </c>
      <c r="AG873">
        <v>5814.9156439999997</v>
      </c>
      <c r="AH873" t="s">
        <v>40</v>
      </c>
    </row>
    <row r="874" spans="1:34" x14ac:dyDescent="0.55000000000000004">
      <c r="A874">
        <v>14324.253084</v>
      </c>
      <c r="B874">
        <v>15619.632204</v>
      </c>
      <c r="C874" t="s">
        <v>21</v>
      </c>
      <c r="D874">
        <v>20759</v>
      </c>
      <c r="E874">
        <v>210018</v>
      </c>
      <c r="F874" t="s">
        <v>475</v>
      </c>
      <c r="G874" t="s">
        <v>35</v>
      </c>
      <c r="H874" t="s">
        <v>79</v>
      </c>
      <c r="I874" t="s">
        <v>37</v>
      </c>
      <c r="J874">
        <v>1</v>
      </c>
      <c r="K874">
        <v>0.92899897300000001</v>
      </c>
      <c r="L874">
        <v>2</v>
      </c>
      <c r="M874">
        <v>10301.049999999999</v>
      </c>
      <c r="N874">
        <v>1.1046659679999999</v>
      </c>
      <c r="O874">
        <v>2</v>
      </c>
      <c r="P874">
        <v>32869.85</v>
      </c>
      <c r="Q874">
        <v>0</v>
      </c>
      <c r="R874">
        <v>0.17566699499999999</v>
      </c>
      <c r="S874">
        <v>22568.799999999999</v>
      </c>
      <c r="T874" t="s">
        <v>218</v>
      </c>
      <c r="U874" t="s">
        <v>219</v>
      </c>
      <c r="V874">
        <v>0</v>
      </c>
      <c r="W874">
        <v>0</v>
      </c>
      <c r="X874">
        <v>9.8504237089999993</v>
      </c>
      <c r="Y874">
        <v>-0.90473397300000002</v>
      </c>
      <c r="Z874">
        <v>0.90473397300000002</v>
      </c>
      <c r="AA874">
        <v>-0.90473397300000002</v>
      </c>
      <c r="AB874">
        <v>1.6134524099999999E-2</v>
      </c>
      <c r="AC874">
        <v>1.6134524099999999E-2</v>
      </c>
      <c r="AD874">
        <v>0</v>
      </c>
      <c r="AE874">
        <v>118.23843707</v>
      </c>
      <c r="AF874">
        <v>0.1595324709</v>
      </c>
      <c r="AG874">
        <v>1169.0998729</v>
      </c>
      <c r="AH874" t="s">
        <v>40</v>
      </c>
    </row>
    <row r="875" spans="1:34" x14ac:dyDescent="0.55000000000000004">
      <c r="A875">
        <v>14324.253084</v>
      </c>
      <c r="B875">
        <v>15619.632204</v>
      </c>
      <c r="C875" t="s">
        <v>21</v>
      </c>
      <c r="D875">
        <v>21797</v>
      </c>
      <c r="E875">
        <v>210018</v>
      </c>
      <c r="F875" t="s">
        <v>475</v>
      </c>
      <c r="G875" t="s">
        <v>35</v>
      </c>
      <c r="H875" t="s">
        <v>79</v>
      </c>
      <c r="I875" t="s">
        <v>37</v>
      </c>
      <c r="J875">
        <v>2</v>
      </c>
      <c r="K875">
        <v>11.196779668</v>
      </c>
      <c r="L875">
        <v>16</v>
      </c>
      <c r="M875">
        <v>178127.93</v>
      </c>
      <c r="N875">
        <v>12.757191622000001</v>
      </c>
      <c r="O875">
        <v>14</v>
      </c>
      <c r="P875">
        <v>253706.38</v>
      </c>
      <c r="Q875">
        <v>-2</v>
      </c>
      <c r="R875">
        <v>1.5604119540000001</v>
      </c>
      <c r="S875">
        <v>75578.45</v>
      </c>
      <c r="T875" t="s">
        <v>326</v>
      </c>
      <c r="U875" t="s">
        <v>327</v>
      </c>
      <c r="V875">
        <v>0</v>
      </c>
      <c r="W875">
        <v>0</v>
      </c>
      <c r="X875">
        <v>15.290254544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1.5604119540000001</v>
      </c>
      <c r="AG875">
        <v>11435.148007</v>
      </c>
      <c r="AH875" t="s">
        <v>40</v>
      </c>
    </row>
    <row r="876" spans="1:34" x14ac:dyDescent="0.55000000000000004">
      <c r="A876">
        <v>14324.253084</v>
      </c>
      <c r="B876">
        <v>15619.632204</v>
      </c>
      <c r="C876" t="s">
        <v>21</v>
      </c>
      <c r="D876">
        <v>21222</v>
      </c>
      <c r="E876">
        <v>210018</v>
      </c>
      <c r="F876" t="s">
        <v>475</v>
      </c>
      <c r="G876" t="s">
        <v>35</v>
      </c>
      <c r="H876" t="s">
        <v>36</v>
      </c>
      <c r="I876" t="s">
        <v>37</v>
      </c>
      <c r="J876">
        <v>1</v>
      </c>
      <c r="K876">
        <v>0</v>
      </c>
      <c r="L876">
        <v>0</v>
      </c>
      <c r="M876">
        <v>0</v>
      </c>
      <c r="N876">
        <v>0.49157298500000002</v>
      </c>
      <c r="O876">
        <v>1</v>
      </c>
      <c r="P876">
        <v>7371.26</v>
      </c>
      <c r="Q876">
        <v>1</v>
      </c>
      <c r="R876">
        <v>0.49157298500000002</v>
      </c>
      <c r="S876">
        <v>7371.26</v>
      </c>
      <c r="T876" t="s">
        <v>357</v>
      </c>
      <c r="U876" t="s">
        <v>358</v>
      </c>
      <c r="V876">
        <v>0</v>
      </c>
      <c r="W876">
        <v>0</v>
      </c>
      <c r="X876">
        <v>83.096533515999994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0.49157298500000002</v>
      </c>
      <c r="AG876">
        <v>3602.3883470999999</v>
      </c>
      <c r="AH876" t="s">
        <v>40</v>
      </c>
    </row>
    <row r="877" spans="1:34" x14ac:dyDescent="0.55000000000000004">
      <c r="A877">
        <v>14324.253084</v>
      </c>
      <c r="B877">
        <v>15619.632204</v>
      </c>
      <c r="C877" t="s">
        <v>21</v>
      </c>
      <c r="D877">
        <v>21237</v>
      </c>
      <c r="E877">
        <v>210018</v>
      </c>
      <c r="F877" t="s">
        <v>475</v>
      </c>
      <c r="G877" t="s">
        <v>35</v>
      </c>
      <c r="H877" t="s">
        <v>36</v>
      </c>
      <c r="I877" t="s">
        <v>37</v>
      </c>
      <c r="J877">
        <v>1</v>
      </c>
      <c r="K877">
        <v>0</v>
      </c>
      <c r="L877">
        <v>0</v>
      </c>
      <c r="M877">
        <v>0</v>
      </c>
      <c r="N877">
        <v>0.35034799</v>
      </c>
      <c r="O877">
        <v>1</v>
      </c>
      <c r="P877">
        <v>10553.07</v>
      </c>
      <c r="Q877">
        <v>1</v>
      </c>
      <c r="R877">
        <v>0.35034799</v>
      </c>
      <c r="S877">
        <v>10553.07</v>
      </c>
      <c r="T877" t="s">
        <v>294</v>
      </c>
      <c r="U877" t="s">
        <v>295</v>
      </c>
      <c r="V877">
        <v>0</v>
      </c>
      <c r="W877">
        <v>0</v>
      </c>
      <c r="X877">
        <v>67.447334992999998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0.35034799</v>
      </c>
      <c r="AG877">
        <v>2567.4509281999999</v>
      </c>
      <c r="AH877" t="s">
        <v>40</v>
      </c>
    </row>
    <row r="878" spans="1:34" x14ac:dyDescent="0.55000000000000004">
      <c r="A878">
        <v>14324.253084</v>
      </c>
      <c r="B878">
        <v>15619.632204</v>
      </c>
      <c r="C878" t="s">
        <v>21</v>
      </c>
      <c r="D878">
        <v>20833</v>
      </c>
      <c r="E878">
        <v>210018</v>
      </c>
      <c r="F878" t="s">
        <v>475</v>
      </c>
      <c r="G878" t="s">
        <v>35</v>
      </c>
      <c r="H878" t="s">
        <v>46</v>
      </c>
      <c r="I878" t="s">
        <v>37</v>
      </c>
      <c r="J878">
        <v>2</v>
      </c>
      <c r="K878">
        <v>30.617259096000002</v>
      </c>
      <c r="L878">
        <v>43</v>
      </c>
      <c r="M878">
        <v>483337.02</v>
      </c>
      <c r="N878">
        <v>36.966256907999998</v>
      </c>
      <c r="O878">
        <v>43</v>
      </c>
      <c r="P878">
        <v>510951.17</v>
      </c>
      <c r="Q878">
        <v>0</v>
      </c>
      <c r="R878">
        <v>6.3489978120000004</v>
      </c>
      <c r="S878">
        <v>27614.15</v>
      </c>
      <c r="T878" t="s">
        <v>424</v>
      </c>
      <c r="U878" t="s">
        <v>425</v>
      </c>
      <c r="V878">
        <v>0</v>
      </c>
      <c r="W878">
        <v>0</v>
      </c>
      <c r="X878">
        <v>11.573457657000001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6.3489978120000004</v>
      </c>
      <c r="AG878">
        <v>46527.283702000001</v>
      </c>
      <c r="AH878" t="s">
        <v>40</v>
      </c>
    </row>
    <row r="879" spans="1:34" x14ac:dyDescent="0.55000000000000004">
      <c r="A879">
        <v>14324.253084</v>
      </c>
      <c r="B879">
        <v>15619.632204</v>
      </c>
      <c r="C879" t="s">
        <v>21</v>
      </c>
      <c r="D879">
        <v>20902</v>
      </c>
      <c r="E879">
        <v>210018</v>
      </c>
      <c r="F879" t="s">
        <v>475</v>
      </c>
      <c r="G879" t="s">
        <v>35</v>
      </c>
      <c r="H879" t="s">
        <v>46</v>
      </c>
      <c r="I879" t="s">
        <v>37</v>
      </c>
      <c r="J879">
        <v>2</v>
      </c>
      <c r="K879">
        <v>22.646175328999998</v>
      </c>
      <c r="L879">
        <v>33</v>
      </c>
      <c r="M879">
        <v>340391.22</v>
      </c>
      <c r="N879">
        <v>42.812427733</v>
      </c>
      <c r="O879">
        <v>40</v>
      </c>
      <c r="P879">
        <v>684275.05</v>
      </c>
      <c r="Q879">
        <v>7</v>
      </c>
      <c r="R879">
        <v>20.166252404000002</v>
      </c>
      <c r="S879">
        <v>343883.83</v>
      </c>
      <c r="T879" t="s">
        <v>98</v>
      </c>
      <c r="U879" t="s">
        <v>321</v>
      </c>
      <c r="V879">
        <v>0</v>
      </c>
      <c r="W879">
        <v>0</v>
      </c>
      <c r="X879">
        <v>117.92911949000001</v>
      </c>
      <c r="Y879">
        <v>-0.92701997199999997</v>
      </c>
      <c r="Z879">
        <v>0.92701997199999997</v>
      </c>
      <c r="AA879">
        <v>-0.92701997199999997</v>
      </c>
      <c r="AB879">
        <v>0.15852334709999999</v>
      </c>
      <c r="AC879">
        <v>0.15852334709999999</v>
      </c>
      <c r="AD879">
        <v>0</v>
      </c>
      <c r="AE879">
        <v>1161.7047227</v>
      </c>
      <c r="AF879">
        <v>20.007729056999999</v>
      </c>
      <c r="AG879">
        <v>146622.39830999999</v>
      </c>
      <c r="AH879" t="s">
        <v>40</v>
      </c>
    </row>
    <row r="880" spans="1:34" x14ac:dyDescent="0.55000000000000004">
      <c r="A880">
        <v>14324.253084</v>
      </c>
      <c r="B880">
        <v>15619.632204</v>
      </c>
      <c r="C880" t="s">
        <v>21</v>
      </c>
      <c r="D880">
        <v>20744</v>
      </c>
      <c r="E880">
        <v>210018</v>
      </c>
      <c r="F880" t="s">
        <v>475</v>
      </c>
      <c r="G880" t="s">
        <v>35</v>
      </c>
      <c r="H880" t="s">
        <v>41</v>
      </c>
      <c r="I880" t="s">
        <v>37</v>
      </c>
      <c r="J880">
        <v>2</v>
      </c>
      <c r="K880">
        <v>2.0644059389999998</v>
      </c>
      <c r="L880">
        <v>1</v>
      </c>
      <c r="M880">
        <v>22859.8</v>
      </c>
      <c r="N880">
        <v>4.6234138629999997</v>
      </c>
      <c r="O880">
        <v>4</v>
      </c>
      <c r="P880">
        <v>86636.15</v>
      </c>
      <c r="Q880">
        <v>3</v>
      </c>
      <c r="R880">
        <v>2.5590079239999999</v>
      </c>
      <c r="S880">
        <v>63776.35</v>
      </c>
      <c r="T880" t="s">
        <v>42</v>
      </c>
      <c r="U880" t="s">
        <v>43</v>
      </c>
      <c r="V880">
        <v>0</v>
      </c>
      <c r="W880">
        <v>0</v>
      </c>
      <c r="X880">
        <v>69.501414928000003</v>
      </c>
      <c r="Y880">
        <v>-9.1640427280000001</v>
      </c>
      <c r="Z880">
        <v>9.1640427280000001</v>
      </c>
      <c r="AA880">
        <v>-9.1640427280000001</v>
      </c>
      <c r="AB880">
        <v>0.33741554730000001</v>
      </c>
      <c r="AC880">
        <v>0.33741554730000001</v>
      </c>
      <c r="AD880">
        <v>0</v>
      </c>
      <c r="AE880">
        <v>2472.6782652000002</v>
      </c>
      <c r="AF880">
        <v>2.2215923766999999</v>
      </c>
      <c r="AG880">
        <v>16280.468484000001</v>
      </c>
      <c r="AH880" t="s">
        <v>40</v>
      </c>
    </row>
    <row r="881" spans="1:34" x14ac:dyDescent="0.55000000000000004">
      <c r="A881">
        <v>14324.253084</v>
      </c>
      <c r="B881">
        <v>15619.632204</v>
      </c>
      <c r="C881" t="s">
        <v>21</v>
      </c>
      <c r="D881">
        <v>20886</v>
      </c>
      <c r="E881">
        <v>210018</v>
      </c>
      <c r="F881" t="s">
        <v>475</v>
      </c>
      <c r="G881" t="s">
        <v>35</v>
      </c>
      <c r="H881" t="s">
        <v>46</v>
      </c>
      <c r="I881" t="s">
        <v>37</v>
      </c>
      <c r="J881">
        <v>2</v>
      </c>
      <c r="K881">
        <v>16.484373512000001</v>
      </c>
      <c r="L881">
        <v>24</v>
      </c>
      <c r="M881">
        <v>209866.74</v>
      </c>
      <c r="N881">
        <v>18.558154453</v>
      </c>
      <c r="O881">
        <v>22</v>
      </c>
      <c r="P881">
        <v>233073.62</v>
      </c>
      <c r="Q881">
        <v>-2</v>
      </c>
      <c r="R881">
        <v>2.0737809409999999</v>
      </c>
      <c r="S881">
        <v>23206.880000000001</v>
      </c>
      <c r="T881" t="s">
        <v>93</v>
      </c>
      <c r="U881" t="s">
        <v>94</v>
      </c>
      <c r="V881">
        <v>0</v>
      </c>
      <c r="W881">
        <v>0</v>
      </c>
      <c r="X881">
        <v>32.268526053000002</v>
      </c>
      <c r="Y881">
        <v>-0.61168998200000002</v>
      </c>
      <c r="Z881">
        <v>0.61168998200000002</v>
      </c>
      <c r="AA881">
        <v>-0.61168998200000002</v>
      </c>
      <c r="AB881">
        <v>3.9311092899999997E-2</v>
      </c>
      <c r="AC881">
        <v>3.9311092899999997E-2</v>
      </c>
      <c r="AD881">
        <v>0</v>
      </c>
      <c r="AE881">
        <v>288.08300580000002</v>
      </c>
      <c r="AF881">
        <v>2.0344698481000001</v>
      </c>
      <c r="AG881">
        <v>14909.180725</v>
      </c>
      <c r="AH881" t="s">
        <v>40</v>
      </c>
    </row>
    <row r="882" spans="1:34" x14ac:dyDescent="0.55000000000000004">
      <c r="A882">
        <v>14324.253084</v>
      </c>
      <c r="B882">
        <v>15619.632204</v>
      </c>
      <c r="C882" t="s">
        <v>21</v>
      </c>
      <c r="D882">
        <v>21225</v>
      </c>
      <c r="E882">
        <v>210018</v>
      </c>
      <c r="F882" t="s">
        <v>475</v>
      </c>
      <c r="G882" t="s">
        <v>35</v>
      </c>
      <c r="H882" t="s">
        <v>86</v>
      </c>
      <c r="I882" t="s">
        <v>37</v>
      </c>
      <c r="J882">
        <v>1</v>
      </c>
      <c r="K882">
        <v>0</v>
      </c>
      <c r="L882">
        <v>0</v>
      </c>
      <c r="M882">
        <v>0</v>
      </c>
      <c r="N882">
        <v>0.66866298000000002</v>
      </c>
      <c r="O882">
        <v>1</v>
      </c>
      <c r="P882">
        <v>18382.91</v>
      </c>
      <c r="Q882">
        <v>1</v>
      </c>
      <c r="R882">
        <v>0.66866298000000002</v>
      </c>
      <c r="S882">
        <v>18382.91</v>
      </c>
      <c r="T882" t="s">
        <v>292</v>
      </c>
      <c r="U882" t="s">
        <v>293</v>
      </c>
      <c r="V882">
        <v>0</v>
      </c>
      <c r="W882">
        <v>0</v>
      </c>
      <c r="X882">
        <v>78.337591657999994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0.66866298000000002</v>
      </c>
      <c r="AG882">
        <v>4900.1548106999999</v>
      </c>
      <c r="AH882" t="s">
        <v>40</v>
      </c>
    </row>
    <row r="883" spans="1:34" x14ac:dyDescent="0.55000000000000004">
      <c r="A883">
        <v>14324.253084</v>
      </c>
      <c r="B883">
        <v>15619.632204</v>
      </c>
      <c r="C883" t="s">
        <v>21</v>
      </c>
      <c r="D883">
        <v>21206</v>
      </c>
      <c r="E883">
        <v>210018</v>
      </c>
      <c r="F883" t="s">
        <v>475</v>
      </c>
      <c r="G883" t="s">
        <v>35</v>
      </c>
      <c r="H883" t="s">
        <v>86</v>
      </c>
      <c r="I883" t="s">
        <v>37</v>
      </c>
      <c r="J883">
        <v>1</v>
      </c>
      <c r="K883">
        <v>0</v>
      </c>
      <c r="L883">
        <v>0</v>
      </c>
      <c r="M883">
        <v>0</v>
      </c>
      <c r="N883">
        <v>0.51374798499999996</v>
      </c>
      <c r="O883">
        <v>1</v>
      </c>
      <c r="P883">
        <v>9211.1299999999992</v>
      </c>
      <c r="Q883">
        <v>1</v>
      </c>
      <c r="R883">
        <v>0.51374798499999996</v>
      </c>
      <c r="S883">
        <v>9211.1299999999992</v>
      </c>
      <c r="T883" t="s">
        <v>36</v>
      </c>
      <c r="U883" t="s">
        <v>108</v>
      </c>
      <c r="V883">
        <v>0</v>
      </c>
      <c r="W883">
        <v>0</v>
      </c>
      <c r="X883">
        <v>198.44760808000001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0.51374798499999996</v>
      </c>
      <c r="AG883">
        <v>3764.8931308000001</v>
      </c>
      <c r="AH883" t="s">
        <v>40</v>
      </c>
    </row>
    <row r="884" spans="1:34" x14ac:dyDescent="0.55000000000000004">
      <c r="A884">
        <v>14324.253084</v>
      </c>
      <c r="B884">
        <v>15619.632204</v>
      </c>
      <c r="C884" t="s">
        <v>21</v>
      </c>
      <c r="D884">
        <v>21774</v>
      </c>
      <c r="E884">
        <v>210018</v>
      </c>
      <c r="F884" t="s">
        <v>475</v>
      </c>
      <c r="G884" t="s">
        <v>35</v>
      </c>
      <c r="H884" t="s">
        <v>55</v>
      </c>
      <c r="I884" t="s">
        <v>37</v>
      </c>
      <c r="J884">
        <v>1</v>
      </c>
      <c r="K884">
        <v>0.48609198599999998</v>
      </c>
      <c r="L884">
        <v>1</v>
      </c>
      <c r="M884">
        <v>5959.65</v>
      </c>
      <c r="N884">
        <v>1.168040966</v>
      </c>
      <c r="O884">
        <v>2</v>
      </c>
      <c r="P884">
        <v>28589.67</v>
      </c>
      <c r="Q884">
        <v>1</v>
      </c>
      <c r="R884">
        <v>0.68194898000000004</v>
      </c>
      <c r="S884">
        <v>22630.02</v>
      </c>
      <c r="T884" t="s">
        <v>118</v>
      </c>
      <c r="U884" t="s">
        <v>119</v>
      </c>
      <c r="V884">
        <v>0</v>
      </c>
      <c r="W884">
        <v>0</v>
      </c>
      <c r="X884">
        <v>27.160838197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0.68194898000000004</v>
      </c>
      <c r="AG884">
        <v>4997.5184435000001</v>
      </c>
      <c r="AH884" t="s">
        <v>40</v>
      </c>
    </row>
    <row r="885" spans="1:34" x14ac:dyDescent="0.55000000000000004">
      <c r="A885">
        <v>14324.253084</v>
      </c>
      <c r="B885">
        <v>15619.632204</v>
      </c>
      <c r="C885" t="s">
        <v>21</v>
      </c>
      <c r="D885">
        <v>20706</v>
      </c>
      <c r="E885">
        <v>210018</v>
      </c>
      <c r="F885" t="s">
        <v>475</v>
      </c>
      <c r="G885" t="s">
        <v>35</v>
      </c>
      <c r="H885" t="s">
        <v>41</v>
      </c>
      <c r="I885" t="s">
        <v>37</v>
      </c>
      <c r="J885">
        <v>1</v>
      </c>
      <c r="K885">
        <v>0</v>
      </c>
      <c r="L885">
        <v>0</v>
      </c>
      <c r="M885">
        <v>0</v>
      </c>
      <c r="N885">
        <v>0.57127498300000001</v>
      </c>
      <c r="O885">
        <v>1</v>
      </c>
      <c r="P885">
        <v>10464.35</v>
      </c>
      <c r="Q885">
        <v>1</v>
      </c>
      <c r="R885">
        <v>0.57127498300000001</v>
      </c>
      <c r="S885">
        <v>10464.35</v>
      </c>
      <c r="T885" t="s">
        <v>343</v>
      </c>
      <c r="U885" t="s">
        <v>344</v>
      </c>
      <c r="V885">
        <v>0</v>
      </c>
      <c r="W885">
        <v>0</v>
      </c>
      <c r="X885">
        <v>47.235311596999999</v>
      </c>
      <c r="Y885">
        <v>-13.427207599999999</v>
      </c>
      <c r="Z885">
        <v>13.427207599999999</v>
      </c>
      <c r="AA885">
        <v>-13.427207599999999</v>
      </c>
      <c r="AB885">
        <v>0.162391811</v>
      </c>
      <c r="AC885">
        <v>0.162391811</v>
      </c>
      <c r="AD885">
        <v>0</v>
      </c>
      <c r="AE885">
        <v>1190.05394</v>
      </c>
      <c r="AF885">
        <v>0.40888317200000002</v>
      </c>
      <c r="AG885">
        <v>2996.4135928000001</v>
      </c>
      <c r="AH885" t="s">
        <v>40</v>
      </c>
    </row>
    <row r="886" spans="1:34" x14ac:dyDescent="0.55000000000000004">
      <c r="A886">
        <v>14324.253084</v>
      </c>
      <c r="B886">
        <v>15619.632204</v>
      </c>
      <c r="C886" t="s">
        <v>21</v>
      </c>
      <c r="D886">
        <v>20710</v>
      </c>
      <c r="E886">
        <v>210018</v>
      </c>
      <c r="F886" t="s">
        <v>475</v>
      </c>
      <c r="G886" t="s">
        <v>35</v>
      </c>
      <c r="H886" t="s">
        <v>41</v>
      </c>
      <c r="I886" t="s">
        <v>37</v>
      </c>
      <c r="J886">
        <v>1</v>
      </c>
      <c r="K886">
        <v>0</v>
      </c>
      <c r="L886">
        <v>0</v>
      </c>
      <c r="M886">
        <v>0</v>
      </c>
      <c r="N886">
        <v>0.30649799100000003</v>
      </c>
      <c r="O886">
        <v>1</v>
      </c>
      <c r="P886">
        <v>5548.21</v>
      </c>
      <c r="Q886">
        <v>1</v>
      </c>
      <c r="R886">
        <v>0.30649799100000003</v>
      </c>
      <c r="S886">
        <v>5548.21</v>
      </c>
      <c r="T886" t="s">
        <v>112</v>
      </c>
      <c r="U886" t="s">
        <v>113</v>
      </c>
      <c r="V886">
        <v>0</v>
      </c>
      <c r="W886">
        <v>0</v>
      </c>
      <c r="X886">
        <v>39.012683846000002</v>
      </c>
      <c r="Y886">
        <v>-5.7856688280000004</v>
      </c>
      <c r="Z886">
        <v>5.7856688280000004</v>
      </c>
      <c r="AA886">
        <v>-5.7856688280000004</v>
      </c>
      <c r="AB886">
        <v>4.5454342000000002E-2</v>
      </c>
      <c r="AC886">
        <v>4.5454342000000002E-2</v>
      </c>
      <c r="AD886">
        <v>0</v>
      </c>
      <c r="AE886">
        <v>333.10250318999999</v>
      </c>
      <c r="AF886">
        <v>0.26104364899999999</v>
      </c>
      <c r="AG886">
        <v>1913.0030088000001</v>
      </c>
      <c r="AH886" t="s">
        <v>40</v>
      </c>
    </row>
    <row r="887" spans="1:34" x14ac:dyDescent="0.55000000000000004">
      <c r="A887">
        <v>14324.253084</v>
      </c>
      <c r="B887">
        <v>15619.632204</v>
      </c>
      <c r="C887" t="s">
        <v>21</v>
      </c>
      <c r="D887">
        <v>20716</v>
      </c>
      <c r="E887">
        <v>210018</v>
      </c>
      <c r="F887" t="s">
        <v>475</v>
      </c>
      <c r="G887" t="s">
        <v>35</v>
      </c>
      <c r="H887" t="s">
        <v>41</v>
      </c>
      <c r="I887" t="s">
        <v>37</v>
      </c>
      <c r="J887">
        <v>2</v>
      </c>
      <c r="K887">
        <v>0</v>
      </c>
      <c r="L887">
        <v>0</v>
      </c>
      <c r="M887">
        <v>0</v>
      </c>
      <c r="N887">
        <v>3.5765498930000001</v>
      </c>
      <c r="O887">
        <v>4</v>
      </c>
      <c r="P887">
        <v>18651.740000000002</v>
      </c>
      <c r="Q887">
        <v>4</v>
      </c>
      <c r="R887">
        <v>3.5765498930000001</v>
      </c>
      <c r="S887">
        <v>18651.740000000002</v>
      </c>
      <c r="T887" t="s">
        <v>140</v>
      </c>
      <c r="U887" t="s">
        <v>276</v>
      </c>
      <c r="V887">
        <v>0</v>
      </c>
      <c r="W887">
        <v>0</v>
      </c>
      <c r="X887">
        <v>75.096107774000004</v>
      </c>
      <c r="Y887">
        <v>-6.8142197979999999</v>
      </c>
      <c r="Z887">
        <v>6.8142197979999999</v>
      </c>
      <c r="AA887">
        <v>-6.8142197979999999</v>
      </c>
      <c r="AB887">
        <v>0.32453608859999999</v>
      </c>
      <c r="AC887">
        <v>0.32453608859999999</v>
      </c>
      <c r="AD887">
        <v>0</v>
      </c>
      <c r="AE887">
        <v>2378.2938843000002</v>
      </c>
      <c r="AF887">
        <v>3.2520138044000002</v>
      </c>
      <c r="AG887">
        <v>23831.693340999998</v>
      </c>
      <c r="AH887" t="s">
        <v>40</v>
      </c>
    </row>
    <row r="888" spans="1:34" x14ac:dyDescent="0.55000000000000004">
      <c r="A888">
        <v>14324.253084</v>
      </c>
      <c r="B888">
        <v>15619.632204</v>
      </c>
      <c r="C888" t="s">
        <v>21</v>
      </c>
      <c r="D888">
        <v>21163</v>
      </c>
      <c r="E888">
        <v>210018</v>
      </c>
      <c r="F888" t="s">
        <v>475</v>
      </c>
      <c r="G888" t="s">
        <v>35</v>
      </c>
      <c r="H888" t="s">
        <v>79</v>
      </c>
      <c r="I888" t="s">
        <v>37</v>
      </c>
      <c r="J888">
        <v>2</v>
      </c>
      <c r="K888">
        <v>0</v>
      </c>
      <c r="L888">
        <v>0</v>
      </c>
      <c r="M888">
        <v>0</v>
      </c>
      <c r="N888">
        <v>0.94581797199999995</v>
      </c>
      <c r="O888">
        <v>2</v>
      </c>
      <c r="P888">
        <v>12927.98</v>
      </c>
      <c r="Q888">
        <v>2</v>
      </c>
      <c r="R888">
        <v>0.94581797199999995</v>
      </c>
      <c r="S888">
        <v>12927.98</v>
      </c>
      <c r="T888" t="s">
        <v>121</v>
      </c>
      <c r="U888" t="s">
        <v>122</v>
      </c>
      <c r="V888">
        <v>0</v>
      </c>
      <c r="W888">
        <v>0</v>
      </c>
      <c r="X888">
        <v>24.653901267999998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0.94581797199999995</v>
      </c>
      <c r="AG888">
        <v>6931.2263788999999</v>
      </c>
      <c r="AH888" t="s">
        <v>40</v>
      </c>
    </row>
    <row r="889" spans="1:34" x14ac:dyDescent="0.55000000000000004">
      <c r="A889">
        <v>14324.253084</v>
      </c>
      <c r="B889">
        <v>15619.632204</v>
      </c>
      <c r="C889" t="s">
        <v>21</v>
      </c>
      <c r="D889">
        <v>20872</v>
      </c>
      <c r="E889">
        <v>210018</v>
      </c>
      <c r="F889" t="s">
        <v>475</v>
      </c>
      <c r="G889" t="s">
        <v>35</v>
      </c>
      <c r="H889" t="s">
        <v>46</v>
      </c>
      <c r="I889" t="s">
        <v>37</v>
      </c>
      <c r="J889">
        <v>2</v>
      </c>
      <c r="K889">
        <v>7.0994117919999997</v>
      </c>
      <c r="L889">
        <v>10</v>
      </c>
      <c r="M889">
        <v>106150.33</v>
      </c>
      <c r="N889">
        <v>13.008477614</v>
      </c>
      <c r="O889">
        <v>11</v>
      </c>
      <c r="P889">
        <v>289164.02</v>
      </c>
      <c r="Q889">
        <v>1</v>
      </c>
      <c r="R889">
        <v>5.9090658219999996</v>
      </c>
      <c r="S889">
        <v>183013.69</v>
      </c>
      <c r="T889" t="s">
        <v>328</v>
      </c>
      <c r="U889" t="s">
        <v>329</v>
      </c>
      <c r="V889">
        <v>0</v>
      </c>
      <c r="W889">
        <v>0</v>
      </c>
      <c r="X889">
        <v>48.051773566000001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5.9090658219999996</v>
      </c>
      <c r="AG889">
        <v>43303.335433</v>
      </c>
      <c r="AH889" t="s">
        <v>40</v>
      </c>
    </row>
    <row r="890" spans="1:34" x14ac:dyDescent="0.55000000000000004">
      <c r="A890">
        <v>14324.253084</v>
      </c>
      <c r="B890">
        <v>15619.632204</v>
      </c>
      <c r="C890" t="s">
        <v>21</v>
      </c>
      <c r="D890">
        <v>20715</v>
      </c>
      <c r="E890">
        <v>210018</v>
      </c>
      <c r="F890" t="s">
        <v>475</v>
      </c>
      <c r="G890" t="s">
        <v>35</v>
      </c>
      <c r="H890" t="s">
        <v>41</v>
      </c>
      <c r="I890" t="s">
        <v>37</v>
      </c>
      <c r="J890">
        <v>1</v>
      </c>
      <c r="K890">
        <v>0.47577498600000001</v>
      </c>
      <c r="L890">
        <v>1</v>
      </c>
      <c r="M890">
        <v>5826.23</v>
      </c>
      <c r="N890">
        <v>1.162319965</v>
      </c>
      <c r="O890">
        <v>2</v>
      </c>
      <c r="P890">
        <v>19731.099999999999</v>
      </c>
      <c r="Q890">
        <v>1</v>
      </c>
      <c r="R890">
        <v>0.686544979</v>
      </c>
      <c r="S890">
        <v>13904.87</v>
      </c>
      <c r="T890" t="s">
        <v>140</v>
      </c>
      <c r="U890" t="s">
        <v>141</v>
      </c>
      <c r="V890">
        <v>0</v>
      </c>
      <c r="W890">
        <v>0</v>
      </c>
      <c r="X890">
        <v>14.181413575000001</v>
      </c>
      <c r="Y890">
        <v>-7.2284367859999996</v>
      </c>
      <c r="Z890">
        <v>7.2284367859999996</v>
      </c>
      <c r="AA890">
        <v>-7.2284367859999996</v>
      </c>
      <c r="AB890">
        <v>0.3499402197</v>
      </c>
      <c r="AC890">
        <v>0.3499402197</v>
      </c>
      <c r="AD890">
        <v>0</v>
      </c>
      <c r="AE890">
        <v>2564.4626696999999</v>
      </c>
      <c r="AF890">
        <v>0.3366047593</v>
      </c>
      <c r="AG890">
        <v>2466.7365774999998</v>
      </c>
      <c r="AH890" t="s">
        <v>40</v>
      </c>
    </row>
    <row r="891" spans="1:34" x14ac:dyDescent="0.55000000000000004">
      <c r="A891">
        <v>14324.253084</v>
      </c>
      <c r="B891">
        <v>15619.632204</v>
      </c>
      <c r="C891" t="s">
        <v>21</v>
      </c>
      <c r="D891">
        <v>20746</v>
      </c>
      <c r="E891">
        <v>210018</v>
      </c>
      <c r="F891" t="s">
        <v>475</v>
      </c>
      <c r="G891" t="s">
        <v>35</v>
      </c>
      <c r="H891" t="s">
        <v>41</v>
      </c>
      <c r="I891" t="s">
        <v>37</v>
      </c>
      <c r="J891">
        <v>1</v>
      </c>
      <c r="K891">
        <v>0.76378097700000003</v>
      </c>
      <c r="L891">
        <v>1</v>
      </c>
      <c r="M891">
        <v>9518.2800000000007</v>
      </c>
      <c r="N891">
        <v>1.486203956</v>
      </c>
      <c r="O891">
        <v>1</v>
      </c>
      <c r="P891">
        <v>22442.3</v>
      </c>
      <c r="Q891">
        <v>0</v>
      </c>
      <c r="R891">
        <v>0.72242297899999997</v>
      </c>
      <c r="S891">
        <v>12924.02</v>
      </c>
      <c r="T891" t="s">
        <v>476</v>
      </c>
      <c r="U891" t="s">
        <v>477</v>
      </c>
      <c r="V891">
        <v>0</v>
      </c>
      <c r="W891">
        <v>0</v>
      </c>
      <c r="X891">
        <v>38.336858863000003</v>
      </c>
      <c r="Y891">
        <v>-7.4017377800000004</v>
      </c>
      <c r="Z891">
        <v>7.4017377800000004</v>
      </c>
      <c r="AA891">
        <v>-7.4017377800000004</v>
      </c>
      <c r="AB891">
        <v>0.1394789666</v>
      </c>
      <c r="AC891">
        <v>0.1394789666</v>
      </c>
      <c r="AD891">
        <v>0</v>
      </c>
      <c r="AE891">
        <v>1022.1420201</v>
      </c>
      <c r="AF891">
        <v>0.58294401240000004</v>
      </c>
      <c r="AG891">
        <v>4271.9815396000004</v>
      </c>
      <c r="AH891" t="s">
        <v>40</v>
      </c>
    </row>
    <row r="892" spans="1:34" x14ac:dyDescent="0.55000000000000004">
      <c r="A892">
        <v>14324.253084</v>
      </c>
      <c r="B892">
        <v>15619.632204</v>
      </c>
      <c r="C892" t="s">
        <v>21</v>
      </c>
      <c r="D892">
        <v>20866</v>
      </c>
      <c r="E892">
        <v>210018</v>
      </c>
      <c r="F892" t="s">
        <v>475</v>
      </c>
      <c r="G892" t="s">
        <v>35</v>
      </c>
      <c r="H892" t="s">
        <v>46</v>
      </c>
      <c r="I892" t="s">
        <v>37</v>
      </c>
      <c r="J892">
        <v>2</v>
      </c>
      <c r="K892">
        <v>16.599856507999998</v>
      </c>
      <c r="L892">
        <v>21</v>
      </c>
      <c r="M892">
        <v>261002.44</v>
      </c>
      <c r="N892">
        <v>18.167995462</v>
      </c>
      <c r="O892">
        <v>16</v>
      </c>
      <c r="P892">
        <v>313027.42</v>
      </c>
      <c r="Q892">
        <v>-5</v>
      </c>
      <c r="R892">
        <v>1.5681389539999999</v>
      </c>
      <c r="S892">
        <v>52024.98</v>
      </c>
      <c r="T892" t="s">
        <v>251</v>
      </c>
      <c r="U892" t="s">
        <v>252</v>
      </c>
      <c r="V892">
        <v>0</v>
      </c>
      <c r="W892">
        <v>0</v>
      </c>
      <c r="X892">
        <v>53.171304423999999</v>
      </c>
      <c r="Y892">
        <v>-9.5049347189999995</v>
      </c>
      <c r="Z892">
        <v>9.5049347189999995</v>
      </c>
      <c r="AA892">
        <v>-9.5049347189999995</v>
      </c>
      <c r="AB892">
        <v>0.2803214732</v>
      </c>
      <c r="AC892">
        <v>0.2803214732</v>
      </c>
      <c r="AD892">
        <v>0</v>
      </c>
      <c r="AE892">
        <v>2054.2764539999998</v>
      </c>
      <c r="AF892">
        <v>1.2878174808</v>
      </c>
      <c r="AG892">
        <v>9437.4972335000002</v>
      </c>
      <c r="AH892" t="s">
        <v>40</v>
      </c>
    </row>
    <row r="893" spans="1:34" x14ac:dyDescent="0.55000000000000004">
      <c r="A893">
        <v>14324.253084</v>
      </c>
      <c r="B893">
        <v>15619.632204</v>
      </c>
      <c r="C893" t="s">
        <v>21</v>
      </c>
      <c r="D893">
        <v>20868</v>
      </c>
      <c r="E893">
        <v>210018</v>
      </c>
      <c r="F893" t="s">
        <v>475</v>
      </c>
      <c r="G893" t="s">
        <v>35</v>
      </c>
      <c r="H893" t="s">
        <v>46</v>
      </c>
      <c r="I893" t="s">
        <v>37</v>
      </c>
      <c r="J893">
        <v>2</v>
      </c>
      <c r="K893">
        <v>3.930965885</v>
      </c>
      <c r="L893">
        <v>6</v>
      </c>
      <c r="M893">
        <v>50965.58</v>
      </c>
      <c r="N893">
        <v>4.4040678690000004</v>
      </c>
      <c r="O893">
        <v>5</v>
      </c>
      <c r="P893">
        <v>38865.17</v>
      </c>
      <c r="Q893">
        <v>-1</v>
      </c>
      <c r="R893">
        <v>0.47310198399999998</v>
      </c>
      <c r="S893">
        <v>-12100.41</v>
      </c>
      <c r="T893" t="s">
        <v>330</v>
      </c>
      <c r="U893" t="s">
        <v>331</v>
      </c>
      <c r="V893">
        <v>0</v>
      </c>
      <c r="W893">
        <v>0</v>
      </c>
      <c r="X893">
        <v>4.7815858569999996</v>
      </c>
      <c r="Y893">
        <v>-0.652269981</v>
      </c>
      <c r="Z893">
        <v>0.652269981</v>
      </c>
      <c r="AA893">
        <v>-0.652269981</v>
      </c>
      <c r="AB893">
        <v>6.4537212400000002E-2</v>
      </c>
      <c r="AC893">
        <v>6.4537212400000002E-2</v>
      </c>
      <c r="AD893">
        <v>0</v>
      </c>
      <c r="AE893">
        <v>472.94727138000002</v>
      </c>
      <c r="AF893">
        <v>0.40856477159999999</v>
      </c>
      <c r="AG893">
        <v>2994.0802629999998</v>
      </c>
      <c r="AH893" t="s">
        <v>40</v>
      </c>
    </row>
    <row r="894" spans="1:34" x14ac:dyDescent="0.55000000000000004">
      <c r="A894">
        <v>14324.253084</v>
      </c>
      <c r="B894">
        <v>15619.632204</v>
      </c>
      <c r="C894" t="s">
        <v>21</v>
      </c>
      <c r="D894">
        <v>20861</v>
      </c>
      <c r="E894">
        <v>210018</v>
      </c>
      <c r="F894" t="s">
        <v>475</v>
      </c>
      <c r="G894" t="s">
        <v>35</v>
      </c>
      <c r="H894" t="s">
        <v>46</v>
      </c>
      <c r="I894" t="s">
        <v>37</v>
      </c>
      <c r="J894">
        <v>2</v>
      </c>
      <c r="K894">
        <v>8.9290367350000004</v>
      </c>
      <c r="L894">
        <v>12</v>
      </c>
      <c r="M894">
        <v>170321.33</v>
      </c>
      <c r="N894">
        <v>13.404276603</v>
      </c>
      <c r="O894">
        <v>19</v>
      </c>
      <c r="P894">
        <v>180895.56</v>
      </c>
      <c r="Q894">
        <v>7</v>
      </c>
      <c r="R894">
        <v>4.4752398680000001</v>
      </c>
      <c r="S894">
        <v>10574.23</v>
      </c>
      <c r="T894" t="s">
        <v>332</v>
      </c>
      <c r="U894" t="s">
        <v>333</v>
      </c>
      <c r="V894">
        <v>0</v>
      </c>
      <c r="W894">
        <v>0</v>
      </c>
      <c r="X894">
        <v>7.2995047829999997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4.4752398680000001</v>
      </c>
      <c r="AG894">
        <v>32795.846075000001</v>
      </c>
      <c r="AH894" t="s">
        <v>40</v>
      </c>
    </row>
    <row r="895" spans="1:34" x14ac:dyDescent="0.55000000000000004">
      <c r="A895">
        <v>14324.253084</v>
      </c>
      <c r="B895">
        <v>15619.632204</v>
      </c>
      <c r="C895" t="s">
        <v>21</v>
      </c>
      <c r="D895">
        <v>20860</v>
      </c>
      <c r="E895">
        <v>210018</v>
      </c>
      <c r="F895" t="s">
        <v>475</v>
      </c>
      <c r="G895" t="s">
        <v>35</v>
      </c>
      <c r="H895" t="s">
        <v>46</v>
      </c>
      <c r="I895" t="s">
        <v>37</v>
      </c>
      <c r="J895">
        <v>2</v>
      </c>
      <c r="K895">
        <v>23.354711307999999</v>
      </c>
      <c r="L895">
        <v>26</v>
      </c>
      <c r="M895">
        <v>287544.76</v>
      </c>
      <c r="N895">
        <v>29.573707123999998</v>
      </c>
      <c r="O895">
        <v>27</v>
      </c>
      <c r="P895">
        <v>427713.21</v>
      </c>
      <c r="Q895">
        <v>1</v>
      </c>
      <c r="R895">
        <v>6.2189958159999996</v>
      </c>
      <c r="S895">
        <v>140168.45000000001</v>
      </c>
      <c r="T895" t="s">
        <v>478</v>
      </c>
      <c r="U895" t="s">
        <v>479</v>
      </c>
      <c r="V895">
        <v>0</v>
      </c>
      <c r="W895">
        <v>0</v>
      </c>
      <c r="X895">
        <v>7.5822137759999997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6.2189958159999996</v>
      </c>
      <c r="AG895">
        <v>45574.591651000002</v>
      </c>
      <c r="AH895" t="s">
        <v>40</v>
      </c>
    </row>
    <row r="896" spans="1:34" x14ac:dyDescent="0.55000000000000004">
      <c r="A896">
        <v>14324.253084</v>
      </c>
      <c r="B896">
        <v>15619.632204</v>
      </c>
      <c r="C896" t="s">
        <v>21</v>
      </c>
      <c r="D896">
        <v>20855</v>
      </c>
      <c r="E896">
        <v>210018</v>
      </c>
      <c r="F896" t="s">
        <v>475</v>
      </c>
      <c r="G896" t="s">
        <v>35</v>
      </c>
      <c r="H896" t="s">
        <v>46</v>
      </c>
      <c r="I896" t="s">
        <v>37</v>
      </c>
      <c r="J896">
        <v>2</v>
      </c>
      <c r="K896">
        <v>10.228695697999999</v>
      </c>
      <c r="L896">
        <v>16</v>
      </c>
      <c r="M896">
        <v>124513.53</v>
      </c>
      <c r="N896">
        <v>19.16668443</v>
      </c>
      <c r="O896">
        <v>20</v>
      </c>
      <c r="P896">
        <v>302344.55</v>
      </c>
      <c r="Q896">
        <v>4</v>
      </c>
      <c r="R896">
        <v>8.9379887320000009</v>
      </c>
      <c r="S896">
        <v>177831.02</v>
      </c>
      <c r="T896" t="s">
        <v>116</v>
      </c>
      <c r="U896" t="s">
        <v>117</v>
      </c>
      <c r="V896">
        <v>0</v>
      </c>
      <c r="W896">
        <v>0</v>
      </c>
      <c r="X896">
        <v>59.389422236999998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8.9379887320000009</v>
      </c>
      <c r="AG896">
        <v>65500.154476999996</v>
      </c>
      <c r="AH896" t="s">
        <v>40</v>
      </c>
    </row>
    <row r="897" spans="1:34" x14ac:dyDescent="0.55000000000000004">
      <c r="A897">
        <v>14324.253084</v>
      </c>
      <c r="B897">
        <v>15619.632204</v>
      </c>
      <c r="C897" t="s">
        <v>21</v>
      </c>
      <c r="D897">
        <v>20745</v>
      </c>
      <c r="E897">
        <v>210018</v>
      </c>
      <c r="F897" t="s">
        <v>475</v>
      </c>
      <c r="G897" t="s">
        <v>35</v>
      </c>
      <c r="H897" t="s">
        <v>41</v>
      </c>
      <c r="I897" t="s">
        <v>37</v>
      </c>
      <c r="J897">
        <v>2</v>
      </c>
      <c r="K897">
        <v>0</v>
      </c>
      <c r="L897">
        <v>0</v>
      </c>
      <c r="M897">
        <v>0</v>
      </c>
      <c r="N897">
        <v>1.1277289660000001</v>
      </c>
      <c r="O897">
        <v>2</v>
      </c>
      <c r="P897">
        <v>24623.26</v>
      </c>
      <c r="Q897">
        <v>2</v>
      </c>
      <c r="R897">
        <v>1.1277289660000001</v>
      </c>
      <c r="S897">
        <v>24623.26</v>
      </c>
      <c r="T897" t="s">
        <v>214</v>
      </c>
      <c r="U897" t="s">
        <v>215</v>
      </c>
      <c r="V897">
        <v>0</v>
      </c>
      <c r="W897">
        <v>0</v>
      </c>
      <c r="X897">
        <v>67.456354997999995</v>
      </c>
      <c r="Y897">
        <v>-2.797984918</v>
      </c>
      <c r="Z897">
        <v>2.797984918</v>
      </c>
      <c r="AA897">
        <v>-2.797984918</v>
      </c>
      <c r="AB897">
        <v>4.6776447399999997E-2</v>
      </c>
      <c r="AC897">
        <v>4.6776447399999997E-2</v>
      </c>
      <c r="AD897">
        <v>0</v>
      </c>
      <c r="AE897">
        <v>342.79127213999999</v>
      </c>
      <c r="AF897">
        <v>1.0809525186</v>
      </c>
      <c r="AG897">
        <v>7921.5312389000001</v>
      </c>
      <c r="AH897" t="s">
        <v>40</v>
      </c>
    </row>
    <row r="898" spans="1:34" x14ac:dyDescent="0.55000000000000004">
      <c r="A898">
        <v>14324.253084</v>
      </c>
      <c r="B898">
        <v>15619.632204</v>
      </c>
      <c r="C898" t="s">
        <v>21</v>
      </c>
      <c r="D898">
        <v>21117</v>
      </c>
      <c r="E898">
        <v>210018</v>
      </c>
      <c r="F898" t="s">
        <v>475</v>
      </c>
      <c r="G898" t="s">
        <v>35</v>
      </c>
      <c r="H898" t="s">
        <v>36</v>
      </c>
      <c r="I898" t="s">
        <v>37</v>
      </c>
      <c r="J898">
        <v>1</v>
      </c>
      <c r="K898">
        <v>0</v>
      </c>
      <c r="L898">
        <v>0</v>
      </c>
      <c r="M898">
        <v>0</v>
      </c>
      <c r="N898">
        <v>2.584536924</v>
      </c>
      <c r="O898">
        <v>3</v>
      </c>
      <c r="P898">
        <v>28479.71</v>
      </c>
      <c r="Q898">
        <v>3</v>
      </c>
      <c r="R898">
        <v>2.584536924</v>
      </c>
      <c r="S898">
        <v>28479.71</v>
      </c>
      <c r="T898" t="s">
        <v>88</v>
      </c>
      <c r="U898" t="s">
        <v>89</v>
      </c>
      <c r="V898">
        <v>0</v>
      </c>
      <c r="W898">
        <v>0</v>
      </c>
      <c r="X898">
        <v>60.638130193999999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2.584536924</v>
      </c>
      <c r="AG898">
        <v>18940.230609999999</v>
      </c>
      <c r="AH898" t="s">
        <v>40</v>
      </c>
    </row>
    <row r="899" spans="1:34" x14ac:dyDescent="0.55000000000000004">
      <c r="A899">
        <v>14324.253084</v>
      </c>
      <c r="B899">
        <v>15619.632204</v>
      </c>
      <c r="C899" t="s">
        <v>21</v>
      </c>
      <c r="D899">
        <v>21037</v>
      </c>
      <c r="E899">
        <v>210018</v>
      </c>
      <c r="F899" t="s">
        <v>475</v>
      </c>
      <c r="G899" t="s">
        <v>35</v>
      </c>
      <c r="H899" t="s">
        <v>64</v>
      </c>
      <c r="I899" t="s">
        <v>37</v>
      </c>
      <c r="J899">
        <v>1</v>
      </c>
      <c r="K899">
        <v>1.1982189649999999</v>
      </c>
      <c r="L899">
        <v>2</v>
      </c>
      <c r="M899">
        <v>22825.119999999999</v>
      </c>
      <c r="N899">
        <v>1.5660739530000001</v>
      </c>
      <c r="O899">
        <v>1</v>
      </c>
      <c r="P899">
        <v>24708.18</v>
      </c>
      <c r="Q899">
        <v>-1</v>
      </c>
      <c r="R899">
        <v>0.36785498799999999</v>
      </c>
      <c r="S899">
        <v>1883.06</v>
      </c>
      <c r="T899" t="s">
        <v>480</v>
      </c>
      <c r="U899" t="s">
        <v>481</v>
      </c>
      <c r="V899">
        <v>0</v>
      </c>
      <c r="W899">
        <v>0</v>
      </c>
      <c r="X899">
        <v>47.501344580000001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0.36785498799999999</v>
      </c>
      <c r="AG899">
        <v>2695.7472493999999</v>
      </c>
      <c r="AH899" t="s">
        <v>40</v>
      </c>
    </row>
    <row r="900" spans="1:34" x14ac:dyDescent="0.55000000000000004">
      <c r="A900">
        <v>14324.253084</v>
      </c>
      <c r="B900">
        <v>15619.632204</v>
      </c>
      <c r="C900" t="s">
        <v>21</v>
      </c>
      <c r="D900">
        <v>21113</v>
      </c>
      <c r="E900">
        <v>210018</v>
      </c>
      <c r="F900" t="s">
        <v>475</v>
      </c>
      <c r="G900" t="s">
        <v>35</v>
      </c>
      <c r="H900" t="s">
        <v>64</v>
      </c>
      <c r="I900" t="s">
        <v>37</v>
      </c>
      <c r="J900">
        <v>1</v>
      </c>
      <c r="K900">
        <v>0</v>
      </c>
      <c r="L900">
        <v>0</v>
      </c>
      <c r="M900">
        <v>0</v>
      </c>
      <c r="N900">
        <v>0.94474897199999996</v>
      </c>
      <c r="O900">
        <v>1</v>
      </c>
      <c r="P900">
        <v>15876.64</v>
      </c>
      <c r="Q900">
        <v>1</v>
      </c>
      <c r="R900">
        <v>0.94474897199999996</v>
      </c>
      <c r="S900">
        <v>15876.64</v>
      </c>
      <c r="T900" t="s">
        <v>296</v>
      </c>
      <c r="U900" t="s">
        <v>297</v>
      </c>
      <c r="V900">
        <v>0</v>
      </c>
      <c r="W900">
        <v>0</v>
      </c>
      <c r="X900">
        <v>72.867943832999998</v>
      </c>
      <c r="Y900">
        <v>-3.5327478960000001</v>
      </c>
      <c r="Z900">
        <v>3.5327478960000001</v>
      </c>
      <c r="AA900">
        <v>-3.5327478960000001</v>
      </c>
      <c r="AB900">
        <v>4.5802856099999997E-2</v>
      </c>
      <c r="AC900">
        <v>4.5802856099999997E-2</v>
      </c>
      <c r="AD900">
        <v>0</v>
      </c>
      <c r="AE900">
        <v>335.65651487000002</v>
      </c>
      <c r="AF900">
        <v>0.89894611589999995</v>
      </c>
      <c r="AG900">
        <v>6587.7359243000001</v>
      </c>
      <c r="AH900" t="s">
        <v>40</v>
      </c>
    </row>
    <row r="901" spans="1:34" x14ac:dyDescent="0.55000000000000004">
      <c r="A901">
        <v>14324.253084</v>
      </c>
      <c r="B901">
        <v>15619.632204</v>
      </c>
      <c r="C901" t="s">
        <v>21</v>
      </c>
      <c r="D901">
        <v>21108</v>
      </c>
      <c r="E901">
        <v>210018</v>
      </c>
      <c r="F901" t="s">
        <v>475</v>
      </c>
      <c r="G901" t="s">
        <v>35</v>
      </c>
      <c r="H901" t="s">
        <v>64</v>
      </c>
      <c r="I901" t="s">
        <v>37</v>
      </c>
      <c r="J901">
        <v>1</v>
      </c>
      <c r="K901">
        <v>0</v>
      </c>
      <c r="L901">
        <v>0</v>
      </c>
      <c r="M901">
        <v>0</v>
      </c>
      <c r="N901">
        <v>0.92701997199999997</v>
      </c>
      <c r="O901">
        <v>1</v>
      </c>
      <c r="P901">
        <v>9162.86</v>
      </c>
      <c r="Q901">
        <v>1</v>
      </c>
      <c r="R901">
        <v>0.92701997199999997</v>
      </c>
      <c r="S901">
        <v>9162.86</v>
      </c>
      <c r="T901" t="s">
        <v>202</v>
      </c>
      <c r="U901" t="s">
        <v>203</v>
      </c>
      <c r="V901">
        <v>0</v>
      </c>
      <c r="W901">
        <v>0</v>
      </c>
      <c r="X901">
        <v>14.370112578000001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0.92701997199999997</v>
      </c>
      <c r="AG901">
        <v>6793.4692232999996</v>
      </c>
      <c r="AH901" t="s">
        <v>40</v>
      </c>
    </row>
    <row r="902" spans="1:34" x14ac:dyDescent="0.55000000000000004">
      <c r="A902">
        <v>14324.253084</v>
      </c>
      <c r="B902">
        <v>15619.632204</v>
      </c>
      <c r="C902" t="s">
        <v>21</v>
      </c>
      <c r="D902">
        <v>20851</v>
      </c>
      <c r="E902">
        <v>210018</v>
      </c>
      <c r="F902" t="s">
        <v>475</v>
      </c>
      <c r="G902" t="s">
        <v>35</v>
      </c>
      <c r="H902" t="s">
        <v>46</v>
      </c>
      <c r="I902" t="s">
        <v>37</v>
      </c>
      <c r="J902">
        <v>2</v>
      </c>
      <c r="K902">
        <v>7.5259017779999997</v>
      </c>
      <c r="L902">
        <v>10</v>
      </c>
      <c r="M902">
        <v>78388.75</v>
      </c>
      <c r="N902">
        <v>9.8516657080000005</v>
      </c>
      <c r="O902">
        <v>8</v>
      </c>
      <c r="P902">
        <v>202748.84</v>
      </c>
      <c r="Q902">
        <v>-2</v>
      </c>
      <c r="R902">
        <v>2.3257639299999999</v>
      </c>
      <c r="S902">
        <v>124360.09</v>
      </c>
      <c r="T902" t="s">
        <v>310</v>
      </c>
      <c r="U902" t="s">
        <v>311</v>
      </c>
      <c r="V902">
        <v>0</v>
      </c>
      <c r="W902">
        <v>0</v>
      </c>
      <c r="X902">
        <v>59.30342924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2.3257639299999999</v>
      </c>
      <c r="AG902">
        <v>17043.867614999999</v>
      </c>
      <c r="AH902" t="s">
        <v>40</v>
      </c>
    </row>
    <row r="903" spans="1:34" x14ac:dyDescent="0.55000000000000004">
      <c r="A903">
        <v>14324.253084</v>
      </c>
      <c r="B903">
        <v>15619.632204</v>
      </c>
      <c r="C903" t="s">
        <v>21</v>
      </c>
      <c r="D903">
        <v>21771</v>
      </c>
      <c r="E903">
        <v>210018</v>
      </c>
      <c r="F903" t="s">
        <v>475</v>
      </c>
      <c r="G903" t="s">
        <v>35</v>
      </c>
      <c r="H903" t="s">
        <v>55</v>
      </c>
      <c r="I903" t="s">
        <v>37</v>
      </c>
      <c r="J903">
        <v>2</v>
      </c>
      <c r="K903">
        <v>9.6335507150000002</v>
      </c>
      <c r="L903">
        <v>13</v>
      </c>
      <c r="M903">
        <v>133707.82999999999</v>
      </c>
      <c r="N903">
        <v>12.293462634999999</v>
      </c>
      <c r="O903">
        <v>13</v>
      </c>
      <c r="P903">
        <v>145243.29999999999</v>
      </c>
      <c r="Q903">
        <v>0</v>
      </c>
      <c r="R903">
        <v>2.6599119199999999</v>
      </c>
      <c r="S903">
        <v>11535.47</v>
      </c>
      <c r="T903" t="s">
        <v>77</v>
      </c>
      <c r="U903" t="s">
        <v>78</v>
      </c>
      <c r="V903">
        <v>0</v>
      </c>
      <c r="W903">
        <v>0</v>
      </c>
      <c r="X903">
        <v>50.771912489999998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2.6599119199999999</v>
      </c>
      <c r="AG903">
        <v>19492.600279999999</v>
      </c>
      <c r="AH903" t="s">
        <v>40</v>
      </c>
    </row>
    <row r="904" spans="1:34" x14ac:dyDescent="0.55000000000000004">
      <c r="A904">
        <v>14324.253084</v>
      </c>
      <c r="B904">
        <v>15619.632204</v>
      </c>
      <c r="C904" t="s">
        <v>21</v>
      </c>
      <c r="D904">
        <v>21060</v>
      </c>
      <c r="E904">
        <v>210018</v>
      </c>
      <c r="F904" t="s">
        <v>475</v>
      </c>
      <c r="G904" t="s">
        <v>35</v>
      </c>
      <c r="H904" t="s">
        <v>64</v>
      </c>
      <c r="I904" t="s">
        <v>37</v>
      </c>
      <c r="J904">
        <v>1</v>
      </c>
      <c r="K904">
        <v>0</v>
      </c>
      <c r="L904">
        <v>0</v>
      </c>
      <c r="M904">
        <v>0</v>
      </c>
      <c r="N904">
        <v>0.39626098799999998</v>
      </c>
      <c r="O904">
        <v>1</v>
      </c>
      <c r="P904">
        <v>5192.4399999999996</v>
      </c>
      <c r="Q904">
        <v>1</v>
      </c>
      <c r="R904">
        <v>0.39626098799999998</v>
      </c>
      <c r="S904">
        <v>5192.4399999999996</v>
      </c>
      <c r="T904" t="s">
        <v>164</v>
      </c>
      <c r="U904" t="s">
        <v>165</v>
      </c>
      <c r="V904">
        <v>0</v>
      </c>
      <c r="W904">
        <v>0</v>
      </c>
      <c r="X904">
        <v>34.865030947000001</v>
      </c>
      <c r="Y904">
        <v>-0.45127198699999999</v>
      </c>
      <c r="Z904">
        <v>0.45127198699999999</v>
      </c>
      <c r="AA904">
        <v>-0.45127198699999999</v>
      </c>
      <c r="AB904">
        <v>5.1289639000000001E-3</v>
      </c>
      <c r="AC904">
        <v>5.1289639000000001E-3</v>
      </c>
      <c r="AD904">
        <v>0</v>
      </c>
      <c r="AE904">
        <v>37.586523622000001</v>
      </c>
      <c r="AF904">
        <v>0.39113202409999998</v>
      </c>
      <c r="AG904">
        <v>2866.3280712000001</v>
      </c>
      <c r="AH904" t="s">
        <v>40</v>
      </c>
    </row>
    <row r="905" spans="1:34" x14ac:dyDescent="0.55000000000000004">
      <c r="A905">
        <v>14324.253084</v>
      </c>
      <c r="B905">
        <v>15619.632204</v>
      </c>
      <c r="C905" t="s">
        <v>21</v>
      </c>
      <c r="D905">
        <v>21221</v>
      </c>
      <c r="E905">
        <v>210018</v>
      </c>
      <c r="F905" t="s">
        <v>475</v>
      </c>
      <c r="G905" t="s">
        <v>35</v>
      </c>
      <c r="H905" t="s">
        <v>36</v>
      </c>
      <c r="I905" t="s">
        <v>37</v>
      </c>
      <c r="J905">
        <v>2</v>
      </c>
      <c r="K905">
        <v>1.0422079689999999</v>
      </c>
      <c r="L905">
        <v>1</v>
      </c>
      <c r="M905">
        <v>7119.71</v>
      </c>
      <c r="N905">
        <v>1.095783967</v>
      </c>
      <c r="O905">
        <v>2</v>
      </c>
      <c r="P905">
        <v>21564.42</v>
      </c>
      <c r="Q905">
        <v>1</v>
      </c>
      <c r="R905">
        <v>5.3575998E-2</v>
      </c>
      <c r="S905">
        <v>14444.71</v>
      </c>
      <c r="T905" t="s">
        <v>388</v>
      </c>
      <c r="U905" t="s">
        <v>389</v>
      </c>
      <c r="V905">
        <v>0</v>
      </c>
      <c r="W905">
        <v>0</v>
      </c>
      <c r="X905">
        <v>45.604401649000003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5.3575998E-2</v>
      </c>
      <c r="AG905">
        <v>392.62033668999999</v>
      </c>
      <c r="AH905" t="s">
        <v>40</v>
      </c>
    </row>
    <row r="906" spans="1:34" x14ac:dyDescent="0.55000000000000004">
      <c r="A906">
        <v>14324.253084</v>
      </c>
      <c r="B906">
        <v>15619.632204</v>
      </c>
      <c r="C906" t="s">
        <v>21</v>
      </c>
      <c r="D906">
        <v>20740</v>
      </c>
      <c r="E906">
        <v>210018</v>
      </c>
      <c r="F906" t="s">
        <v>475</v>
      </c>
      <c r="G906" t="s">
        <v>35</v>
      </c>
      <c r="H906" t="s">
        <v>41</v>
      </c>
      <c r="I906" t="s">
        <v>37</v>
      </c>
      <c r="J906">
        <v>2</v>
      </c>
      <c r="K906">
        <v>0.92162297299999996</v>
      </c>
      <c r="L906">
        <v>2</v>
      </c>
      <c r="M906">
        <v>11429.3</v>
      </c>
      <c r="N906">
        <v>3.256232904</v>
      </c>
      <c r="O906">
        <v>3</v>
      </c>
      <c r="P906">
        <v>46165.32</v>
      </c>
      <c r="Q906">
        <v>1</v>
      </c>
      <c r="R906">
        <v>2.3346099310000001</v>
      </c>
      <c r="S906">
        <v>34736.019999999997</v>
      </c>
      <c r="T906" t="s">
        <v>433</v>
      </c>
      <c r="U906" t="s">
        <v>434</v>
      </c>
      <c r="V906">
        <v>0</v>
      </c>
      <c r="W906">
        <v>0</v>
      </c>
      <c r="X906">
        <v>41.513387764999997</v>
      </c>
      <c r="Y906">
        <v>-22.245150339999999</v>
      </c>
      <c r="Z906">
        <v>22.245150343999999</v>
      </c>
      <c r="AA906">
        <v>-22.245150339999999</v>
      </c>
      <c r="AB906">
        <v>1.251012064</v>
      </c>
      <c r="AC906">
        <v>1.251012064</v>
      </c>
      <c r="AD906">
        <v>0</v>
      </c>
      <c r="AE906">
        <v>9167.7765433999994</v>
      </c>
      <c r="AF906">
        <v>1.0835978669999999</v>
      </c>
      <c r="AG906">
        <v>7940.9171134999997</v>
      </c>
      <c r="AH906" t="s">
        <v>40</v>
      </c>
    </row>
    <row r="907" spans="1:34" x14ac:dyDescent="0.55000000000000004">
      <c r="A907">
        <v>14324.253084</v>
      </c>
      <c r="B907">
        <v>15619.632204</v>
      </c>
      <c r="C907" t="s">
        <v>21</v>
      </c>
      <c r="D907" t="s">
        <v>148</v>
      </c>
      <c r="E907">
        <v>210018</v>
      </c>
      <c r="F907" t="s">
        <v>475</v>
      </c>
      <c r="G907" t="s">
        <v>35</v>
      </c>
      <c r="H907" t="s">
        <v>148</v>
      </c>
      <c r="I907" t="s">
        <v>37</v>
      </c>
      <c r="J907">
        <v>4</v>
      </c>
      <c r="K907">
        <v>2.4158749290000001</v>
      </c>
      <c r="L907">
        <v>2</v>
      </c>
      <c r="M907">
        <v>44970.97</v>
      </c>
      <c r="N907">
        <v>5.0150828509999998</v>
      </c>
      <c r="O907">
        <v>4</v>
      </c>
      <c r="P907">
        <v>37092.54</v>
      </c>
      <c r="Q907">
        <v>2</v>
      </c>
      <c r="R907">
        <v>2.5992079220000002</v>
      </c>
      <c r="S907">
        <v>-7878.43</v>
      </c>
      <c r="U907" t="s">
        <v>149</v>
      </c>
      <c r="V907">
        <v>0</v>
      </c>
      <c r="W907">
        <v>0</v>
      </c>
      <c r="X907">
        <v>44.885576671999999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2.5992079220000002</v>
      </c>
      <c r="AG907">
        <v>19047.743907</v>
      </c>
      <c r="AH907" t="s">
        <v>40</v>
      </c>
    </row>
    <row r="908" spans="1:34" x14ac:dyDescent="0.55000000000000004">
      <c r="A908">
        <v>14324.253084</v>
      </c>
      <c r="B908">
        <v>15619.632204</v>
      </c>
      <c r="C908" t="s">
        <v>21</v>
      </c>
      <c r="D908">
        <v>21012</v>
      </c>
      <c r="E908">
        <v>210018</v>
      </c>
      <c r="F908" t="s">
        <v>475</v>
      </c>
      <c r="G908" t="s">
        <v>35</v>
      </c>
      <c r="H908" t="s">
        <v>64</v>
      </c>
      <c r="I908" t="s">
        <v>37</v>
      </c>
      <c r="J908">
        <v>1</v>
      </c>
      <c r="K908">
        <v>0</v>
      </c>
      <c r="L908">
        <v>0</v>
      </c>
      <c r="M908">
        <v>0</v>
      </c>
      <c r="N908">
        <v>0.39626098799999998</v>
      </c>
      <c r="O908">
        <v>1</v>
      </c>
      <c r="P908">
        <v>8154.62</v>
      </c>
      <c r="Q908">
        <v>1</v>
      </c>
      <c r="R908">
        <v>0.39626098799999998</v>
      </c>
      <c r="S908">
        <v>8154.62</v>
      </c>
      <c r="T908" t="s">
        <v>341</v>
      </c>
      <c r="U908" t="s">
        <v>342</v>
      </c>
      <c r="V908">
        <v>0</v>
      </c>
      <c r="W908">
        <v>0</v>
      </c>
      <c r="X908">
        <v>80.251827634999998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0.39626098799999998</v>
      </c>
      <c r="AG908">
        <v>2903.9145948</v>
      </c>
      <c r="AH908" t="s">
        <v>40</v>
      </c>
    </row>
    <row r="909" spans="1:34" x14ac:dyDescent="0.55000000000000004">
      <c r="A909">
        <v>14324.253084</v>
      </c>
      <c r="B909">
        <v>15619.632204</v>
      </c>
      <c r="C909" t="s">
        <v>21</v>
      </c>
      <c r="D909">
        <v>20837</v>
      </c>
      <c r="E909">
        <v>210018</v>
      </c>
      <c r="F909" t="s">
        <v>475</v>
      </c>
      <c r="G909" t="s">
        <v>35</v>
      </c>
      <c r="H909" t="s">
        <v>46</v>
      </c>
      <c r="I909" t="s">
        <v>37</v>
      </c>
      <c r="J909">
        <v>1</v>
      </c>
      <c r="K909">
        <v>0</v>
      </c>
      <c r="L909">
        <v>0</v>
      </c>
      <c r="M909">
        <v>0</v>
      </c>
      <c r="N909">
        <v>6.2324658150000003</v>
      </c>
      <c r="O909">
        <v>2</v>
      </c>
      <c r="P909">
        <v>140450.01999999999</v>
      </c>
      <c r="Q909">
        <v>2</v>
      </c>
      <c r="R909">
        <v>6.2324658150000003</v>
      </c>
      <c r="S909">
        <v>140450.01999999999</v>
      </c>
      <c r="T909" t="s">
        <v>337</v>
      </c>
      <c r="U909" t="s">
        <v>338</v>
      </c>
      <c r="V909">
        <v>0</v>
      </c>
      <c r="W909">
        <v>0</v>
      </c>
      <c r="X909">
        <v>11.966600646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6.2324658150000003</v>
      </c>
      <c r="AG909">
        <v>45673.303680999998</v>
      </c>
      <c r="AH909" t="s">
        <v>40</v>
      </c>
    </row>
    <row r="910" spans="1:34" x14ac:dyDescent="0.55000000000000004">
      <c r="A910">
        <v>14324.253084</v>
      </c>
      <c r="B910">
        <v>15619.632204</v>
      </c>
      <c r="C910" t="s">
        <v>21</v>
      </c>
      <c r="D910">
        <v>20904</v>
      </c>
      <c r="E910">
        <v>210018</v>
      </c>
      <c r="F910" t="s">
        <v>475</v>
      </c>
      <c r="G910" t="s">
        <v>35</v>
      </c>
      <c r="H910" t="s">
        <v>46</v>
      </c>
      <c r="I910" t="s">
        <v>37</v>
      </c>
      <c r="J910">
        <v>2</v>
      </c>
      <c r="K910">
        <v>66.811919021999998</v>
      </c>
      <c r="L910">
        <v>88</v>
      </c>
      <c r="M910">
        <v>1018769.47</v>
      </c>
      <c r="N910">
        <v>67.127104009000007</v>
      </c>
      <c r="O910">
        <v>79</v>
      </c>
      <c r="P910">
        <v>1065094.5</v>
      </c>
      <c r="Q910">
        <v>-9</v>
      </c>
      <c r="R910">
        <v>0.31518498700000003</v>
      </c>
      <c r="S910">
        <v>46325.03</v>
      </c>
      <c r="T910" t="s">
        <v>98</v>
      </c>
      <c r="U910" t="s">
        <v>233</v>
      </c>
      <c r="V910">
        <v>0</v>
      </c>
      <c r="W910">
        <v>0</v>
      </c>
      <c r="X910">
        <v>108.74863876000001</v>
      </c>
      <c r="Y910">
        <v>-38.57340086</v>
      </c>
      <c r="Z910">
        <v>38.57340086</v>
      </c>
      <c r="AA910">
        <v>-38.57340086</v>
      </c>
      <c r="AB910">
        <v>0.1117968646</v>
      </c>
      <c r="AC910">
        <v>0.1117968646</v>
      </c>
      <c r="AD910">
        <v>0</v>
      </c>
      <c r="AE910">
        <v>819.27960799000004</v>
      </c>
      <c r="AF910">
        <v>0.20338812240000001</v>
      </c>
      <c r="AG910">
        <v>1490.4867115</v>
      </c>
      <c r="AH910" t="s">
        <v>40</v>
      </c>
    </row>
    <row r="911" spans="1:34" x14ac:dyDescent="0.55000000000000004">
      <c r="A911">
        <v>14324.253084</v>
      </c>
      <c r="B911">
        <v>15619.632204</v>
      </c>
      <c r="C911" t="s">
        <v>21</v>
      </c>
      <c r="D911">
        <v>20910</v>
      </c>
      <c r="E911">
        <v>210018</v>
      </c>
      <c r="F911" t="s">
        <v>475</v>
      </c>
      <c r="G911" t="s">
        <v>35</v>
      </c>
      <c r="H911" t="s">
        <v>46</v>
      </c>
      <c r="I911" t="s">
        <v>37</v>
      </c>
      <c r="J911">
        <v>2</v>
      </c>
      <c r="K911">
        <v>11.402117662</v>
      </c>
      <c r="L911">
        <v>15</v>
      </c>
      <c r="M911">
        <v>143664.99</v>
      </c>
      <c r="N911">
        <v>11.725288652</v>
      </c>
      <c r="O911">
        <v>11</v>
      </c>
      <c r="P911">
        <v>214025.31</v>
      </c>
      <c r="Q911">
        <v>-4</v>
      </c>
      <c r="R911">
        <v>0.32317098999999999</v>
      </c>
      <c r="S911">
        <v>70360.320000000007</v>
      </c>
      <c r="T911" t="s">
        <v>98</v>
      </c>
      <c r="U911" t="s">
        <v>231</v>
      </c>
      <c r="V911">
        <v>0</v>
      </c>
      <c r="W911">
        <v>0</v>
      </c>
      <c r="X911">
        <v>79.478649641000004</v>
      </c>
      <c r="Y911">
        <v>-2.182473935</v>
      </c>
      <c r="Z911">
        <v>2.182473935</v>
      </c>
      <c r="AA911">
        <v>-2.182473935</v>
      </c>
      <c r="AB911">
        <v>8.8742356000000005E-3</v>
      </c>
      <c r="AC911">
        <v>8.8742356000000005E-3</v>
      </c>
      <c r="AD911">
        <v>0</v>
      </c>
      <c r="AE911">
        <v>65.032953186</v>
      </c>
      <c r="AF911">
        <v>0.31429675439999999</v>
      </c>
      <c r="AG911">
        <v>2303.2570952999999</v>
      </c>
      <c r="AH911" t="s">
        <v>40</v>
      </c>
    </row>
    <row r="912" spans="1:34" x14ac:dyDescent="0.55000000000000004">
      <c r="A912">
        <v>14324.253084</v>
      </c>
      <c r="B912">
        <v>15619.632204</v>
      </c>
      <c r="C912" t="s">
        <v>21</v>
      </c>
      <c r="D912">
        <v>20794</v>
      </c>
      <c r="E912">
        <v>210018</v>
      </c>
      <c r="F912" t="s">
        <v>475</v>
      </c>
      <c r="G912" t="s">
        <v>35</v>
      </c>
      <c r="H912" t="s">
        <v>79</v>
      </c>
      <c r="I912" t="s">
        <v>37</v>
      </c>
      <c r="J912">
        <v>1</v>
      </c>
      <c r="K912">
        <v>0</v>
      </c>
      <c r="L912">
        <v>0</v>
      </c>
      <c r="M912">
        <v>0</v>
      </c>
      <c r="N912">
        <v>0.52161998499999995</v>
      </c>
      <c r="O912">
        <v>1</v>
      </c>
      <c r="P912">
        <v>10472.81</v>
      </c>
      <c r="Q912">
        <v>1</v>
      </c>
      <c r="R912">
        <v>0.52161998499999995</v>
      </c>
      <c r="S912">
        <v>10472.81</v>
      </c>
      <c r="T912" t="s">
        <v>208</v>
      </c>
      <c r="U912" t="s">
        <v>209</v>
      </c>
      <c r="V912">
        <v>0</v>
      </c>
      <c r="W912">
        <v>0</v>
      </c>
      <c r="X912">
        <v>40.043864829999997</v>
      </c>
      <c r="Y912">
        <v>-4.7681088579999997</v>
      </c>
      <c r="Z912">
        <v>4.7681088579999997</v>
      </c>
      <c r="AA912">
        <v>-4.7681088579999997</v>
      </c>
      <c r="AB912">
        <v>6.2110410200000001E-2</v>
      </c>
      <c r="AC912">
        <v>6.2110410200000001E-2</v>
      </c>
      <c r="AD912">
        <v>0</v>
      </c>
      <c r="AE912">
        <v>455.16296622999999</v>
      </c>
      <c r="AF912">
        <v>0.45950957479999999</v>
      </c>
      <c r="AG912">
        <v>3367.4184467</v>
      </c>
      <c r="AH912" t="s">
        <v>40</v>
      </c>
    </row>
    <row r="913" spans="1:34" x14ac:dyDescent="0.55000000000000004">
      <c r="A913">
        <v>14324.253084</v>
      </c>
      <c r="B913">
        <v>15619.632204</v>
      </c>
      <c r="C913" t="s">
        <v>21</v>
      </c>
      <c r="D913" t="s">
        <v>286</v>
      </c>
      <c r="E913">
        <v>210018</v>
      </c>
      <c r="F913" t="s">
        <v>475</v>
      </c>
      <c r="G913" t="s">
        <v>35</v>
      </c>
      <c r="H913" t="s">
        <v>286</v>
      </c>
      <c r="I913" t="s">
        <v>37</v>
      </c>
      <c r="J913">
        <v>1</v>
      </c>
      <c r="K913">
        <v>0</v>
      </c>
      <c r="L913">
        <v>0</v>
      </c>
      <c r="M913">
        <v>0</v>
      </c>
      <c r="N913">
        <v>2.0359439400000001</v>
      </c>
      <c r="O913">
        <v>1</v>
      </c>
      <c r="P913">
        <v>4515.4399999999996</v>
      </c>
      <c r="Q913">
        <v>1</v>
      </c>
      <c r="R913">
        <v>2.0359439400000001</v>
      </c>
      <c r="S913">
        <v>4515.4399999999996</v>
      </c>
      <c r="U913" t="s">
        <v>287</v>
      </c>
      <c r="V913">
        <v>0</v>
      </c>
      <c r="W913">
        <v>0</v>
      </c>
      <c r="X913">
        <v>198.49333811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2.0359439400000001</v>
      </c>
      <c r="AG913">
        <v>14919.983296</v>
      </c>
      <c r="AH913" t="s">
        <v>40</v>
      </c>
    </row>
    <row r="914" spans="1:34" x14ac:dyDescent="0.55000000000000004">
      <c r="A914">
        <v>14324.253084</v>
      </c>
      <c r="B914">
        <v>15619.632204</v>
      </c>
      <c r="C914" t="s">
        <v>21</v>
      </c>
      <c r="D914">
        <v>20814</v>
      </c>
      <c r="E914">
        <v>210018</v>
      </c>
      <c r="F914" t="s">
        <v>475</v>
      </c>
      <c r="G914" t="s">
        <v>35</v>
      </c>
      <c r="H914" t="s">
        <v>46</v>
      </c>
      <c r="I914" t="s">
        <v>37</v>
      </c>
      <c r="J914">
        <v>2</v>
      </c>
      <c r="K914">
        <v>1.4056399589999999</v>
      </c>
      <c r="L914">
        <v>3</v>
      </c>
      <c r="M914">
        <v>22199.24</v>
      </c>
      <c r="N914">
        <v>4.6425648620000004</v>
      </c>
      <c r="O914">
        <v>7</v>
      </c>
      <c r="P914">
        <v>47692.91</v>
      </c>
      <c r="Q914">
        <v>4</v>
      </c>
      <c r="R914">
        <v>3.2369249029999998</v>
      </c>
      <c r="S914">
        <v>25493.67</v>
      </c>
      <c r="T914" t="s">
        <v>160</v>
      </c>
      <c r="U914" t="s">
        <v>426</v>
      </c>
      <c r="V914">
        <v>0</v>
      </c>
      <c r="W914">
        <v>0</v>
      </c>
      <c r="X914">
        <v>28.932738140000001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3.2369249029999998</v>
      </c>
      <c r="AG914">
        <v>23721.117527999999</v>
      </c>
      <c r="AH914" t="s">
        <v>40</v>
      </c>
    </row>
    <row r="915" spans="1:34" x14ac:dyDescent="0.55000000000000004">
      <c r="A915">
        <v>14324.253084</v>
      </c>
      <c r="B915">
        <v>15619.632204</v>
      </c>
      <c r="C915" t="s">
        <v>21</v>
      </c>
      <c r="D915">
        <v>21791</v>
      </c>
      <c r="E915">
        <v>210018</v>
      </c>
      <c r="F915" t="s">
        <v>475</v>
      </c>
      <c r="G915" t="s">
        <v>35</v>
      </c>
      <c r="H915" t="s">
        <v>123</v>
      </c>
      <c r="I915" t="s">
        <v>37</v>
      </c>
      <c r="J915">
        <v>2</v>
      </c>
      <c r="K915">
        <v>0</v>
      </c>
      <c r="L915">
        <v>0</v>
      </c>
      <c r="M915">
        <v>0</v>
      </c>
      <c r="N915">
        <v>1.0462939689999999</v>
      </c>
      <c r="O915">
        <v>2</v>
      </c>
      <c r="P915">
        <v>19015.36</v>
      </c>
      <c r="Q915">
        <v>2</v>
      </c>
      <c r="R915">
        <v>1.0462939689999999</v>
      </c>
      <c r="S915">
        <v>19015.36</v>
      </c>
      <c r="T915" t="s">
        <v>345</v>
      </c>
      <c r="U915" t="s">
        <v>346</v>
      </c>
      <c r="V915">
        <v>0</v>
      </c>
      <c r="W915">
        <v>0</v>
      </c>
      <c r="X915">
        <v>10.496671685000001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1.0462939689999999</v>
      </c>
      <c r="AG915">
        <v>7667.5434096999998</v>
      </c>
      <c r="AH915" t="s">
        <v>40</v>
      </c>
    </row>
    <row r="916" spans="1:34" x14ac:dyDescent="0.55000000000000004">
      <c r="A916">
        <v>14324.253084</v>
      </c>
      <c r="B916">
        <v>15619.632204</v>
      </c>
      <c r="C916" t="s">
        <v>21</v>
      </c>
      <c r="D916">
        <v>21784</v>
      </c>
      <c r="E916">
        <v>210018</v>
      </c>
      <c r="F916" t="s">
        <v>475</v>
      </c>
      <c r="G916" t="s">
        <v>35</v>
      </c>
      <c r="H916" t="s">
        <v>123</v>
      </c>
      <c r="I916" t="s">
        <v>37</v>
      </c>
      <c r="J916">
        <v>1</v>
      </c>
      <c r="K916">
        <v>0</v>
      </c>
      <c r="L916">
        <v>0</v>
      </c>
      <c r="M916">
        <v>0</v>
      </c>
      <c r="N916">
        <v>0.52161998499999995</v>
      </c>
      <c r="O916">
        <v>1</v>
      </c>
      <c r="P916">
        <v>11473.56</v>
      </c>
      <c r="Q916">
        <v>1</v>
      </c>
      <c r="R916">
        <v>0.52161998499999995</v>
      </c>
      <c r="S916">
        <v>11473.56</v>
      </c>
      <c r="T916" t="s">
        <v>410</v>
      </c>
      <c r="U916" t="s">
        <v>411</v>
      </c>
      <c r="V916">
        <v>0</v>
      </c>
      <c r="W916">
        <v>0</v>
      </c>
      <c r="X916">
        <v>42.057279747999999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0.52161998499999995</v>
      </c>
      <c r="AG916">
        <v>3822.5814129</v>
      </c>
      <c r="AH916" t="s">
        <v>40</v>
      </c>
    </row>
    <row r="917" spans="1:34" x14ac:dyDescent="0.55000000000000004">
      <c r="A917">
        <v>14324.253084</v>
      </c>
      <c r="B917">
        <v>15619.632204</v>
      </c>
      <c r="C917" t="s">
        <v>21</v>
      </c>
      <c r="D917">
        <v>20850</v>
      </c>
      <c r="E917">
        <v>210018</v>
      </c>
      <c r="F917" t="s">
        <v>475</v>
      </c>
      <c r="G917" t="s">
        <v>35</v>
      </c>
      <c r="H917" t="s">
        <v>46</v>
      </c>
      <c r="I917" t="s">
        <v>37</v>
      </c>
      <c r="J917">
        <v>2</v>
      </c>
      <c r="K917">
        <v>11.927800647</v>
      </c>
      <c r="L917">
        <v>17</v>
      </c>
      <c r="M917">
        <v>137028.29999999999</v>
      </c>
      <c r="N917">
        <v>20.142769404999999</v>
      </c>
      <c r="O917">
        <v>27</v>
      </c>
      <c r="P917">
        <v>332465.90999999997</v>
      </c>
      <c r="Q917">
        <v>10</v>
      </c>
      <c r="R917">
        <v>8.2149687579999995</v>
      </c>
      <c r="S917">
        <v>195437.61</v>
      </c>
      <c r="T917" t="s">
        <v>310</v>
      </c>
      <c r="U917" t="s">
        <v>320</v>
      </c>
      <c r="V917">
        <v>0</v>
      </c>
      <c r="W917">
        <v>0</v>
      </c>
      <c r="X917">
        <v>149.16299556999999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8.2149687579999995</v>
      </c>
      <c r="AG917">
        <v>60201.655965999998</v>
      </c>
      <c r="AH917" t="s">
        <v>40</v>
      </c>
    </row>
    <row r="918" spans="1:34" x14ac:dyDescent="0.55000000000000004">
      <c r="A918">
        <v>14324.253084</v>
      </c>
      <c r="B918">
        <v>15619.632204</v>
      </c>
      <c r="C918" t="s">
        <v>21</v>
      </c>
      <c r="D918">
        <v>20708</v>
      </c>
      <c r="E918">
        <v>210018</v>
      </c>
      <c r="F918" t="s">
        <v>475</v>
      </c>
      <c r="G918" t="s">
        <v>35</v>
      </c>
      <c r="H918" t="s">
        <v>41</v>
      </c>
      <c r="I918" t="s">
        <v>37</v>
      </c>
      <c r="J918">
        <v>2</v>
      </c>
      <c r="K918">
        <v>1.510065955</v>
      </c>
      <c r="L918">
        <v>2</v>
      </c>
      <c r="M918">
        <v>14166.63</v>
      </c>
      <c r="N918">
        <v>4.5850508640000003</v>
      </c>
      <c r="O918">
        <v>7</v>
      </c>
      <c r="P918">
        <v>97273.2</v>
      </c>
      <c r="Q918">
        <v>5</v>
      </c>
      <c r="R918">
        <v>3.0749849089999999</v>
      </c>
      <c r="S918">
        <v>83106.570000000007</v>
      </c>
      <c r="T918" t="s">
        <v>129</v>
      </c>
      <c r="U918" t="s">
        <v>280</v>
      </c>
      <c r="V918">
        <v>0</v>
      </c>
      <c r="W918">
        <v>0</v>
      </c>
      <c r="X918">
        <v>171.31853193000001</v>
      </c>
      <c r="Y918">
        <v>-106.8178618</v>
      </c>
      <c r="Z918">
        <v>106.81786183</v>
      </c>
      <c r="AA918">
        <v>-106.8178618</v>
      </c>
      <c r="AB918">
        <v>1.9172666812000001</v>
      </c>
      <c r="AC918">
        <v>1.9172666812000001</v>
      </c>
      <c r="AD918">
        <v>0</v>
      </c>
      <c r="AE918">
        <v>14050.282177999999</v>
      </c>
      <c r="AF918">
        <v>1.1577182278</v>
      </c>
      <c r="AG918">
        <v>8484.0924548000003</v>
      </c>
      <c r="AH918" t="s">
        <v>40</v>
      </c>
    </row>
    <row r="919" spans="1:34" x14ac:dyDescent="0.55000000000000004">
      <c r="A919">
        <v>14324.253084</v>
      </c>
      <c r="B919">
        <v>15619.632204</v>
      </c>
      <c r="C919" t="s">
        <v>21</v>
      </c>
      <c r="D919">
        <v>21043</v>
      </c>
      <c r="E919">
        <v>210018</v>
      </c>
      <c r="F919" t="s">
        <v>475</v>
      </c>
      <c r="G919" t="s">
        <v>35</v>
      </c>
      <c r="H919" t="s">
        <v>79</v>
      </c>
      <c r="I919" t="s">
        <v>37</v>
      </c>
      <c r="J919">
        <v>2</v>
      </c>
      <c r="K919">
        <v>0.41525098799999999</v>
      </c>
      <c r="L919">
        <v>1</v>
      </c>
      <c r="M919">
        <v>4366.96</v>
      </c>
      <c r="N919">
        <v>8.9281887359999992</v>
      </c>
      <c r="O919">
        <v>7</v>
      </c>
      <c r="P919">
        <v>164510.25</v>
      </c>
      <c r="Q919">
        <v>6</v>
      </c>
      <c r="R919">
        <v>8.5129377480000006</v>
      </c>
      <c r="S919">
        <v>160143.29</v>
      </c>
      <c r="T919" t="s">
        <v>365</v>
      </c>
      <c r="U919" t="s">
        <v>392</v>
      </c>
      <c r="V919">
        <v>0</v>
      </c>
      <c r="W919">
        <v>0</v>
      </c>
      <c r="X919">
        <v>59.304537232999998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8.5129377480000006</v>
      </c>
      <c r="AG919">
        <v>62385.258503999998</v>
      </c>
      <c r="AH919" t="s">
        <v>40</v>
      </c>
    </row>
    <row r="920" spans="1:34" x14ac:dyDescent="0.55000000000000004">
      <c r="A920">
        <v>14324.253084</v>
      </c>
      <c r="B920">
        <v>15619.632204</v>
      </c>
      <c r="C920" t="s">
        <v>21</v>
      </c>
      <c r="D920">
        <v>21737</v>
      </c>
      <c r="E920">
        <v>210018</v>
      </c>
      <c r="F920" t="s">
        <v>475</v>
      </c>
      <c r="G920" t="s">
        <v>35</v>
      </c>
      <c r="H920" t="s">
        <v>79</v>
      </c>
      <c r="I920" t="s">
        <v>37</v>
      </c>
      <c r="J920">
        <v>1</v>
      </c>
      <c r="K920">
        <v>0</v>
      </c>
      <c r="L920">
        <v>0</v>
      </c>
      <c r="M920">
        <v>0</v>
      </c>
      <c r="N920">
        <v>2.2124489340000002</v>
      </c>
      <c r="O920">
        <v>1</v>
      </c>
      <c r="P920">
        <v>21064.29</v>
      </c>
      <c r="Q920">
        <v>1</v>
      </c>
      <c r="R920">
        <v>2.2124489340000002</v>
      </c>
      <c r="S920">
        <v>21064.29</v>
      </c>
      <c r="T920" t="s">
        <v>427</v>
      </c>
      <c r="U920" t="s">
        <v>428</v>
      </c>
      <c r="V920">
        <v>0</v>
      </c>
      <c r="W920">
        <v>0</v>
      </c>
      <c r="X920">
        <v>3.3676819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2.2124489340000002</v>
      </c>
      <c r="AG920">
        <v>16213.462702999999</v>
      </c>
      <c r="AH920" t="s">
        <v>40</v>
      </c>
    </row>
    <row r="921" spans="1:34" x14ac:dyDescent="0.55000000000000004">
      <c r="A921">
        <v>14324.253084</v>
      </c>
      <c r="B921">
        <v>15619.632204</v>
      </c>
      <c r="C921" t="s">
        <v>21</v>
      </c>
      <c r="D921">
        <v>20852</v>
      </c>
      <c r="E921">
        <v>210018</v>
      </c>
      <c r="F921" t="s">
        <v>475</v>
      </c>
      <c r="G921" t="s">
        <v>35</v>
      </c>
      <c r="H921" t="s">
        <v>46</v>
      </c>
      <c r="I921" t="s">
        <v>37</v>
      </c>
      <c r="J921">
        <v>2</v>
      </c>
      <c r="K921">
        <v>2.9322429130000001</v>
      </c>
      <c r="L921">
        <v>5</v>
      </c>
      <c r="M921">
        <v>30253.45</v>
      </c>
      <c r="N921">
        <v>7.2355597850000004</v>
      </c>
      <c r="O921">
        <v>10</v>
      </c>
      <c r="P921">
        <v>106248.49</v>
      </c>
      <c r="Q921">
        <v>5</v>
      </c>
      <c r="R921">
        <v>4.3033168719999999</v>
      </c>
      <c r="S921">
        <v>75995.039999999994</v>
      </c>
      <c r="T921" t="s">
        <v>310</v>
      </c>
      <c r="U921" t="s">
        <v>314</v>
      </c>
      <c r="V921">
        <v>0</v>
      </c>
      <c r="W921">
        <v>0</v>
      </c>
      <c r="X921">
        <v>45.448545643000003</v>
      </c>
      <c r="Y921">
        <v>-0.73492597800000004</v>
      </c>
      <c r="Z921">
        <v>0.73492597800000004</v>
      </c>
      <c r="AA921">
        <v>-0.73492597800000004</v>
      </c>
      <c r="AB921">
        <v>6.9586811100000007E-2</v>
      </c>
      <c r="AC921">
        <v>6.9586811100000007E-2</v>
      </c>
      <c r="AD921">
        <v>0</v>
      </c>
      <c r="AE921">
        <v>509.9521843</v>
      </c>
      <c r="AF921">
        <v>4.2337300609000001</v>
      </c>
      <c r="AG921">
        <v>31025.992683</v>
      </c>
      <c r="AH921" t="s">
        <v>40</v>
      </c>
    </row>
    <row r="922" spans="1:34" x14ac:dyDescent="0.55000000000000004">
      <c r="A922">
        <v>14324.253084</v>
      </c>
      <c r="B922">
        <v>15619.632204</v>
      </c>
      <c r="C922" t="s">
        <v>21</v>
      </c>
      <c r="D922">
        <v>21716</v>
      </c>
      <c r="E922">
        <v>210018</v>
      </c>
      <c r="F922" t="s">
        <v>475</v>
      </c>
      <c r="G922" t="s">
        <v>35</v>
      </c>
      <c r="H922" t="s">
        <v>55</v>
      </c>
      <c r="I922" t="s">
        <v>37</v>
      </c>
      <c r="J922">
        <v>1</v>
      </c>
      <c r="K922">
        <v>0</v>
      </c>
      <c r="L922">
        <v>0</v>
      </c>
      <c r="M922">
        <v>0</v>
      </c>
      <c r="N922">
        <v>0.45127198699999999</v>
      </c>
      <c r="O922">
        <v>1</v>
      </c>
      <c r="P922">
        <v>9695.94</v>
      </c>
      <c r="Q922">
        <v>1</v>
      </c>
      <c r="R922">
        <v>0.45127198699999999</v>
      </c>
      <c r="S922">
        <v>9695.94</v>
      </c>
      <c r="T922" t="s">
        <v>84</v>
      </c>
      <c r="U922" t="s">
        <v>85</v>
      </c>
      <c r="V922">
        <v>0</v>
      </c>
      <c r="W922">
        <v>0</v>
      </c>
      <c r="X922">
        <v>5.9205998260000001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0.45127198699999999</v>
      </c>
      <c r="AG922">
        <v>3307.0510319999999</v>
      </c>
      <c r="AH922" t="s">
        <v>40</v>
      </c>
    </row>
    <row r="923" spans="1:34" x14ac:dyDescent="0.55000000000000004">
      <c r="A923">
        <v>14324.253084</v>
      </c>
      <c r="B923">
        <v>15619.632204</v>
      </c>
      <c r="C923" t="s">
        <v>21</v>
      </c>
      <c r="D923">
        <v>21040</v>
      </c>
      <c r="E923">
        <v>210018</v>
      </c>
      <c r="F923" t="s">
        <v>475</v>
      </c>
      <c r="G923" t="s">
        <v>35</v>
      </c>
      <c r="H923" t="s">
        <v>126</v>
      </c>
      <c r="I923" t="s">
        <v>37</v>
      </c>
      <c r="J923">
        <v>1</v>
      </c>
      <c r="K923">
        <v>0</v>
      </c>
      <c r="L923">
        <v>0</v>
      </c>
      <c r="M923">
        <v>0</v>
      </c>
      <c r="N923">
        <v>2.5849109229999998</v>
      </c>
      <c r="O923">
        <v>2</v>
      </c>
      <c r="P923">
        <v>66348.61</v>
      </c>
      <c r="Q923">
        <v>2</v>
      </c>
      <c r="R923">
        <v>2.5849109229999998</v>
      </c>
      <c r="S923">
        <v>66348.61</v>
      </c>
      <c r="T923" t="s">
        <v>240</v>
      </c>
      <c r="U923" t="s">
        <v>241</v>
      </c>
      <c r="V923">
        <v>0</v>
      </c>
      <c r="W923">
        <v>0</v>
      </c>
      <c r="X923">
        <v>35.146409966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2.5849109229999998</v>
      </c>
      <c r="AG923">
        <v>18942.971382</v>
      </c>
      <c r="AH923" t="s">
        <v>40</v>
      </c>
    </row>
    <row r="924" spans="1:34" x14ac:dyDescent="0.55000000000000004">
      <c r="A924">
        <v>14693.987811999999</v>
      </c>
      <c r="B924">
        <v>14072.714620000001</v>
      </c>
      <c r="C924" t="s">
        <v>21</v>
      </c>
      <c r="D924">
        <v>21034</v>
      </c>
      <c r="E924">
        <v>210019</v>
      </c>
      <c r="F924" t="s">
        <v>482</v>
      </c>
      <c r="G924" t="s">
        <v>35</v>
      </c>
      <c r="H924" t="s">
        <v>126</v>
      </c>
      <c r="I924" t="s">
        <v>37</v>
      </c>
      <c r="J924">
        <v>1</v>
      </c>
      <c r="K924">
        <v>0</v>
      </c>
      <c r="L924">
        <v>0</v>
      </c>
      <c r="M924">
        <v>0</v>
      </c>
      <c r="N924">
        <v>1.166091966</v>
      </c>
      <c r="O924">
        <v>2</v>
      </c>
      <c r="P924">
        <v>14884.01</v>
      </c>
      <c r="Q924">
        <v>2</v>
      </c>
      <c r="R924">
        <v>1.166091966</v>
      </c>
      <c r="S924">
        <v>14884.01</v>
      </c>
      <c r="T924" t="s">
        <v>127</v>
      </c>
      <c r="U924" t="s">
        <v>128</v>
      </c>
      <c r="V924">
        <v>0</v>
      </c>
      <c r="W924">
        <v>0</v>
      </c>
      <c r="X924">
        <v>57.051830313000004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1.166091966</v>
      </c>
      <c r="AG924">
        <v>8766.0312453999995</v>
      </c>
      <c r="AH924" t="s">
        <v>40</v>
      </c>
    </row>
    <row r="925" spans="1:34" x14ac:dyDescent="0.55000000000000004">
      <c r="A925">
        <v>14693.987811999999</v>
      </c>
      <c r="B925">
        <v>14072.714620000001</v>
      </c>
      <c r="C925" t="s">
        <v>21</v>
      </c>
      <c r="D925">
        <v>21224</v>
      </c>
      <c r="E925">
        <v>210019</v>
      </c>
      <c r="F925" t="s">
        <v>482</v>
      </c>
      <c r="G925" t="s">
        <v>35</v>
      </c>
      <c r="H925" t="s">
        <v>86</v>
      </c>
      <c r="I925" t="s">
        <v>37</v>
      </c>
      <c r="J925">
        <v>1</v>
      </c>
      <c r="K925">
        <v>0</v>
      </c>
      <c r="L925">
        <v>0</v>
      </c>
      <c r="M925">
        <v>0</v>
      </c>
      <c r="N925">
        <v>0.49757698500000003</v>
      </c>
      <c r="O925">
        <v>1</v>
      </c>
      <c r="P925">
        <v>8269.24</v>
      </c>
      <c r="Q925">
        <v>1</v>
      </c>
      <c r="R925">
        <v>0.49757698500000003</v>
      </c>
      <c r="S925">
        <v>8269.24</v>
      </c>
      <c r="T925" t="s">
        <v>36</v>
      </c>
      <c r="U925" t="s">
        <v>400</v>
      </c>
      <c r="V925">
        <v>0</v>
      </c>
      <c r="W925">
        <v>0</v>
      </c>
      <c r="X925">
        <v>65.434303064000005</v>
      </c>
      <c r="Y925">
        <v>-0.73492597800000004</v>
      </c>
      <c r="Z925">
        <v>0.73492597800000004</v>
      </c>
      <c r="AA925">
        <v>-0.73492597800000004</v>
      </c>
      <c r="AB925">
        <v>5.5885405000000001E-3</v>
      </c>
      <c r="AC925">
        <v>5.5885405000000001E-3</v>
      </c>
      <c r="AD925">
        <v>0</v>
      </c>
      <c r="AE925">
        <v>42.011541121999997</v>
      </c>
      <c r="AF925">
        <v>0.49198844450000001</v>
      </c>
      <c r="AG925">
        <v>3698.4956612999999</v>
      </c>
      <c r="AH925" t="s">
        <v>40</v>
      </c>
    </row>
    <row r="926" spans="1:34" x14ac:dyDescent="0.55000000000000004">
      <c r="A926">
        <v>14693.987811999999</v>
      </c>
      <c r="B926">
        <v>14072.714620000001</v>
      </c>
      <c r="C926" t="s">
        <v>21</v>
      </c>
      <c r="D926">
        <v>21237</v>
      </c>
      <c r="E926">
        <v>210019</v>
      </c>
      <c r="F926" t="s">
        <v>482</v>
      </c>
      <c r="G926" t="s">
        <v>35</v>
      </c>
      <c r="H926" t="s">
        <v>36</v>
      </c>
      <c r="I926" t="s">
        <v>37</v>
      </c>
      <c r="J926">
        <v>1</v>
      </c>
      <c r="K926">
        <v>0</v>
      </c>
      <c r="L926">
        <v>0</v>
      </c>
      <c r="M926">
        <v>0</v>
      </c>
      <c r="N926">
        <v>1.647859951</v>
      </c>
      <c r="O926">
        <v>2</v>
      </c>
      <c r="P926">
        <v>12591.31</v>
      </c>
      <c r="Q926">
        <v>2</v>
      </c>
      <c r="R926">
        <v>1.647859951</v>
      </c>
      <c r="S926">
        <v>12591.31</v>
      </c>
      <c r="T926" t="s">
        <v>294</v>
      </c>
      <c r="U926" t="s">
        <v>295</v>
      </c>
      <c r="V926">
        <v>0</v>
      </c>
      <c r="W926">
        <v>0</v>
      </c>
      <c r="X926">
        <v>67.447334992999998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1.647859951</v>
      </c>
      <c r="AG926">
        <v>12387.695173</v>
      </c>
      <c r="AH926" t="s">
        <v>40</v>
      </c>
    </row>
    <row r="927" spans="1:34" x14ac:dyDescent="0.55000000000000004">
      <c r="A927">
        <v>14693.987811999999</v>
      </c>
      <c r="B927">
        <v>14072.714620000001</v>
      </c>
      <c r="C927" t="s">
        <v>21</v>
      </c>
      <c r="D927" t="s">
        <v>401</v>
      </c>
      <c r="E927">
        <v>210019</v>
      </c>
      <c r="F927" t="s">
        <v>482</v>
      </c>
      <c r="G927" t="s">
        <v>35</v>
      </c>
      <c r="H927" t="s">
        <v>401</v>
      </c>
      <c r="I927" t="s">
        <v>37</v>
      </c>
      <c r="J927">
        <v>24</v>
      </c>
      <c r="K927">
        <v>382.41423265999998</v>
      </c>
      <c r="L927">
        <v>425</v>
      </c>
      <c r="M927">
        <v>5605229.6100000003</v>
      </c>
      <c r="N927">
        <v>488.86570246999997</v>
      </c>
      <c r="O927">
        <v>544</v>
      </c>
      <c r="P927">
        <v>6997741.1900000004</v>
      </c>
      <c r="Q927">
        <v>119</v>
      </c>
      <c r="R927">
        <v>106.45146982</v>
      </c>
      <c r="S927">
        <v>1392511.58</v>
      </c>
      <c r="U927" t="s">
        <v>402</v>
      </c>
      <c r="V927">
        <v>0</v>
      </c>
      <c r="W927">
        <v>0</v>
      </c>
      <c r="X927">
        <v>127.77544118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106.45146982</v>
      </c>
      <c r="AG927">
        <v>800242.98060999997</v>
      </c>
      <c r="AH927" t="s">
        <v>40</v>
      </c>
    </row>
    <row r="928" spans="1:34" x14ac:dyDescent="0.55000000000000004">
      <c r="A928">
        <v>14693.987811999999</v>
      </c>
      <c r="B928">
        <v>14072.714620000001</v>
      </c>
      <c r="C928" t="s">
        <v>21</v>
      </c>
      <c r="D928">
        <v>21219</v>
      </c>
      <c r="E928">
        <v>210019</v>
      </c>
      <c r="F928" t="s">
        <v>482</v>
      </c>
      <c r="G928" t="s">
        <v>35</v>
      </c>
      <c r="H928" t="s">
        <v>36</v>
      </c>
      <c r="I928" t="s">
        <v>37</v>
      </c>
      <c r="J928">
        <v>1</v>
      </c>
      <c r="K928">
        <v>0</v>
      </c>
      <c r="L928">
        <v>0</v>
      </c>
      <c r="M928">
        <v>0</v>
      </c>
      <c r="N928">
        <v>0.37665798900000003</v>
      </c>
      <c r="O928">
        <v>1</v>
      </c>
      <c r="P928">
        <v>5522.55</v>
      </c>
      <c r="Q928">
        <v>1</v>
      </c>
      <c r="R928">
        <v>0.37665798900000003</v>
      </c>
      <c r="S928">
        <v>5522.55</v>
      </c>
      <c r="T928" t="s">
        <v>221</v>
      </c>
      <c r="U928" t="s">
        <v>222</v>
      </c>
      <c r="V928">
        <v>0</v>
      </c>
      <c r="W928">
        <v>0</v>
      </c>
      <c r="X928">
        <v>25.849107242999999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0.37665798900000003</v>
      </c>
      <c r="AG928">
        <v>2831.5054015000001</v>
      </c>
      <c r="AH928" t="s">
        <v>40</v>
      </c>
    </row>
    <row r="929" spans="1:34" x14ac:dyDescent="0.55000000000000004">
      <c r="A929">
        <v>14693.987811999999</v>
      </c>
      <c r="B929">
        <v>14072.714620000001</v>
      </c>
      <c r="C929" t="s">
        <v>21</v>
      </c>
      <c r="D929">
        <v>21227</v>
      </c>
      <c r="E929">
        <v>210019</v>
      </c>
      <c r="F929" t="s">
        <v>482</v>
      </c>
      <c r="G929" t="s">
        <v>35</v>
      </c>
      <c r="H929" t="s">
        <v>36</v>
      </c>
      <c r="I929" t="s">
        <v>37</v>
      </c>
      <c r="J929">
        <v>1</v>
      </c>
      <c r="K929">
        <v>0</v>
      </c>
      <c r="L929">
        <v>0</v>
      </c>
      <c r="M929">
        <v>0</v>
      </c>
      <c r="N929">
        <v>0.96706397099999997</v>
      </c>
      <c r="O929">
        <v>1</v>
      </c>
      <c r="P929">
        <v>19021.599999999999</v>
      </c>
      <c r="Q929">
        <v>1</v>
      </c>
      <c r="R929">
        <v>0.96706397099999997</v>
      </c>
      <c r="S929">
        <v>19021.599999999999</v>
      </c>
      <c r="T929" t="s">
        <v>458</v>
      </c>
      <c r="U929" t="s">
        <v>459</v>
      </c>
      <c r="V929">
        <v>0</v>
      </c>
      <c r="W929">
        <v>0</v>
      </c>
      <c r="X929">
        <v>38.351487861000003</v>
      </c>
      <c r="Y929">
        <v>-0.598206982</v>
      </c>
      <c r="Z929">
        <v>0.598206982</v>
      </c>
      <c r="AA929">
        <v>-0.598206982</v>
      </c>
      <c r="AB929">
        <v>1.50842758E-2</v>
      </c>
      <c r="AC929">
        <v>1.50842758E-2</v>
      </c>
      <c r="AD929">
        <v>0</v>
      </c>
      <c r="AE929">
        <v>113.39520095</v>
      </c>
      <c r="AF929">
        <v>0.95197969520000003</v>
      </c>
      <c r="AG929">
        <v>7156.4542048000003</v>
      </c>
      <c r="AH929" t="s">
        <v>40</v>
      </c>
    </row>
    <row r="930" spans="1:34" x14ac:dyDescent="0.55000000000000004">
      <c r="A930">
        <v>14693.987811999999</v>
      </c>
      <c r="B930">
        <v>14072.714620000001</v>
      </c>
      <c r="C930" t="s">
        <v>21</v>
      </c>
      <c r="D930">
        <v>21221</v>
      </c>
      <c r="E930">
        <v>210019</v>
      </c>
      <c r="F930" t="s">
        <v>482</v>
      </c>
      <c r="G930" t="s">
        <v>35</v>
      </c>
      <c r="H930" t="s">
        <v>36</v>
      </c>
      <c r="I930" t="s">
        <v>37</v>
      </c>
      <c r="J930">
        <v>1</v>
      </c>
      <c r="K930">
        <v>0</v>
      </c>
      <c r="L930">
        <v>0</v>
      </c>
      <c r="M930">
        <v>0</v>
      </c>
      <c r="N930">
        <v>0.49757698500000003</v>
      </c>
      <c r="O930">
        <v>1</v>
      </c>
      <c r="P930">
        <v>3824.02</v>
      </c>
      <c r="Q930">
        <v>1</v>
      </c>
      <c r="R930">
        <v>0.49757698500000003</v>
      </c>
      <c r="S930">
        <v>3824.02</v>
      </c>
      <c r="T930" t="s">
        <v>388</v>
      </c>
      <c r="U930" t="s">
        <v>389</v>
      </c>
      <c r="V930">
        <v>0</v>
      </c>
      <c r="W930">
        <v>0</v>
      </c>
      <c r="X930">
        <v>45.604401649000003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0.49757698500000003</v>
      </c>
      <c r="AG930">
        <v>3740.5072024000001</v>
      </c>
      <c r="AH930" t="s">
        <v>40</v>
      </c>
    </row>
    <row r="931" spans="1:34" x14ac:dyDescent="0.55000000000000004">
      <c r="A931">
        <v>14693.987811999999</v>
      </c>
      <c r="B931">
        <v>14072.714620000001</v>
      </c>
      <c r="C931" t="s">
        <v>21</v>
      </c>
      <c r="D931">
        <v>21217</v>
      </c>
      <c r="E931">
        <v>210019</v>
      </c>
      <c r="F931" t="s">
        <v>482</v>
      </c>
      <c r="G931" t="s">
        <v>35</v>
      </c>
      <c r="H931" t="s">
        <v>86</v>
      </c>
      <c r="I931" t="s">
        <v>37</v>
      </c>
      <c r="J931">
        <v>1</v>
      </c>
      <c r="K931">
        <v>0</v>
      </c>
      <c r="L931">
        <v>0</v>
      </c>
      <c r="M931">
        <v>0</v>
      </c>
      <c r="N931">
        <v>0.47289798599999999</v>
      </c>
      <c r="O931">
        <v>1</v>
      </c>
      <c r="P931">
        <v>5038.1099999999997</v>
      </c>
      <c r="Q931">
        <v>1</v>
      </c>
      <c r="R931">
        <v>0.47289798599999999</v>
      </c>
      <c r="S931">
        <v>5038.1099999999997</v>
      </c>
      <c r="T931" t="s">
        <v>36</v>
      </c>
      <c r="U931" t="s">
        <v>364</v>
      </c>
      <c r="V931">
        <v>0</v>
      </c>
      <c r="W931">
        <v>0</v>
      </c>
      <c r="X931">
        <v>63.406089125999998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0.47289798599999999</v>
      </c>
      <c r="AG931">
        <v>3554.9842054000001</v>
      </c>
      <c r="AH931" t="s">
        <v>40</v>
      </c>
    </row>
    <row r="932" spans="1:34" x14ac:dyDescent="0.55000000000000004">
      <c r="A932">
        <v>14693.987811999999</v>
      </c>
      <c r="B932">
        <v>14072.714620000001</v>
      </c>
      <c r="C932" t="s">
        <v>21</v>
      </c>
      <c r="D932">
        <v>20905</v>
      </c>
      <c r="E932">
        <v>210019</v>
      </c>
      <c r="F932" t="s">
        <v>482</v>
      </c>
      <c r="G932" t="s">
        <v>35</v>
      </c>
      <c r="H932" t="s">
        <v>46</v>
      </c>
      <c r="I932" t="s">
        <v>37</v>
      </c>
      <c r="J932">
        <v>1</v>
      </c>
      <c r="K932">
        <v>0</v>
      </c>
      <c r="L932">
        <v>0</v>
      </c>
      <c r="M932">
        <v>0</v>
      </c>
      <c r="N932">
        <v>0.60089098200000002</v>
      </c>
      <c r="O932">
        <v>1</v>
      </c>
      <c r="P932">
        <v>4928.25</v>
      </c>
      <c r="Q932">
        <v>1</v>
      </c>
      <c r="R932">
        <v>0.60089098200000002</v>
      </c>
      <c r="S932">
        <v>4928.25</v>
      </c>
      <c r="T932" t="s">
        <v>98</v>
      </c>
      <c r="U932" t="s">
        <v>283</v>
      </c>
      <c r="V932">
        <v>0</v>
      </c>
      <c r="W932">
        <v>0</v>
      </c>
      <c r="X932">
        <v>20.929489378</v>
      </c>
      <c r="Y932">
        <v>-1.779962947</v>
      </c>
      <c r="Z932">
        <v>1.779962947</v>
      </c>
      <c r="AA932">
        <v>-1.779962947</v>
      </c>
      <c r="AB932">
        <v>5.1103190499999999E-2</v>
      </c>
      <c r="AC932">
        <v>5.1103190499999999E-2</v>
      </c>
      <c r="AD932">
        <v>0</v>
      </c>
      <c r="AE932">
        <v>384.16538136999998</v>
      </c>
      <c r="AF932">
        <v>0.54978779150000001</v>
      </c>
      <c r="AG932">
        <v>4132.9990249000002</v>
      </c>
      <c r="AH932" t="s">
        <v>40</v>
      </c>
    </row>
    <row r="933" spans="1:34" x14ac:dyDescent="0.55000000000000004">
      <c r="A933">
        <v>14693.987811999999</v>
      </c>
      <c r="B933">
        <v>14072.714620000001</v>
      </c>
      <c r="C933" t="s">
        <v>21</v>
      </c>
      <c r="D933">
        <v>21222</v>
      </c>
      <c r="E933">
        <v>210019</v>
      </c>
      <c r="F933" t="s">
        <v>482</v>
      </c>
      <c r="G933" t="s">
        <v>35</v>
      </c>
      <c r="H933" t="s">
        <v>36</v>
      </c>
      <c r="I933" t="s">
        <v>37</v>
      </c>
      <c r="J933">
        <v>1</v>
      </c>
      <c r="K933">
        <v>0</v>
      </c>
      <c r="L933">
        <v>0</v>
      </c>
      <c r="M933">
        <v>0</v>
      </c>
      <c r="N933">
        <v>1.9738199400000001</v>
      </c>
      <c r="O933">
        <v>3</v>
      </c>
      <c r="P933">
        <v>27596.44</v>
      </c>
      <c r="Q933">
        <v>3</v>
      </c>
      <c r="R933">
        <v>1.9738199400000001</v>
      </c>
      <c r="S933">
        <v>27596.44</v>
      </c>
      <c r="T933" t="s">
        <v>357</v>
      </c>
      <c r="U933" t="s">
        <v>358</v>
      </c>
      <c r="V933">
        <v>0</v>
      </c>
      <c r="W933">
        <v>0</v>
      </c>
      <c r="X933">
        <v>83.096533515999994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1.9738199400000001</v>
      </c>
      <c r="AG933">
        <v>14838.081190000001</v>
      </c>
      <c r="AH933" t="s">
        <v>40</v>
      </c>
    </row>
    <row r="934" spans="1:34" x14ac:dyDescent="0.55000000000000004">
      <c r="A934">
        <v>14693.987811999999</v>
      </c>
      <c r="B934">
        <v>14072.714620000001</v>
      </c>
      <c r="C934" t="s">
        <v>21</v>
      </c>
      <c r="D934">
        <v>21075</v>
      </c>
      <c r="E934">
        <v>210019</v>
      </c>
      <c r="F934" t="s">
        <v>482</v>
      </c>
      <c r="G934" t="s">
        <v>35</v>
      </c>
      <c r="H934" t="s">
        <v>79</v>
      </c>
      <c r="I934" t="s">
        <v>37</v>
      </c>
      <c r="J934">
        <v>1</v>
      </c>
      <c r="K934">
        <v>0</v>
      </c>
      <c r="L934">
        <v>0</v>
      </c>
      <c r="M934">
        <v>0</v>
      </c>
      <c r="N934">
        <v>1.4024919579999999</v>
      </c>
      <c r="O934">
        <v>1</v>
      </c>
      <c r="P934">
        <v>15036.21</v>
      </c>
      <c r="Q934">
        <v>1</v>
      </c>
      <c r="R934">
        <v>1.4024919579999999</v>
      </c>
      <c r="S934">
        <v>15036.21</v>
      </c>
      <c r="T934" t="s">
        <v>158</v>
      </c>
      <c r="U934" t="s">
        <v>159</v>
      </c>
      <c r="V934">
        <v>0</v>
      </c>
      <c r="W934">
        <v>0</v>
      </c>
      <c r="X934">
        <v>74.389385790999995</v>
      </c>
      <c r="Y934">
        <v>-3.5079528959999999</v>
      </c>
      <c r="Z934">
        <v>3.5079528959999999</v>
      </c>
      <c r="AA934">
        <v>-3.5079528959999999</v>
      </c>
      <c r="AB934">
        <v>6.6136797299999994E-2</v>
      </c>
      <c r="AC934">
        <v>6.6136797299999994E-2</v>
      </c>
      <c r="AD934">
        <v>0</v>
      </c>
      <c r="AE934">
        <v>497.17968057000002</v>
      </c>
      <c r="AF934">
        <v>1.3363551606999999</v>
      </c>
      <c r="AG934">
        <v>10045.975305</v>
      </c>
      <c r="AH934" t="s">
        <v>40</v>
      </c>
    </row>
    <row r="935" spans="1:34" x14ac:dyDescent="0.55000000000000004">
      <c r="A935">
        <v>14693.987811999999</v>
      </c>
      <c r="B935">
        <v>14072.714620000001</v>
      </c>
      <c r="C935" t="s">
        <v>21</v>
      </c>
      <c r="D935">
        <v>20716</v>
      </c>
      <c r="E935">
        <v>210019</v>
      </c>
      <c r="F935" t="s">
        <v>482</v>
      </c>
      <c r="G935" t="s">
        <v>35</v>
      </c>
      <c r="H935" t="s">
        <v>41</v>
      </c>
      <c r="I935" t="s">
        <v>37</v>
      </c>
      <c r="J935">
        <v>1</v>
      </c>
      <c r="K935">
        <v>0</v>
      </c>
      <c r="L935">
        <v>0</v>
      </c>
      <c r="M935">
        <v>0</v>
      </c>
      <c r="N935">
        <v>0.92701997199999997</v>
      </c>
      <c r="O935">
        <v>1</v>
      </c>
      <c r="P935">
        <v>12212.4</v>
      </c>
      <c r="Q935">
        <v>1</v>
      </c>
      <c r="R935">
        <v>0.92701997199999997</v>
      </c>
      <c r="S935">
        <v>12212.4</v>
      </c>
      <c r="T935" t="s">
        <v>140</v>
      </c>
      <c r="U935" t="s">
        <v>276</v>
      </c>
      <c r="V935">
        <v>0</v>
      </c>
      <c r="W935">
        <v>0</v>
      </c>
      <c r="X935">
        <v>75.096107774000004</v>
      </c>
      <c r="Y935">
        <v>-6.8142197979999999</v>
      </c>
      <c r="Z935">
        <v>6.8142197979999999</v>
      </c>
      <c r="AA935">
        <v>-6.8142197979999999</v>
      </c>
      <c r="AB935">
        <v>8.4117779700000006E-2</v>
      </c>
      <c r="AC935">
        <v>8.4117779700000006E-2</v>
      </c>
      <c r="AD935">
        <v>0</v>
      </c>
      <c r="AE935">
        <v>632.35071178999999</v>
      </c>
      <c r="AF935">
        <v>0.84290219229999996</v>
      </c>
      <c r="AG935">
        <v>6336.4701673</v>
      </c>
      <c r="AH935" t="s">
        <v>40</v>
      </c>
    </row>
    <row r="936" spans="1:34" x14ac:dyDescent="0.55000000000000004">
      <c r="A936">
        <v>14693.987811999999</v>
      </c>
      <c r="B936">
        <v>14072.714620000001</v>
      </c>
      <c r="C936" t="s">
        <v>21</v>
      </c>
      <c r="D936">
        <v>21202</v>
      </c>
      <c r="E936">
        <v>210019</v>
      </c>
      <c r="F936" t="s">
        <v>482</v>
      </c>
      <c r="G936" t="s">
        <v>35</v>
      </c>
      <c r="H936" t="s">
        <v>86</v>
      </c>
      <c r="I936" t="s">
        <v>37</v>
      </c>
      <c r="J936">
        <v>1</v>
      </c>
      <c r="K936">
        <v>0</v>
      </c>
      <c r="L936">
        <v>0</v>
      </c>
      <c r="M936">
        <v>0</v>
      </c>
      <c r="N936">
        <v>0.598206982</v>
      </c>
      <c r="O936">
        <v>1</v>
      </c>
      <c r="P936">
        <v>25505.79</v>
      </c>
      <c r="Q936">
        <v>1</v>
      </c>
      <c r="R936">
        <v>0.598206982</v>
      </c>
      <c r="S936">
        <v>25505.79</v>
      </c>
      <c r="T936" t="s">
        <v>36</v>
      </c>
      <c r="U936" t="s">
        <v>110</v>
      </c>
      <c r="V936">
        <v>0</v>
      </c>
      <c r="W936">
        <v>0</v>
      </c>
      <c r="X936">
        <v>77.692372683000002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0.598206982</v>
      </c>
      <c r="AG936">
        <v>4496.9875861999999</v>
      </c>
      <c r="AH936" t="s">
        <v>40</v>
      </c>
    </row>
    <row r="937" spans="1:34" x14ac:dyDescent="0.55000000000000004">
      <c r="A937">
        <v>14693.987811999999</v>
      </c>
      <c r="B937">
        <v>14072.714620000001</v>
      </c>
      <c r="C937" t="s">
        <v>21</v>
      </c>
      <c r="D937">
        <v>21037</v>
      </c>
      <c r="E937">
        <v>210019</v>
      </c>
      <c r="F937" t="s">
        <v>482</v>
      </c>
      <c r="G937" t="s">
        <v>35</v>
      </c>
      <c r="H937" t="s">
        <v>64</v>
      </c>
      <c r="I937" t="s">
        <v>37</v>
      </c>
      <c r="J937">
        <v>1</v>
      </c>
      <c r="K937">
        <v>0</v>
      </c>
      <c r="L937">
        <v>0</v>
      </c>
      <c r="M937">
        <v>0</v>
      </c>
      <c r="N937">
        <v>0.92701997199999997</v>
      </c>
      <c r="O937">
        <v>1</v>
      </c>
      <c r="P937">
        <v>13978.65</v>
      </c>
      <c r="Q937">
        <v>1</v>
      </c>
      <c r="R937">
        <v>0.92701997199999997</v>
      </c>
      <c r="S937">
        <v>13978.65</v>
      </c>
      <c r="T937" t="s">
        <v>480</v>
      </c>
      <c r="U937" t="s">
        <v>481</v>
      </c>
      <c r="V937">
        <v>0</v>
      </c>
      <c r="W937">
        <v>0</v>
      </c>
      <c r="X937">
        <v>47.501344580000001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0.92701997199999997</v>
      </c>
      <c r="AG937">
        <v>6968.8208790999997</v>
      </c>
      <c r="AH937" t="s">
        <v>40</v>
      </c>
    </row>
    <row r="938" spans="1:34" x14ac:dyDescent="0.55000000000000004">
      <c r="A938">
        <v>14693.987811999999</v>
      </c>
      <c r="B938">
        <v>14072.714620000001</v>
      </c>
      <c r="C938" t="s">
        <v>21</v>
      </c>
      <c r="D938">
        <v>20876</v>
      </c>
      <c r="E938">
        <v>210019</v>
      </c>
      <c r="F938" t="s">
        <v>482</v>
      </c>
      <c r="G938" t="s">
        <v>35</v>
      </c>
      <c r="H938" t="s">
        <v>46</v>
      </c>
      <c r="I938" t="s">
        <v>37</v>
      </c>
      <c r="J938">
        <v>1</v>
      </c>
      <c r="K938">
        <v>0</v>
      </c>
      <c r="L938">
        <v>0</v>
      </c>
      <c r="M938">
        <v>0</v>
      </c>
      <c r="N938">
        <v>0.92701997199999997</v>
      </c>
      <c r="O938">
        <v>1</v>
      </c>
      <c r="P938">
        <v>15730.82</v>
      </c>
      <c r="Q938">
        <v>1</v>
      </c>
      <c r="R938">
        <v>0.92701997199999997</v>
      </c>
      <c r="S938">
        <v>15730.82</v>
      </c>
      <c r="T938" t="s">
        <v>74</v>
      </c>
      <c r="U938" t="s">
        <v>75</v>
      </c>
      <c r="V938">
        <v>0</v>
      </c>
      <c r="W938">
        <v>0</v>
      </c>
      <c r="X938">
        <v>56.860298307000001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0.92701997199999997</v>
      </c>
      <c r="AG938">
        <v>6968.8208790999997</v>
      </c>
      <c r="AH938" t="s">
        <v>40</v>
      </c>
    </row>
    <row r="939" spans="1:34" x14ac:dyDescent="0.55000000000000004">
      <c r="A939">
        <v>14693.987811999999</v>
      </c>
      <c r="B939">
        <v>14072.714620000001</v>
      </c>
      <c r="C939" t="s">
        <v>21</v>
      </c>
      <c r="D939">
        <v>21144</v>
      </c>
      <c r="E939">
        <v>210019</v>
      </c>
      <c r="F939" t="s">
        <v>482</v>
      </c>
      <c r="G939" t="s">
        <v>35</v>
      </c>
      <c r="H939" t="s">
        <v>64</v>
      </c>
      <c r="I939" t="s">
        <v>37</v>
      </c>
      <c r="J939">
        <v>1</v>
      </c>
      <c r="K939">
        <v>0</v>
      </c>
      <c r="L939">
        <v>0</v>
      </c>
      <c r="M939">
        <v>0</v>
      </c>
      <c r="N939">
        <v>0.460249986</v>
      </c>
      <c r="O939">
        <v>1</v>
      </c>
      <c r="P939">
        <v>8693.93</v>
      </c>
      <c r="Q939">
        <v>1</v>
      </c>
      <c r="R939">
        <v>0.460249986</v>
      </c>
      <c r="S939">
        <v>8693.93</v>
      </c>
      <c r="T939" t="s">
        <v>300</v>
      </c>
      <c r="U939" t="s">
        <v>301</v>
      </c>
      <c r="V939">
        <v>0</v>
      </c>
      <c r="W939">
        <v>0</v>
      </c>
      <c r="X939">
        <v>27.458624188999998</v>
      </c>
      <c r="Y939">
        <v>-5.6600000000000001E-3</v>
      </c>
      <c r="Z939">
        <v>5.6600000000000001E-3</v>
      </c>
      <c r="AA939">
        <v>-5.6600000000000001E-3</v>
      </c>
      <c r="AB939">
        <v>9.4870600000000006E-5</v>
      </c>
      <c r="AC939">
        <v>9.4870600000000006E-5</v>
      </c>
      <c r="AD939">
        <v>0</v>
      </c>
      <c r="AE939">
        <v>0.71318410129999998</v>
      </c>
      <c r="AF939">
        <v>0.46015511539999998</v>
      </c>
      <c r="AG939">
        <v>3459.1903874999998</v>
      </c>
      <c r="AH939" t="s">
        <v>40</v>
      </c>
    </row>
    <row r="940" spans="1:34" x14ac:dyDescent="0.55000000000000004">
      <c r="A940">
        <v>14693.987811999999</v>
      </c>
      <c r="B940">
        <v>14072.714620000001</v>
      </c>
      <c r="C940" t="s">
        <v>21</v>
      </c>
      <c r="D940">
        <v>20866</v>
      </c>
      <c r="E940">
        <v>210019</v>
      </c>
      <c r="F940" t="s">
        <v>482</v>
      </c>
      <c r="G940" t="s">
        <v>35</v>
      </c>
      <c r="H940" t="s">
        <v>46</v>
      </c>
      <c r="I940" t="s">
        <v>37</v>
      </c>
      <c r="J940">
        <v>1</v>
      </c>
      <c r="K940">
        <v>0.49757698500000003</v>
      </c>
      <c r="L940">
        <v>1</v>
      </c>
      <c r="M940">
        <v>4269.3599999999997</v>
      </c>
      <c r="N940">
        <v>0.94474897199999996</v>
      </c>
      <c r="O940">
        <v>1</v>
      </c>
      <c r="P940">
        <v>13158.4</v>
      </c>
      <c r="Q940">
        <v>0</v>
      </c>
      <c r="R940">
        <v>0.44717198699999999</v>
      </c>
      <c r="S940">
        <v>8889.0400000000009</v>
      </c>
      <c r="T940" t="s">
        <v>251</v>
      </c>
      <c r="U940" t="s">
        <v>252</v>
      </c>
      <c r="V940">
        <v>0</v>
      </c>
      <c r="W940">
        <v>0</v>
      </c>
      <c r="X940">
        <v>53.171304423999999</v>
      </c>
      <c r="Y940">
        <v>-9.5049347189999995</v>
      </c>
      <c r="Z940">
        <v>9.5049347189999995</v>
      </c>
      <c r="AA940">
        <v>-9.5049347189999995</v>
      </c>
      <c r="AB940">
        <v>7.99367364E-2</v>
      </c>
      <c r="AC940">
        <v>7.99367364E-2</v>
      </c>
      <c r="AD940">
        <v>0</v>
      </c>
      <c r="AE940">
        <v>600.91995242999997</v>
      </c>
      <c r="AF940">
        <v>0.36723525060000001</v>
      </c>
      <c r="AG940">
        <v>2760.6704918999999</v>
      </c>
      <c r="AH940" t="s">
        <v>40</v>
      </c>
    </row>
    <row r="941" spans="1:34" x14ac:dyDescent="0.55000000000000004">
      <c r="A941">
        <v>14693.987811999999</v>
      </c>
      <c r="B941">
        <v>14072.714620000001</v>
      </c>
      <c r="C941" t="s">
        <v>21</v>
      </c>
      <c r="D941" t="s">
        <v>44</v>
      </c>
      <c r="E941">
        <v>210019</v>
      </c>
      <c r="F941" t="s">
        <v>482</v>
      </c>
      <c r="G941" t="s">
        <v>35</v>
      </c>
      <c r="H941" t="s">
        <v>44</v>
      </c>
      <c r="I941" t="s">
        <v>37</v>
      </c>
      <c r="J941">
        <v>1</v>
      </c>
      <c r="K941">
        <v>0.75515097799999997</v>
      </c>
      <c r="L941">
        <v>1</v>
      </c>
      <c r="M941">
        <v>5002.49</v>
      </c>
      <c r="N941">
        <v>4.1236268770000004</v>
      </c>
      <c r="O941">
        <v>3</v>
      </c>
      <c r="P941">
        <v>44099.89</v>
      </c>
      <c r="Q941">
        <v>2</v>
      </c>
      <c r="R941">
        <v>3.3684758989999999</v>
      </c>
      <c r="S941">
        <v>39097.4</v>
      </c>
      <c r="U941" t="s">
        <v>45</v>
      </c>
      <c r="V941">
        <v>0</v>
      </c>
      <c r="W941">
        <v>0</v>
      </c>
      <c r="X941">
        <v>53.578863411999997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3.3684758989999999</v>
      </c>
      <c r="AG941">
        <v>25322.329491</v>
      </c>
      <c r="AH941" t="s">
        <v>40</v>
      </c>
    </row>
    <row r="942" spans="1:34" x14ac:dyDescent="0.55000000000000004">
      <c r="A942">
        <v>14693.987811999999</v>
      </c>
      <c r="B942">
        <v>14072.714620000001</v>
      </c>
      <c r="C942" t="s">
        <v>21</v>
      </c>
      <c r="D942">
        <v>21701</v>
      </c>
      <c r="E942">
        <v>210019</v>
      </c>
      <c r="F942" t="s">
        <v>482</v>
      </c>
      <c r="G942" t="s">
        <v>35</v>
      </c>
      <c r="H942" t="s">
        <v>55</v>
      </c>
      <c r="I942" t="s">
        <v>37</v>
      </c>
      <c r="J942">
        <v>1</v>
      </c>
      <c r="K942">
        <v>0</v>
      </c>
      <c r="L942">
        <v>0</v>
      </c>
      <c r="M942">
        <v>0</v>
      </c>
      <c r="N942">
        <v>0.58304598299999999</v>
      </c>
      <c r="O942">
        <v>1</v>
      </c>
      <c r="P942">
        <v>8975.3700000000008</v>
      </c>
      <c r="Q942">
        <v>1</v>
      </c>
      <c r="R942">
        <v>0.58304598299999999</v>
      </c>
      <c r="S942">
        <v>8975.3700000000008</v>
      </c>
      <c r="T942" t="s">
        <v>55</v>
      </c>
      <c r="U942" t="s">
        <v>76</v>
      </c>
      <c r="V942">
        <v>0</v>
      </c>
      <c r="W942">
        <v>0</v>
      </c>
      <c r="X942">
        <v>32.620666036000003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0.58304598299999999</v>
      </c>
      <c r="AG942">
        <v>4383.0156226999998</v>
      </c>
      <c r="AH942" t="s">
        <v>40</v>
      </c>
    </row>
    <row r="943" spans="1:34" x14ac:dyDescent="0.55000000000000004">
      <c r="A943">
        <v>14693.987811999999</v>
      </c>
      <c r="B943">
        <v>14072.714620000001</v>
      </c>
      <c r="C943" t="s">
        <v>21</v>
      </c>
      <c r="D943" t="s">
        <v>53</v>
      </c>
      <c r="E943">
        <v>210019</v>
      </c>
      <c r="F943" t="s">
        <v>482</v>
      </c>
      <c r="G943" t="s">
        <v>35</v>
      </c>
      <c r="H943" t="s">
        <v>53</v>
      </c>
      <c r="I943" t="s">
        <v>37</v>
      </c>
      <c r="J943">
        <v>1</v>
      </c>
      <c r="K943">
        <v>0</v>
      </c>
      <c r="L943">
        <v>0</v>
      </c>
      <c r="M943">
        <v>0</v>
      </c>
      <c r="N943">
        <v>0.84587697500000003</v>
      </c>
      <c r="O943">
        <v>1</v>
      </c>
      <c r="P943">
        <v>6933.15</v>
      </c>
      <c r="Q943">
        <v>1</v>
      </c>
      <c r="R943">
        <v>0.84587697500000003</v>
      </c>
      <c r="S943">
        <v>6933.15</v>
      </c>
      <c r="U943" t="s">
        <v>54</v>
      </c>
      <c r="V943">
        <v>0</v>
      </c>
      <c r="W943">
        <v>0</v>
      </c>
      <c r="X943">
        <v>136.66112992000001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0.84587697500000003</v>
      </c>
      <c r="AG943">
        <v>6358.8329297999999</v>
      </c>
      <c r="AH943" t="s">
        <v>40</v>
      </c>
    </row>
    <row r="944" spans="1:34" x14ac:dyDescent="0.55000000000000004">
      <c r="A944">
        <v>14693.987811999999</v>
      </c>
      <c r="B944">
        <v>14072.714620000001</v>
      </c>
      <c r="C944" t="s">
        <v>21</v>
      </c>
      <c r="D944" t="s">
        <v>62</v>
      </c>
      <c r="E944">
        <v>210019</v>
      </c>
      <c r="F944" t="s">
        <v>482</v>
      </c>
      <c r="G944" t="s">
        <v>35</v>
      </c>
      <c r="H944" t="s">
        <v>62</v>
      </c>
      <c r="I944" t="s">
        <v>37</v>
      </c>
      <c r="J944">
        <v>1</v>
      </c>
      <c r="K944">
        <v>0</v>
      </c>
      <c r="L944">
        <v>0</v>
      </c>
      <c r="M944">
        <v>0</v>
      </c>
      <c r="N944">
        <v>1.6547249509999999</v>
      </c>
      <c r="O944">
        <v>1</v>
      </c>
      <c r="P944">
        <v>13781.53</v>
      </c>
      <c r="Q944">
        <v>1</v>
      </c>
      <c r="R944">
        <v>1.6547249509999999</v>
      </c>
      <c r="S944">
        <v>13781.53</v>
      </c>
      <c r="U944" t="s">
        <v>63</v>
      </c>
      <c r="V944">
        <v>0</v>
      </c>
      <c r="W944">
        <v>0</v>
      </c>
      <c r="X944">
        <v>145.88484364999999</v>
      </c>
      <c r="Y944">
        <v>-9.3912267220000007</v>
      </c>
      <c r="Z944">
        <v>9.3912267220000007</v>
      </c>
      <c r="AA944">
        <v>-9.3912267220000007</v>
      </c>
      <c r="AB944">
        <v>0.10652167</v>
      </c>
      <c r="AC944">
        <v>0.10652167</v>
      </c>
      <c r="AD944">
        <v>0</v>
      </c>
      <c r="AE944">
        <v>800.77070676999995</v>
      </c>
      <c r="AF944">
        <v>1.5482032809999999</v>
      </c>
      <c r="AG944">
        <v>11638.531720000001</v>
      </c>
      <c r="AH944" t="s">
        <v>40</v>
      </c>
    </row>
    <row r="945" spans="1:34" x14ac:dyDescent="0.55000000000000004">
      <c r="A945">
        <v>14693.987811999999</v>
      </c>
      <c r="B945">
        <v>14072.714620000001</v>
      </c>
      <c r="C945" t="s">
        <v>21</v>
      </c>
      <c r="D945" t="s">
        <v>347</v>
      </c>
      <c r="E945">
        <v>210019</v>
      </c>
      <c r="F945" t="s">
        <v>482</v>
      </c>
      <c r="G945" t="s">
        <v>35</v>
      </c>
      <c r="H945" t="s">
        <v>347</v>
      </c>
      <c r="I945" t="s">
        <v>37</v>
      </c>
      <c r="J945">
        <v>3</v>
      </c>
      <c r="K945">
        <v>3.5262108940000001</v>
      </c>
      <c r="L945">
        <v>5</v>
      </c>
      <c r="M945">
        <v>59061.93</v>
      </c>
      <c r="N945">
        <v>5.38701484</v>
      </c>
      <c r="O945">
        <v>3</v>
      </c>
      <c r="P945">
        <v>49471.08</v>
      </c>
      <c r="Q945">
        <v>-2</v>
      </c>
      <c r="R945">
        <v>1.8608039460000001</v>
      </c>
      <c r="S945">
        <v>-9590.85</v>
      </c>
      <c r="U945" t="s">
        <v>348</v>
      </c>
      <c r="V945">
        <v>0</v>
      </c>
      <c r="W945">
        <v>0</v>
      </c>
      <c r="X945">
        <v>68.731464979999998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1.8608039460000001</v>
      </c>
      <c r="AG945">
        <v>13988.489766000001</v>
      </c>
      <c r="AH945" t="s">
        <v>40</v>
      </c>
    </row>
    <row r="946" spans="1:34" x14ac:dyDescent="0.55000000000000004">
      <c r="A946">
        <v>14693.987811999999</v>
      </c>
      <c r="B946">
        <v>14072.714620000001</v>
      </c>
      <c r="C946" t="s">
        <v>21</v>
      </c>
      <c r="D946" t="s">
        <v>375</v>
      </c>
      <c r="E946">
        <v>210019</v>
      </c>
      <c r="F946" t="s">
        <v>482</v>
      </c>
      <c r="G946" t="s">
        <v>35</v>
      </c>
      <c r="H946" t="s">
        <v>375</v>
      </c>
      <c r="I946" t="s">
        <v>37</v>
      </c>
      <c r="J946">
        <v>1</v>
      </c>
      <c r="K946">
        <v>0</v>
      </c>
      <c r="L946">
        <v>0</v>
      </c>
      <c r="M946">
        <v>0</v>
      </c>
      <c r="N946">
        <v>1.275980962</v>
      </c>
      <c r="O946">
        <v>1</v>
      </c>
      <c r="P946">
        <v>17927.169999999998</v>
      </c>
      <c r="Q946">
        <v>1</v>
      </c>
      <c r="R946">
        <v>1.275980962</v>
      </c>
      <c r="S946">
        <v>17927.169999999998</v>
      </c>
      <c r="U946" t="s">
        <v>376</v>
      </c>
      <c r="V946">
        <v>0</v>
      </c>
      <c r="W946">
        <v>0</v>
      </c>
      <c r="X946">
        <v>42.342709741999997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1.275980962</v>
      </c>
      <c r="AG946">
        <v>9592.1156370999997</v>
      </c>
      <c r="AH946" t="s">
        <v>40</v>
      </c>
    </row>
    <row r="947" spans="1:34" x14ac:dyDescent="0.55000000000000004">
      <c r="A947">
        <v>14693.987811999999</v>
      </c>
      <c r="B947">
        <v>14072.714620000001</v>
      </c>
      <c r="C947" t="s">
        <v>21</v>
      </c>
      <c r="D947">
        <v>21061</v>
      </c>
      <c r="E947">
        <v>210019</v>
      </c>
      <c r="F947" t="s">
        <v>482</v>
      </c>
      <c r="G947" t="s">
        <v>35</v>
      </c>
      <c r="H947" t="s">
        <v>64</v>
      </c>
      <c r="I947" t="s">
        <v>37</v>
      </c>
      <c r="J947">
        <v>2</v>
      </c>
      <c r="K947">
        <v>0</v>
      </c>
      <c r="L947">
        <v>0</v>
      </c>
      <c r="M947">
        <v>0</v>
      </c>
      <c r="N947">
        <v>1.268898963</v>
      </c>
      <c r="O947">
        <v>2</v>
      </c>
      <c r="P947">
        <v>16965.650000000001</v>
      </c>
      <c r="Q947">
        <v>2</v>
      </c>
      <c r="R947">
        <v>1.268898963</v>
      </c>
      <c r="S947">
        <v>16965.650000000001</v>
      </c>
      <c r="T947" t="s">
        <v>164</v>
      </c>
      <c r="U947" t="s">
        <v>421</v>
      </c>
      <c r="V947">
        <v>0</v>
      </c>
      <c r="W947">
        <v>0</v>
      </c>
      <c r="X947">
        <v>121.47440439</v>
      </c>
      <c r="Y947">
        <v>-2.2170409339999999</v>
      </c>
      <c r="Z947">
        <v>2.2170409339999999</v>
      </c>
      <c r="AA947">
        <v>-2.2170409339999999</v>
      </c>
      <c r="AB947">
        <v>2.3158795900000001E-2</v>
      </c>
      <c r="AC947">
        <v>2.3158795900000001E-2</v>
      </c>
      <c r="AD947">
        <v>0</v>
      </c>
      <c r="AE947">
        <v>174.09495533</v>
      </c>
      <c r="AF947">
        <v>1.2457401670999999</v>
      </c>
      <c r="AG947">
        <v>9364.7821497000004</v>
      </c>
      <c r="AH947" t="s">
        <v>40</v>
      </c>
    </row>
    <row r="948" spans="1:34" x14ac:dyDescent="0.55000000000000004">
      <c r="A948">
        <v>14693.987811999999</v>
      </c>
      <c r="B948">
        <v>14072.714620000001</v>
      </c>
      <c r="C948" t="s">
        <v>21</v>
      </c>
      <c r="D948" t="s">
        <v>249</v>
      </c>
      <c r="E948">
        <v>210019</v>
      </c>
      <c r="F948" t="s">
        <v>482</v>
      </c>
      <c r="G948" t="s">
        <v>35</v>
      </c>
      <c r="H948" t="s">
        <v>249</v>
      </c>
      <c r="I948" t="s">
        <v>37</v>
      </c>
      <c r="J948">
        <v>15</v>
      </c>
      <c r="K948">
        <v>55.914777340999997</v>
      </c>
      <c r="L948">
        <v>57</v>
      </c>
      <c r="M948">
        <v>837459.41</v>
      </c>
      <c r="N948">
        <v>59.093124244999998</v>
      </c>
      <c r="O948">
        <v>56</v>
      </c>
      <c r="P948">
        <v>762162.82</v>
      </c>
      <c r="Q948">
        <v>-1</v>
      </c>
      <c r="R948">
        <v>3.1783469040000001</v>
      </c>
      <c r="S948">
        <v>-75296.59</v>
      </c>
      <c r="U948" t="s">
        <v>250</v>
      </c>
      <c r="V948">
        <v>0</v>
      </c>
      <c r="W948">
        <v>0</v>
      </c>
      <c r="X948">
        <v>25.409762245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3.1783469040000001</v>
      </c>
      <c r="AG948">
        <v>23893.045386999998</v>
      </c>
      <c r="AH948" t="s">
        <v>40</v>
      </c>
    </row>
    <row r="949" spans="1:34" x14ac:dyDescent="0.55000000000000004">
      <c r="A949">
        <v>14693.987811999999</v>
      </c>
      <c r="B949">
        <v>14072.714620000001</v>
      </c>
      <c r="C949" t="s">
        <v>21</v>
      </c>
      <c r="D949" t="s">
        <v>64</v>
      </c>
      <c r="E949">
        <v>210019</v>
      </c>
      <c r="F949" t="s">
        <v>482</v>
      </c>
      <c r="G949" t="s">
        <v>35</v>
      </c>
      <c r="H949" t="s">
        <v>64</v>
      </c>
      <c r="I949" t="s">
        <v>37</v>
      </c>
      <c r="J949">
        <v>1</v>
      </c>
      <c r="K949">
        <v>0</v>
      </c>
      <c r="L949">
        <v>0</v>
      </c>
      <c r="M949">
        <v>0</v>
      </c>
      <c r="N949">
        <v>0.52952198399999995</v>
      </c>
      <c r="O949">
        <v>1</v>
      </c>
      <c r="P949">
        <v>10186.52</v>
      </c>
      <c r="Q949">
        <v>1</v>
      </c>
      <c r="R949">
        <v>0.52952198399999995</v>
      </c>
      <c r="S949">
        <v>10186.52</v>
      </c>
      <c r="U949" t="s">
        <v>450</v>
      </c>
      <c r="V949">
        <v>0</v>
      </c>
      <c r="W949">
        <v>0</v>
      </c>
      <c r="X949">
        <v>12.965211614999999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0.52952198399999995</v>
      </c>
      <c r="AG949">
        <v>3980.6519487</v>
      </c>
      <c r="AH949" t="s">
        <v>40</v>
      </c>
    </row>
    <row r="950" spans="1:34" x14ac:dyDescent="0.55000000000000004">
      <c r="A950">
        <v>13046.111364</v>
      </c>
      <c r="B950">
        <v>13261.043546000001</v>
      </c>
      <c r="C950" t="s">
        <v>21</v>
      </c>
      <c r="D950">
        <v>21701</v>
      </c>
      <c r="E950">
        <v>210022</v>
      </c>
      <c r="F950" t="s">
        <v>483</v>
      </c>
      <c r="G950" t="s">
        <v>35</v>
      </c>
      <c r="H950" t="s">
        <v>55</v>
      </c>
      <c r="I950" t="s">
        <v>37</v>
      </c>
      <c r="J950">
        <v>2</v>
      </c>
      <c r="K950">
        <v>1.2757409630000001</v>
      </c>
      <c r="L950">
        <v>2</v>
      </c>
      <c r="M950">
        <v>10334.16</v>
      </c>
      <c r="N950">
        <v>4.6153058639999998</v>
      </c>
      <c r="O950">
        <v>6</v>
      </c>
      <c r="P950">
        <v>35409.360000000001</v>
      </c>
      <c r="Q950">
        <v>4</v>
      </c>
      <c r="R950">
        <v>3.3395649010000001</v>
      </c>
      <c r="S950">
        <v>25075.200000000001</v>
      </c>
      <c r="T950" t="s">
        <v>55</v>
      </c>
      <c r="U950" t="s">
        <v>76</v>
      </c>
      <c r="V950">
        <v>0</v>
      </c>
      <c r="W950">
        <v>0</v>
      </c>
      <c r="X950">
        <v>32.620666036000003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3.3395649010000001</v>
      </c>
      <c r="AG950">
        <v>22289.560495000002</v>
      </c>
      <c r="AH950" t="s">
        <v>40</v>
      </c>
    </row>
    <row r="951" spans="1:34" x14ac:dyDescent="0.55000000000000004">
      <c r="A951">
        <v>13046.111364</v>
      </c>
      <c r="B951">
        <v>13261.043546000001</v>
      </c>
      <c r="C951" t="s">
        <v>21</v>
      </c>
      <c r="D951">
        <v>21037</v>
      </c>
      <c r="E951">
        <v>210022</v>
      </c>
      <c r="F951" t="s">
        <v>483</v>
      </c>
      <c r="G951" t="s">
        <v>35</v>
      </c>
      <c r="H951" t="s">
        <v>64</v>
      </c>
      <c r="I951" t="s">
        <v>37</v>
      </c>
      <c r="J951">
        <v>1</v>
      </c>
      <c r="K951">
        <v>0.80401997599999997</v>
      </c>
      <c r="L951">
        <v>1</v>
      </c>
      <c r="M951">
        <v>12282.68</v>
      </c>
      <c r="N951">
        <v>4.9111228540000003</v>
      </c>
      <c r="O951">
        <v>1</v>
      </c>
      <c r="P951">
        <v>21247.14</v>
      </c>
      <c r="Q951">
        <v>0</v>
      </c>
      <c r="R951">
        <v>4.1071028780000001</v>
      </c>
      <c r="S951">
        <v>8964.4599999999991</v>
      </c>
      <c r="T951" t="s">
        <v>480</v>
      </c>
      <c r="U951" t="s">
        <v>481</v>
      </c>
      <c r="V951">
        <v>0</v>
      </c>
      <c r="W951">
        <v>0</v>
      </c>
      <c r="X951">
        <v>47.501344580000001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4.1071028780000001</v>
      </c>
      <c r="AG951">
        <v>27412.408734000001</v>
      </c>
      <c r="AH951" t="s">
        <v>40</v>
      </c>
    </row>
    <row r="952" spans="1:34" x14ac:dyDescent="0.55000000000000004">
      <c r="A952">
        <v>13046.111364</v>
      </c>
      <c r="B952">
        <v>13261.043546000001</v>
      </c>
      <c r="C952" t="s">
        <v>21</v>
      </c>
      <c r="D952">
        <v>21286</v>
      </c>
      <c r="E952">
        <v>210022</v>
      </c>
      <c r="F952" t="s">
        <v>483</v>
      </c>
      <c r="G952" t="s">
        <v>35</v>
      </c>
      <c r="H952" t="s">
        <v>36</v>
      </c>
      <c r="I952" t="s">
        <v>37</v>
      </c>
      <c r="J952">
        <v>1</v>
      </c>
      <c r="K952">
        <v>0</v>
      </c>
      <c r="L952">
        <v>0</v>
      </c>
      <c r="M952">
        <v>0</v>
      </c>
      <c r="N952">
        <v>0.75430897799999996</v>
      </c>
      <c r="O952">
        <v>1</v>
      </c>
      <c r="P952">
        <v>17864.66</v>
      </c>
      <c r="Q952">
        <v>1</v>
      </c>
      <c r="R952">
        <v>0.75430897799999996</v>
      </c>
      <c r="S952">
        <v>17864.66</v>
      </c>
      <c r="T952" t="s">
        <v>155</v>
      </c>
      <c r="U952" t="s">
        <v>156</v>
      </c>
      <c r="V952">
        <v>0</v>
      </c>
      <c r="W952">
        <v>0</v>
      </c>
      <c r="X952">
        <v>42.606785745000003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0.75430897799999996</v>
      </c>
      <c r="AG952">
        <v>5034.5527324000004</v>
      </c>
      <c r="AH952" t="s">
        <v>40</v>
      </c>
    </row>
    <row r="953" spans="1:34" x14ac:dyDescent="0.55000000000000004">
      <c r="A953">
        <v>13046.111364</v>
      </c>
      <c r="B953">
        <v>13261.043546000001</v>
      </c>
      <c r="C953" t="s">
        <v>21</v>
      </c>
      <c r="D953">
        <v>21032</v>
      </c>
      <c r="E953">
        <v>210022</v>
      </c>
      <c r="F953" t="s">
        <v>483</v>
      </c>
      <c r="G953" t="s">
        <v>35</v>
      </c>
      <c r="H953" t="s">
        <v>64</v>
      </c>
      <c r="I953" t="s">
        <v>37</v>
      </c>
      <c r="J953">
        <v>1</v>
      </c>
      <c r="K953">
        <v>0</v>
      </c>
      <c r="L953">
        <v>0</v>
      </c>
      <c r="M953">
        <v>0</v>
      </c>
      <c r="N953">
        <v>0.75515097799999997</v>
      </c>
      <c r="O953">
        <v>1</v>
      </c>
      <c r="P953">
        <v>4945.1099999999997</v>
      </c>
      <c r="Q953">
        <v>1</v>
      </c>
      <c r="R953">
        <v>0.75515097799999997</v>
      </c>
      <c r="S953">
        <v>4945.1099999999997</v>
      </c>
      <c r="T953" t="s">
        <v>177</v>
      </c>
      <c r="U953" t="s">
        <v>178</v>
      </c>
      <c r="V953">
        <v>0</v>
      </c>
      <c r="W953">
        <v>0</v>
      </c>
      <c r="X953">
        <v>56.647458321000002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0.75515097799999997</v>
      </c>
      <c r="AG953">
        <v>5040.1725692</v>
      </c>
      <c r="AH953" t="s">
        <v>40</v>
      </c>
    </row>
    <row r="954" spans="1:34" x14ac:dyDescent="0.55000000000000004">
      <c r="A954">
        <v>13046.111364</v>
      </c>
      <c r="B954">
        <v>13261.043546000001</v>
      </c>
      <c r="C954" t="s">
        <v>21</v>
      </c>
      <c r="D954">
        <v>20781</v>
      </c>
      <c r="E954">
        <v>210022</v>
      </c>
      <c r="F954" t="s">
        <v>483</v>
      </c>
      <c r="G954" t="s">
        <v>35</v>
      </c>
      <c r="H954" t="s">
        <v>41</v>
      </c>
      <c r="I954" t="s">
        <v>37</v>
      </c>
      <c r="J954">
        <v>1</v>
      </c>
      <c r="K954">
        <v>0</v>
      </c>
      <c r="L954">
        <v>0</v>
      </c>
      <c r="M954">
        <v>0</v>
      </c>
      <c r="N954">
        <v>0.50790098500000003</v>
      </c>
      <c r="O954">
        <v>1</v>
      </c>
      <c r="P954">
        <v>4146.43</v>
      </c>
      <c r="Q954">
        <v>1</v>
      </c>
      <c r="R954">
        <v>0.50790098500000003</v>
      </c>
      <c r="S954">
        <v>4146.43</v>
      </c>
      <c r="T954" t="s">
        <v>49</v>
      </c>
      <c r="U954" t="s">
        <v>317</v>
      </c>
      <c r="V954">
        <v>0</v>
      </c>
      <c r="W954">
        <v>0</v>
      </c>
      <c r="X954">
        <v>17.319417484999999</v>
      </c>
      <c r="Y954">
        <v>-1.2624739620000001</v>
      </c>
      <c r="Z954">
        <v>1.2624739620000001</v>
      </c>
      <c r="AA954">
        <v>-1.2624739620000001</v>
      </c>
      <c r="AB954">
        <v>3.7022709899999999E-2</v>
      </c>
      <c r="AC954">
        <v>3.7022709899999999E-2</v>
      </c>
      <c r="AD954">
        <v>0</v>
      </c>
      <c r="AE954">
        <v>247.10402583000001</v>
      </c>
      <c r="AF954">
        <v>0.47087827510000002</v>
      </c>
      <c r="AG954">
        <v>3142.8255208</v>
      </c>
      <c r="AH954" t="s">
        <v>40</v>
      </c>
    </row>
    <row r="955" spans="1:34" x14ac:dyDescent="0.55000000000000004">
      <c r="A955">
        <v>13046.111364</v>
      </c>
      <c r="B955">
        <v>13261.043546000001</v>
      </c>
      <c r="C955" t="s">
        <v>21</v>
      </c>
      <c r="D955">
        <v>20723</v>
      </c>
      <c r="E955">
        <v>210022</v>
      </c>
      <c r="F955" t="s">
        <v>483</v>
      </c>
      <c r="G955" t="s">
        <v>35</v>
      </c>
      <c r="H955" t="s">
        <v>79</v>
      </c>
      <c r="I955" t="s">
        <v>37</v>
      </c>
      <c r="J955">
        <v>1</v>
      </c>
      <c r="K955">
        <v>0</v>
      </c>
      <c r="L955">
        <v>0</v>
      </c>
      <c r="M955">
        <v>0</v>
      </c>
      <c r="N955">
        <v>0.39626098799999998</v>
      </c>
      <c r="O955">
        <v>1</v>
      </c>
      <c r="P955">
        <v>5076.2700000000004</v>
      </c>
      <c r="Q955">
        <v>1</v>
      </c>
      <c r="R955">
        <v>0.39626098799999998</v>
      </c>
      <c r="S955">
        <v>5076.2700000000004</v>
      </c>
      <c r="T955" t="s">
        <v>129</v>
      </c>
      <c r="U955" t="s">
        <v>255</v>
      </c>
      <c r="V955">
        <v>0</v>
      </c>
      <c r="W955">
        <v>0</v>
      </c>
      <c r="X955">
        <v>111.81412468000001</v>
      </c>
      <c r="Y955">
        <v>-21.82886835</v>
      </c>
      <c r="Z955">
        <v>21.828868353000001</v>
      </c>
      <c r="AA955">
        <v>-21.82886835</v>
      </c>
      <c r="AB955">
        <v>7.7359894999999998E-2</v>
      </c>
      <c r="AC955">
        <v>7.7359894999999998E-2</v>
      </c>
      <c r="AD955">
        <v>0</v>
      </c>
      <c r="AE955">
        <v>516.33015370999999</v>
      </c>
      <c r="AF955">
        <v>0.31890109300000002</v>
      </c>
      <c r="AG955">
        <v>2128.4704492999999</v>
      </c>
      <c r="AH955" t="s">
        <v>40</v>
      </c>
    </row>
    <row r="956" spans="1:34" x14ac:dyDescent="0.55000000000000004">
      <c r="A956">
        <v>13046.111364</v>
      </c>
      <c r="B956">
        <v>13261.043546000001</v>
      </c>
      <c r="C956" t="s">
        <v>21</v>
      </c>
      <c r="D956">
        <v>21236</v>
      </c>
      <c r="E956">
        <v>210022</v>
      </c>
      <c r="F956" t="s">
        <v>483</v>
      </c>
      <c r="G956" t="s">
        <v>35</v>
      </c>
      <c r="H956" t="s">
        <v>36</v>
      </c>
      <c r="I956" t="s">
        <v>37</v>
      </c>
      <c r="J956">
        <v>1</v>
      </c>
      <c r="K956">
        <v>0</v>
      </c>
      <c r="L956">
        <v>0</v>
      </c>
      <c r="M956">
        <v>0</v>
      </c>
      <c r="N956">
        <v>0.73492597800000004</v>
      </c>
      <c r="O956">
        <v>1</v>
      </c>
      <c r="P956">
        <v>5353.08</v>
      </c>
      <c r="Q956">
        <v>1</v>
      </c>
      <c r="R956">
        <v>0.73492597800000004</v>
      </c>
      <c r="S956">
        <v>5353.08</v>
      </c>
      <c r="T956" t="s">
        <v>367</v>
      </c>
      <c r="U956" t="s">
        <v>368</v>
      </c>
      <c r="V956">
        <v>0</v>
      </c>
      <c r="W956">
        <v>0</v>
      </c>
      <c r="X956">
        <v>54.704096397999997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0.73492597800000004</v>
      </c>
      <c r="AG956">
        <v>4905.1830198999996</v>
      </c>
      <c r="AH956" t="s">
        <v>40</v>
      </c>
    </row>
    <row r="957" spans="1:34" x14ac:dyDescent="0.55000000000000004">
      <c r="A957">
        <v>13046.111364</v>
      </c>
      <c r="B957">
        <v>13261.043546000001</v>
      </c>
      <c r="C957" t="s">
        <v>21</v>
      </c>
      <c r="D957">
        <v>20774</v>
      </c>
      <c r="E957">
        <v>210022</v>
      </c>
      <c r="F957" t="s">
        <v>483</v>
      </c>
      <c r="G957" t="s">
        <v>35</v>
      </c>
      <c r="H957" t="s">
        <v>41</v>
      </c>
      <c r="I957" t="s">
        <v>37</v>
      </c>
      <c r="J957">
        <v>2</v>
      </c>
      <c r="K957">
        <v>3.302660902</v>
      </c>
      <c r="L957">
        <v>5</v>
      </c>
      <c r="M957">
        <v>28385.71</v>
      </c>
      <c r="N957">
        <v>4.6560888619999998</v>
      </c>
      <c r="O957">
        <v>4</v>
      </c>
      <c r="P957">
        <v>86439.86</v>
      </c>
      <c r="Q957">
        <v>-1</v>
      </c>
      <c r="R957">
        <v>1.3534279600000001</v>
      </c>
      <c r="S957">
        <v>58054.15</v>
      </c>
      <c r="T957" t="s">
        <v>162</v>
      </c>
      <c r="U957" t="s">
        <v>201</v>
      </c>
      <c r="V957">
        <v>0</v>
      </c>
      <c r="W957">
        <v>0</v>
      </c>
      <c r="X957">
        <v>108.96683977000001</v>
      </c>
      <c r="Y957">
        <v>-10.96837268</v>
      </c>
      <c r="Z957">
        <v>10.968372676</v>
      </c>
      <c r="AA957">
        <v>-10.96837268</v>
      </c>
      <c r="AB957">
        <v>0.13623320899999999</v>
      </c>
      <c r="AC957">
        <v>0.13623320899999999</v>
      </c>
      <c r="AD957">
        <v>0</v>
      </c>
      <c r="AE957">
        <v>909.27364587</v>
      </c>
      <c r="AF957">
        <v>1.2171947510000001</v>
      </c>
      <c r="AG957">
        <v>8124.0331724999996</v>
      </c>
      <c r="AH957" t="s">
        <v>40</v>
      </c>
    </row>
    <row r="958" spans="1:34" x14ac:dyDescent="0.55000000000000004">
      <c r="A958">
        <v>13046.111364</v>
      </c>
      <c r="B958">
        <v>13261.043546000001</v>
      </c>
      <c r="C958" t="s">
        <v>21</v>
      </c>
      <c r="D958">
        <v>20770</v>
      </c>
      <c r="E958">
        <v>210022</v>
      </c>
      <c r="F958" t="s">
        <v>483</v>
      </c>
      <c r="G958" t="s">
        <v>35</v>
      </c>
      <c r="H958" t="s">
        <v>41</v>
      </c>
      <c r="I958" t="s">
        <v>37</v>
      </c>
      <c r="J958">
        <v>1</v>
      </c>
      <c r="K958">
        <v>1.551424954</v>
      </c>
      <c r="L958">
        <v>3</v>
      </c>
      <c r="M958">
        <v>18340.47</v>
      </c>
      <c r="N958">
        <v>3.4714778979999998</v>
      </c>
      <c r="O958">
        <v>5</v>
      </c>
      <c r="P958">
        <v>50493.35</v>
      </c>
      <c r="Q958">
        <v>2</v>
      </c>
      <c r="R958">
        <v>1.920052944</v>
      </c>
      <c r="S958">
        <v>32152.880000000001</v>
      </c>
      <c r="T958" t="s">
        <v>435</v>
      </c>
      <c r="U958" t="s">
        <v>436</v>
      </c>
      <c r="V958">
        <v>0</v>
      </c>
      <c r="W958">
        <v>0</v>
      </c>
      <c r="X958">
        <v>43.179993729000003</v>
      </c>
      <c r="Y958">
        <v>-8.4850117489999999</v>
      </c>
      <c r="Z958">
        <v>8.4850117489999999</v>
      </c>
      <c r="AA958">
        <v>-8.4850117489999999</v>
      </c>
      <c r="AB958">
        <v>0.37729676130000001</v>
      </c>
      <c r="AC958">
        <v>0.37729676130000001</v>
      </c>
      <c r="AD958">
        <v>0</v>
      </c>
      <c r="AE958">
        <v>2518.2259472999999</v>
      </c>
      <c r="AF958">
        <v>1.5427561827</v>
      </c>
      <c r="AG958">
        <v>10296.957323000001</v>
      </c>
      <c r="AH958" t="s">
        <v>40</v>
      </c>
    </row>
    <row r="959" spans="1:34" x14ac:dyDescent="0.55000000000000004">
      <c r="A959">
        <v>13046.111364</v>
      </c>
      <c r="B959">
        <v>13261.043546000001</v>
      </c>
      <c r="C959" t="s">
        <v>21</v>
      </c>
      <c r="D959">
        <v>20721</v>
      </c>
      <c r="E959">
        <v>210022</v>
      </c>
      <c r="F959" t="s">
        <v>483</v>
      </c>
      <c r="G959" t="s">
        <v>35</v>
      </c>
      <c r="H959" t="s">
        <v>41</v>
      </c>
      <c r="I959" t="s">
        <v>37</v>
      </c>
      <c r="J959">
        <v>2</v>
      </c>
      <c r="K959">
        <v>1.6495159509999999</v>
      </c>
      <c r="L959">
        <v>2</v>
      </c>
      <c r="M959">
        <v>17220.5</v>
      </c>
      <c r="N959">
        <v>5.4327428390000003</v>
      </c>
      <c r="O959">
        <v>2</v>
      </c>
      <c r="P959">
        <v>72304.13</v>
      </c>
      <c r="Q959">
        <v>0</v>
      </c>
      <c r="R959">
        <v>3.7832268880000002</v>
      </c>
      <c r="S959">
        <v>55083.63</v>
      </c>
      <c r="T959" t="s">
        <v>140</v>
      </c>
      <c r="U959" t="s">
        <v>157</v>
      </c>
      <c r="V959">
        <v>0</v>
      </c>
      <c r="W959">
        <v>0</v>
      </c>
      <c r="X959">
        <v>63.788020107000001</v>
      </c>
      <c r="Y959">
        <v>-1.1063639679999999</v>
      </c>
      <c r="Z959">
        <v>1.1063639679999999</v>
      </c>
      <c r="AA959">
        <v>-1.1063639679999999</v>
      </c>
      <c r="AB959">
        <v>6.5617743000000006E-2</v>
      </c>
      <c r="AC959">
        <v>6.5617743000000006E-2</v>
      </c>
      <c r="AD959">
        <v>0</v>
      </c>
      <c r="AE959">
        <v>437.95844553000001</v>
      </c>
      <c r="AF959">
        <v>3.7176091449999999</v>
      </c>
      <c r="AG959">
        <v>24812.775433999999</v>
      </c>
      <c r="AH959" t="s">
        <v>40</v>
      </c>
    </row>
    <row r="960" spans="1:34" x14ac:dyDescent="0.55000000000000004">
      <c r="A960">
        <v>13046.111364</v>
      </c>
      <c r="B960">
        <v>13261.043546000001</v>
      </c>
      <c r="C960" t="s">
        <v>21</v>
      </c>
      <c r="D960">
        <v>21218</v>
      </c>
      <c r="E960">
        <v>210022</v>
      </c>
      <c r="F960" t="s">
        <v>483</v>
      </c>
      <c r="G960" t="s">
        <v>35</v>
      </c>
      <c r="H960" t="s">
        <v>86</v>
      </c>
      <c r="I960" t="s">
        <v>37</v>
      </c>
      <c r="J960">
        <v>1</v>
      </c>
      <c r="K960">
        <v>0</v>
      </c>
      <c r="L960">
        <v>0</v>
      </c>
      <c r="M960">
        <v>0</v>
      </c>
      <c r="N960">
        <v>0.73492597800000004</v>
      </c>
      <c r="O960">
        <v>1</v>
      </c>
      <c r="P960">
        <v>4974.96</v>
      </c>
      <c r="Q960">
        <v>1</v>
      </c>
      <c r="R960">
        <v>0.73492597800000004</v>
      </c>
      <c r="S960">
        <v>4974.96</v>
      </c>
      <c r="T960" t="s">
        <v>36</v>
      </c>
      <c r="U960" t="s">
        <v>258</v>
      </c>
      <c r="V960">
        <v>0</v>
      </c>
      <c r="W960">
        <v>0</v>
      </c>
      <c r="X960">
        <v>93.296299219000005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0.73492597800000004</v>
      </c>
      <c r="AG960">
        <v>4905.1830198999996</v>
      </c>
      <c r="AH960" t="s">
        <v>40</v>
      </c>
    </row>
    <row r="961" spans="1:34" x14ac:dyDescent="0.55000000000000004">
      <c r="A961">
        <v>13046.111364</v>
      </c>
      <c r="B961">
        <v>13261.043546000001</v>
      </c>
      <c r="C961" t="s">
        <v>21</v>
      </c>
      <c r="D961" t="s">
        <v>55</v>
      </c>
      <c r="E961">
        <v>210022</v>
      </c>
      <c r="F961" t="s">
        <v>483</v>
      </c>
      <c r="G961" t="s">
        <v>35</v>
      </c>
      <c r="H961" t="s">
        <v>55</v>
      </c>
      <c r="I961" t="s">
        <v>37</v>
      </c>
      <c r="J961">
        <v>1</v>
      </c>
      <c r="K961">
        <v>0</v>
      </c>
      <c r="L961">
        <v>0</v>
      </c>
      <c r="M961">
        <v>0</v>
      </c>
      <c r="N961">
        <v>0.73492597800000004</v>
      </c>
      <c r="O961">
        <v>1</v>
      </c>
      <c r="P961">
        <v>11387.13</v>
      </c>
      <c r="Q961">
        <v>1</v>
      </c>
      <c r="R961">
        <v>0.73492597800000004</v>
      </c>
      <c r="S961">
        <v>11387.13</v>
      </c>
      <c r="U961" t="s">
        <v>263</v>
      </c>
      <c r="V961">
        <v>0</v>
      </c>
      <c r="W961">
        <v>0</v>
      </c>
      <c r="X961">
        <v>14.405875571999999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0.73492597800000004</v>
      </c>
      <c r="AG961">
        <v>4905.1830198999996</v>
      </c>
      <c r="AH961" t="s">
        <v>40</v>
      </c>
    </row>
    <row r="962" spans="1:34" x14ac:dyDescent="0.55000000000000004">
      <c r="A962">
        <v>13046.111364</v>
      </c>
      <c r="B962">
        <v>13261.043546000001</v>
      </c>
      <c r="C962" t="s">
        <v>21</v>
      </c>
      <c r="D962">
        <v>20769</v>
      </c>
      <c r="E962">
        <v>210022</v>
      </c>
      <c r="F962" t="s">
        <v>483</v>
      </c>
      <c r="G962" t="s">
        <v>35</v>
      </c>
      <c r="H962" t="s">
        <v>41</v>
      </c>
      <c r="I962" t="s">
        <v>37</v>
      </c>
      <c r="J962">
        <v>2</v>
      </c>
      <c r="K962">
        <v>0</v>
      </c>
      <c r="L962">
        <v>0</v>
      </c>
      <c r="M962">
        <v>0</v>
      </c>
      <c r="N962">
        <v>1.5523069540000001</v>
      </c>
      <c r="O962">
        <v>2</v>
      </c>
      <c r="P962">
        <v>34177.94</v>
      </c>
      <c r="Q962">
        <v>2</v>
      </c>
      <c r="R962">
        <v>1.5523069540000001</v>
      </c>
      <c r="S962">
        <v>34177.94</v>
      </c>
      <c r="T962" t="s">
        <v>216</v>
      </c>
      <c r="U962" t="s">
        <v>217</v>
      </c>
      <c r="V962">
        <v>0</v>
      </c>
      <c r="W962">
        <v>0</v>
      </c>
      <c r="X962">
        <v>35.385238944000001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1.5523069540000001</v>
      </c>
      <c r="AG962">
        <v>10360.702901000001</v>
      </c>
      <c r="AH962" t="s">
        <v>40</v>
      </c>
    </row>
    <row r="963" spans="1:34" x14ac:dyDescent="0.55000000000000004">
      <c r="A963">
        <v>13046.111364</v>
      </c>
      <c r="B963">
        <v>13261.043546000001</v>
      </c>
      <c r="C963" t="s">
        <v>21</v>
      </c>
      <c r="D963">
        <v>20905</v>
      </c>
      <c r="E963">
        <v>210022</v>
      </c>
      <c r="F963" t="s">
        <v>483</v>
      </c>
      <c r="G963" t="s">
        <v>35</v>
      </c>
      <c r="H963" t="s">
        <v>46</v>
      </c>
      <c r="I963" t="s">
        <v>37</v>
      </c>
      <c r="J963">
        <v>2</v>
      </c>
      <c r="K963">
        <v>2.2227289350000001</v>
      </c>
      <c r="L963">
        <v>3</v>
      </c>
      <c r="M963">
        <v>14954.81</v>
      </c>
      <c r="N963">
        <v>4.7872808579999999</v>
      </c>
      <c r="O963">
        <v>7</v>
      </c>
      <c r="P963">
        <v>65029.25</v>
      </c>
      <c r="Q963">
        <v>4</v>
      </c>
      <c r="R963">
        <v>2.5645519229999998</v>
      </c>
      <c r="S963">
        <v>50074.44</v>
      </c>
      <c r="T963" t="s">
        <v>98</v>
      </c>
      <c r="U963" t="s">
        <v>283</v>
      </c>
      <c r="V963">
        <v>0</v>
      </c>
      <c r="W963">
        <v>0</v>
      </c>
      <c r="X963">
        <v>20.929489378</v>
      </c>
      <c r="Y963">
        <v>-1.779962947</v>
      </c>
      <c r="Z963">
        <v>1.779962947</v>
      </c>
      <c r="AA963">
        <v>-1.779962947</v>
      </c>
      <c r="AB963">
        <v>0.21810409780000001</v>
      </c>
      <c r="AC963">
        <v>0.21810409780000001</v>
      </c>
      <c r="AD963">
        <v>0</v>
      </c>
      <c r="AE963">
        <v>1455.7119345999999</v>
      </c>
      <c r="AF963">
        <v>2.3464478251999998</v>
      </c>
      <c r="AG963">
        <v>15661.109246</v>
      </c>
      <c r="AH963" t="s">
        <v>40</v>
      </c>
    </row>
    <row r="964" spans="1:34" x14ac:dyDescent="0.55000000000000004">
      <c r="A964">
        <v>13046.111364</v>
      </c>
      <c r="B964">
        <v>13261.043546000001</v>
      </c>
      <c r="C964" t="s">
        <v>21</v>
      </c>
      <c r="D964">
        <v>21216</v>
      </c>
      <c r="E964">
        <v>210022</v>
      </c>
      <c r="F964" t="s">
        <v>483</v>
      </c>
      <c r="G964" t="s">
        <v>35</v>
      </c>
      <c r="H964" t="s">
        <v>86</v>
      </c>
      <c r="I964" t="s">
        <v>37</v>
      </c>
      <c r="J964">
        <v>1</v>
      </c>
      <c r="K964">
        <v>0</v>
      </c>
      <c r="L964">
        <v>0</v>
      </c>
      <c r="M964">
        <v>0</v>
      </c>
      <c r="N964">
        <v>0.75515097799999997</v>
      </c>
      <c r="O964">
        <v>1</v>
      </c>
      <c r="P964">
        <v>12672.46</v>
      </c>
      <c r="Q964">
        <v>1</v>
      </c>
      <c r="R964">
        <v>0.75515097799999997</v>
      </c>
      <c r="S964">
        <v>12672.46</v>
      </c>
      <c r="T964" t="s">
        <v>36</v>
      </c>
      <c r="U964" t="s">
        <v>220</v>
      </c>
      <c r="V964">
        <v>0</v>
      </c>
      <c r="W964">
        <v>0</v>
      </c>
      <c r="X964">
        <v>81.369358595999998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0.75515097799999997</v>
      </c>
      <c r="AG964">
        <v>5040.1725692</v>
      </c>
      <c r="AH964" t="s">
        <v>40</v>
      </c>
    </row>
    <row r="965" spans="1:34" x14ac:dyDescent="0.55000000000000004">
      <c r="A965">
        <v>13046.111364</v>
      </c>
      <c r="B965">
        <v>13261.043546000001</v>
      </c>
      <c r="C965" t="s">
        <v>21</v>
      </c>
      <c r="D965">
        <v>20720</v>
      </c>
      <c r="E965">
        <v>210022</v>
      </c>
      <c r="F965" t="s">
        <v>483</v>
      </c>
      <c r="G965" t="s">
        <v>35</v>
      </c>
      <c r="H965" t="s">
        <v>41</v>
      </c>
      <c r="I965" t="s">
        <v>37</v>
      </c>
      <c r="J965">
        <v>1</v>
      </c>
      <c r="K965">
        <v>1.717213949</v>
      </c>
      <c r="L965">
        <v>2</v>
      </c>
      <c r="M965">
        <v>17384.82</v>
      </c>
      <c r="N965">
        <v>3.0418199100000001</v>
      </c>
      <c r="O965">
        <v>3</v>
      </c>
      <c r="P965">
        <v>67577.05</v>
      </c>
      <c r="Q965">
        <v>1</v>
      </c>
      <c r="R965">
        <v>1.3246059610000001</v>
      </c>
      <c r="S965">
        <v>50192.23</v>
      </c>
      <c r="T965" t="s">
        <v>140</v>
      </c>
      <c r="U965" t="s">
        <v>198</v>
      </c>
      <c r="V965">
        <v>0</v>
      </c>
      <c r="W965">
        <v>0</v>
      </c>
      <c r="X965">
        <v>67.503236000000001</v>
      </c>
      <c r="Y965">
        <v>-3.745538888</v>
      </c>
      <c r="Z965">
        <v>3.745538888</v>
      </c>
      <c r="AA965">
        <v>-3.745538888</v>
      </c>
      <c r="AB965">
        <v>7.3498152600000005E-2</v>
      </c>
      <c r="AC965">
        <v>7.3498152600000005E-2</v>
      </c>
      <c r="AD965">
        <v>0</v>
      </c>
      <c r="AE965">
        <v>490.55537665999998</v>
      </c>
      <c r="AF965">
        <v>1.2511078084</v>
      </c>
      <c r="AG965">
        <v>8350.3821631999999</v>
      </c>
      <c r="AH965" t="s">
        <v>40</v>
      </c>
    </row>
    <row r="966" spans="1:34" x14ac:dyDescent="0.55000000000000004">
      <c r="A966">
        <v>13046.111364</v>
      </c>
      <c r="B966">
        <v>13261.043546000001</v>
      </c>
      <c r="C966" t="s">
        <v>21</v>
      </c>
      <c r="D966">
        <v>20902</v>
      </c>
      <c r="E966">
        <v>210022</v>
      </c>
      <c r="F966" t="s">
        <v>483</v>
      </c>
      <c r="G966" t="s">
        <v>35</v>
      </c>
      <c r="H966" t="s">
        <v>46</v>
      </c>
      <c r="I966" t="s">
        <v>37</v>
      </c>
      <c r="J966">
        <v>2</v>
      </c>
      <c r="K966">
        <v>69.987811927999999</v>
      </c>
      <c r="L966">
        <v>100</v>
      </c>
      <c r="M966">
        <v>966173.07</v>
      </c>
      <c r="N966">
        <v>106.16137685</v>
      </c>
      <c r="O966">
        <v>116</v>
      </c>
      <c r="P966">
        <v>1279648.03</v>
      </c>
      <c r="Q966">
        <v>16</v>
      </c>
      <c r="R966">
        <v>36.173564925000001</v>
      </c>
      <c r="S966">
        <v>313474.96000000002</v>
      </c>
      <c r="T966" t="s">
        <v>98</v>
      </c>
      <c r="U966" t="s">
        <v>321</v>
      </c>
      <c r="V966">
        <v>0</v>
      </c>
      <c r="W966">
        <v>0</v>
      </c>
      <c r="X966">
        <v>117.92911949000001</v>
      </c>
      <c r="Y966">
        <v>-0.92701997199999997</v>
      </c>
      <c r="Z966">
        <v>0.92701997199999997</v>
      </c>
      <c r="AA966">
        <v>-0.92701997199999997</v>
      </c>
      <c r="AB966">
        <v>0.28435400249999998</v>
      </c>
      <c r="AC966">
        <v>0.28435400249999998</v>
      </c>
      <c r="AD966">
        <v>0</v>
      </c>
      <c r="AE966">
        <v>1897.8896741000001</v>
      </c>
      <c r="AF966">
        <v>35.889210921999997</v>
      </c>
      <c r="AG966">
        <v>239538.61108</v>
      </c>
      <c r="AH966" t="s">
        <v>40</v>
      </c>
    </row>
    <row r="967" spans="1:34" x14ac:dyDescent="0.55000000000000004">
      <c r="A967">
        <v>13046.111364</v>
      </c>
      <c r="B967">
        <v>13261.043546000001</v>
      </c>
      <c r="C967" t="s">
        <v>21</v>
      </c>
      <c r="D967">
        <v>20833</v>
      </c>
      <c r="E967">
        <v>210022</v>
      </c>
      <c r="F967" t="s">
        <v>483</v>
      </c>
      <c r="G967" t="s">
        <v>35</v>
      </c>
      <c r="H967" t="s">
        <v>46</v>
      </c>
      <c r="I967" t="s">
        <v>37</v>
      </c>
      <c r="J967">
        <v>1</v>
      </c>
      <c r="K967">
        <v>1.353815961</v>
      </c>
      <c r="L967">
        <v>3</v>
      </c>
      <c r="M967">
        <v>13079.06</v>
      </c>
      <c r="N967">
        <v>3.237681904</v>
      </c>
      <c r="O967">
        <v>4</v>
      </c>
      <c r="P967">
        <v>64311.99</v>
      </c>
      <c r="Q967">
        <v>1</v>
      </c>
      <c r="R967">
        <v>1.883865943</v>
      </c>
      <c r="S967">
        <v>51232.93</v>
      </c>
      <c r="T967" t="s">
        <v>424</v>
      </c>
      <c r="U967" t="s">
        <v>425</v>
      </c>
      <c r="V967">
        <v>0</v>
      </c>
      <c r="W967">
        <v>0</v>
      </c>
      <c r="X967">
        <v>11.573457657000001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1.883865943</v>
      </c>
      <c r="AG967">
        <v>12573.657091999999</v>
      </c>
      <c r="AH967" t="s">
        <v>40</v>
      </c>
    </row>
    <row r="968" spans="1:34" x14ac:dyDescent="0.55000000000000004">
      <c r="A968">
        <v>13046.111364</v>
      </c>
      <c r="B968">
        <v>13261.043546000001</v>
      </c>
      <c r="C968" t="s">
        <v>21</v>
      </c>
      <c r="D968">
        <v>20906</v>
      </c>
      <c r="E968">
        <v>210022</v>
      </c>
      <c r="F968" t="s">
        <v>483</v>
      </c>
      <c r="G968" t="s">
        <v>35</v>
      </c>
      <c r="H968" t="s">
        <v>46</v>
      </c>
      <c r="I968" t="s">
        <v>37</v>
      </c>
      <c r="J968">
        <v>2</v>
      </c>
      <c r="K968">
        <v>120.70743742000001</v>
      </c>
      <c r="L968">
        <v>141</v>
      </c>
      <c r="M968">
        <v>1714634.59</v>
      </c>
      <c r="N968">
        <v>139.43730386999999</v>
      </c>
      <c r="O968">
        <v>147</v>
      </c>
      <c r="P968">
        <v>2236651.87</v>
      </c>
      <c r="Q968">
        <v>6</v>
      </c>
      <c r="R968">
        <v>18.729866442999999</v>
      </c>
      <c r="S968">
        <v>522017.28000000003</v>
      </c>
      <c r="T968" t="s">
        <v>98</v>
      </c>
      <c r="U968" t="s">
        <v>99</v>
      </c>
      <c r="V968">
        <v>0</v>
      </c>
      <c r="W968">
        <v>0</v>
      </c>
      <c r="X968">
        <v>117.35899250999999</v>
      </c>
      <c r="Y968">
        <v>-1.7898299470000001</v>
      </c>
      <c r="Z968">
        <v>1.7898299470000001</v>
      </c>
      <c r="AA968">
        <v>-1.7898299470000001</v>
      </c>
      <c r="AB968">
        <v>0.28564727039999999</v>
      </c>
      <c r="AC968">
        <v>0.28564727039999999</v>
      </c>
      <c r="AD968">
        <v>0</v>
      </c>
      <c r="AE968">
        <v>1906.5214487000001</v>
      </c>
      <c r="AF968">
        <v>18.444219173</v>
      </c>
      <c r="AG968">
        <v>123103.92258</v>
      </c>
      <c r="AH968" t="s">
        <v>40</v>
      </c>
    </row>
    <row r="969" spans="1:34" x14ac:dyDescent="0.55000000000000004">
      <c r="A969">
        <v>13046.111364</v>
      </c>
      <c r="B969">
        <v>13261.043546000001</v>
      </c>
      <c r="C969" t="s">
        <v>21</v>
      </c>
      <c r="D969">
        <v>20901</v>
      </c>
      <c r="E969">
        <v>210022</v>
      </c>
      <c r="F969" t="s">
        <v>483</v>
      </c>
      <c r="G969" t="s">
        <v>35</v>
      </c>
      <c r="H969" t="s">
        <v>46</v>
      </c>
      <c r="I969" t="s">
        <v>37</v>
      </c>
      <c r="J969">
        <v>2</v>
      </c>
      <c r="K969">
        <v>20.857545381000001</v>
      </c>
      <c r="L969">
        <v>29</v>
      </c>
      <c r="M969">
        <v>307779.43</v>
      </c>
      <c r="N969">
        <v>25.525111244000001</v>
      </c>
      <c r="O969">
        <v>32</v>
      </c>
      <c r="P969">
        <v>326933.53999999998</v>
      </c>
      <c r="Q969">
        <v>3</v>
      </c>
      <c r="R969">
        <v>4.6675658630000001</v>
      </c>
      <c r="S969">
        <v>19154.11</v>
      </c>
      <c r="T969" t="s">
        <v>98</v>
      </c>
      <c r="U969" t="s">
        <v>171</v>
      </c>
      <c r="V969">
        <v>0</v>
      </c>
      <c r="W969">
        <v>0</v>
      </c>
      <c r="X969">
        <v>70.619512907000001</v>
      </c>
      <c r="Y969">
        <v>-1.8741309450000001</v>
      </c>
      <c r="Z969">
        <v>1.8741309450000001</v>
      </c>
      <c r="AA969">
        <v>-1.8741309450000001</v>
      </c>
      <c r="AB969">
        <v>0.12386986630000001</v>
      </c>
      <c r="AC969">
        <v>0.12386986630000001</v>
      </c>
      <c r="AD969">
        <v>0</v>
      </c>
      <c r="AE969">
        <v>826.75586797000005</v>
      </c>
      <c r="AF969">
        <v>4.5436959967000004</v>
      </c>
      <c r="AG969">
        <v>30326.401730000001</v>
      </c>
      <c r="AH969" t="s">
        <v>40</v>
      </c>
    </row>
    <row r="970" spans="1:34" x14ac:dyDescent="0.55000000000000004">
      <c r="A970">
        <v>13046.111364</v>
      </c>
      <c r="B970">
        <v>13261.043546000001</v>
      </c>
      <c r="C970" t="s">
        <v>21</v>
      </c>
      <c r="D970">
        <v>20895</v>
      </c>
      <c r="E970">
        <v>210022</v>
      </c>
      <c r="F970" t="s">
        <v>483</v>
      </c>
      <c r="G970" t="s">
        <v>35</v>
      </c>
      <c r="H970" t="s">
        <v>46</v>
      </c>
      <c r="I970" t="s">
        <v>37</v>
      </c>
      <c r="J970">
        <v>2</v>
      </c>
      <c r="K970">
        <v>61.103734189000001</v>
      </c>
      <c r="L970">
        <v>85</v>
      </c>
      <c r="M970">
        <v>768481.19</v>
      </c>
      <c r="N970">
        <v>100.34091402</v>
      </c>
      <c r="O970">
        <v>100</v>
      </c>
      <c r="P970">
        <v>1248615.19</v>
      </c>
      <c r="Q970">
        <v>15</v>
      </c>
      <c r="R970">
        <v>39.237179834999999</v>
      </c>
      <c r="S970">
        <v>480134</v>
      </c>
      <c r="T970" t="s">
        <v>322</v>
      </c>
      <c r="U970" t="s">
        <v>323</v>
      </c>
      <c r="V970">
        <v>0</v>
      </c>
      <c r="W970">
        <v>0</v>
      </c>
      <c r="X970">
        <v>67.772700990000004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39.237179834999999</v>
      </c>
      <c r="AG970">
        <v>261884.26323000001</v>
      </c>
      <c r="AH970" t="s">
        <v>40</v>
      </c>
    </row>
    <row r="971" spans="1:34" x14ac:dyDescent="0.55000000000000004">
      <c r="A971">
        <v>13046.111364</v>
      </c>
      <c r="B971">
        <v>13261.043546000001</v>
      </c>
      <c r="C971" t="s">
        <v>21</v>
      </c>
      <c r="D971">
        <v>20706</v>
      </c>
      <c r="E971">
        <v>210022</v>
      </c>
      <c r="F971" t="s">
        <v>483</v>
      </c>
      <c r="G971" t="s">
        <v>35</v>
      </c>
      <c r="H971" t="s">
        <v>41</v>
      </c>
      <c r="I971" t="s">
        <v>37</v>
      </c>
      <c r="J971">
        <v>2</v>
      </c>
      <c r="K971">
        <v>1.2986309620000001</v>
      </c>
      <c r="L971">
        <v>3</v>
      </c>
      <c r="M971">
        <v>24517.27</v>
      </c>
      <c r="N971">
        <v>5.6341208319999998</v>
      </c>
      <c r="O971">
        <v>6</v>
      </c>
      <c r="P971">
        <v>79607.39</v>
      </c>
      <c r="Q971">
        <v>3</v>
      </c>
      <c r="R971">
        <v>4.33548987</v>
      </c>
      <c r="S971">
        <v>55090.12</v>
      </c>
      <c r="T971" t="s">
        <v>343</v>
      </c>
      <c r="U971" t="s">
        <v>344</v>
      </c>
      <c r="V971">
        <v>0</v>
      </c>
      <c r="W971">
        <v>0</v>
      </c>
      <c r="X971">
        <v>47.235311596999999</v>
      </c>
      <c r="Y971">
        <v>-13.427207599999999</v>
      </c>
      <c r="Z971">
        <v>13.427207599999999</v>
      </c>
      <c r="AA971">
        <v>-13.427207599999999</v>
      </c>
      <c r="AB971">
        <v>1.2324153385000001</v>
      </c>
      <c r="AC971">
        <v>1.2324153385000001</v>
      </c>
      <c r="AD971">
        <v>0</v>
      </c>
      <c r="AE971">
        <v>8225.6213183</v>
      </c>
      <c r="AF971">
        <v>3.1030745314999999</v>
      </c>
      <c r="AG971">
        <v>20711.131401999999</v>
      </c>
      <c r="AH971" t="s">
        <v>40</v>
      </c>
    </row>
    <row r="972" spans="1:34" x14ac:dyDescent="0.55000000000000004">
      <c r="A972">
        <v>13046.111364</v>
      </c>
      <c r="B972">
        <v>13261.043546000001</v>
      </c>
      <c r="C972" t="s">
        <v>21</v>
      </c>
      <c r="D972">
        <v>20879</v>
      </c>
      <c r="E972">
        <v>210022</v>
      </c>
      <c r="F972" t="s">
        <v>483</v>
      </c>
      <c r="G972" t="s">
        <v>35</v>
      </c>
      <c r="H972" t="s">
        <v>46</v>
      </c>
      <c r="I972" t="s">
        <v>37</v>
      </c>
      <c r="J972">
        <v>2</v>
      </c>
      <c r="K972">
        <v>12.216939635999999</v>
      </c>
      <c r="L972">
        <v>16</v>
      </c>
      <c r="M972">
        <v>141173.48000000001</v>
      </c>
      <c r="N972">
        <v>16.910408498999999</v>
      </c>
      <c r="O972">
        <v>24</v>
      </c>
      <c r="P972">
        <v>250379.99</v>
      </c>
      <c r="Q972">
        <v>8</v>
      </c>
      <c r="R972">
        <v>4.6934688629999997</v>
      </c>
      <c r="S972">
        <v>109206.51</v>
      </c>
      <c r="T972" t="s">
        <v>47</v>
      </c>
      <c r="U972" t="s">
        <v>431</v>
      </c>
      <c r="V972">
        <v>0</v>
      </c>
      <c r="W972">
        <v>0</v>
      </c>
      <c r="X972">
        <v>23.840834283</v>
      </c>
      <c r="Y972">
        <v>-0.77830497700000001</v>
      </c>
      <c r="Z972">
        <v>0.77830497700000001</v>
      </c>
      <c r="AA972">
        <v>-0.77830497700000001</v>
      </c>
      <c r="AB972">
        <v>0.15322241380000001</v>
      </c>
      <c r="AC972">
        <v>0.15322241380000001</v>
      </c>
      <c r="AD972">
        <v>0</v>
      </c>
      <c r="AE972">
        <v>1022.6662342</v>
      </c>
      <c r="AF972">
        <v>4.5402464491999996</v>
      </c>
      <c r="AG972">
        <v>30303.378102999999</v>
      </c>
      <c r="AH972" t="s">
        <v>40</v>
      </c>
    </row>
    <row r="973" spans="1:34" x14ac:dyDescent="0.55000000000000004">
      <c r="A973">
        <v>13046.111364</v>
      </c>
      <c r="B973">
        <v>13261.043546000001</v>
      </c>
      <c r="C973" t="s">
        <v>21</v>
      </c>
      <c r="D973" t="s">
        <v>375</v>
      </c>
      <c r="E973">
        <v>210022</v>
      </c>
      <c r="F973" t="s">
        <v>483</v>
      </c>
      <c r="G973" t="s">
        <v>35</v>
      </c>
      <c r="H973" t="s">
        <v>375</v>
      </c>
      <c r="I973" t="s">
        <v>37</v>
      </c>
      <c r="J973">
        <v>1</v>
      </c>
      <c r="K973">
        <v>0</v>
      </c>
      <c r="L973">
        <v>0</v>
      </c>
      <c r="M973">
        <v>0</v>
      </c>
      <c r="N973">
        <v>0.732951978</v>
      </c>
      <c r="O973">
        <v>1</v>
      </c>
      <c r="P973">
        <v>4762.53</v>
      </c>
      <c r="Q973">
        <v>1</v>
      </c>
      <c r="R973">
        <v>0.732951978</v>
      </c>
      <c r="S973">
        <v>4762.53</v>
      </c>
      <c r="U973" t="s">
        <v>376</v>
      </c>
      <c r="V973">
        <v>0</v>
      </c>
      <c r="W973">
        <v>0</v>
      </c>
      <c r="X973">
        <v>42.342709741999997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0.732951978</v>
      </c>
      <c r="AG973">
        <v>4892.0077729000004</v>
      </c>
      <c r="AH973" t="s">
        <v>40</v>
      </c>
    </row>
    <row r="974" spans="1:34" x14ac:dyDescent="0.55000000000000004">
      <c r="A974">
        <v>13046.111364</v>
      </c>
      <c r="B974">
        <v>13261.043546000001</v>
      </c>
      <c r="C974" t="s">
        <v>21</v>
      </c>
      <c r="D974">
        <v>21201</v>
      </c>
      <c r="E974">
        <v>210022</v>
      </c>
      <c r="F974" t="s">
        <v>483</v>
      </c>
      <c r="G974" t="s">
        <v>35</v>
      </c>
      <c r="H974" t="s">
        <v>86</v>
      </c>
      <c r="I974" t="s">
        <v>37</v>
      </c>
      <c r="J974">
        <v>1</v>
      </c>
      <c r="K974">
        <v>0</v>
      </c>
      <c r="L974">
        <v>0</v>
      </c>
      <c r="M974">
        <v>0</v>
      </c>
      <c r="N974">
        <v>0.50927998500000005</v>
      </c>
      <c r="O974">
        <v>1</v>
      </c>
      <c r="P974">
        <v>10306.56</v>
      </c>
      <c r="Q974">
        <v>1</v>
      </c>
      <c r="R974">
        <v>0.50927998500000005</v>
      </c>
      <c r="S974">
        <v>10306.56</v>
      </c>
      <c r="T974" t="s">
        <v>36</v>
      </c>
      <c r="U974" t="s">
        <v>232</v>
      </c>
      <c r="V974">
        <v>0</v>
      </c>
      <c r="W974">
        <v>0</v>
      </c>
      <c r="X974">
        <v>58.911117240000003</v>
      </c>
      <c r="Y974">
        <v>-0.58304598299999999</v>
      </c>
      <c r="Z974">
        <v>0.58304598299999999</v>
      </c>
      <c r="AA974">
        <v>-0.58304598299999999</v>
      </c>
      <c r="AB974">
        <v>5.0403669999999996E-3</v>
      </c>
      <c r="AC974">
        <v>5.0403669999999996E-3</v>
      </c>
      <c r="AD974">
        <v>0</v>
      </c>
      <c r="AE974">
        <v>33.641377789000003</v>
      </c>
      <c r="AF974">
        <v>0.50423961799999995</v>
      </c>
      <c r="AG974">
        <v>3365.4921534</v>
      </c>
      <c r="AH974" t="s">
        <v>40</v>
      </c>
    </row>
    <row r="975" spans="1:34" x14ac:dyDescent="0.55000000000000004">
      <c r="A975">
        <v>13046.111364</v>
      </c>
      <c r="B975">
        <v>13261.043546000001</v>
      </c>
      <c r="C975" t="s">
        <v>21</v>
      </c>
      <c r="D975">
        <v>20877</v>
      </c>
      <c r="E975">
        <v>210022</v>
      </c>
      <c r="F975" t="s">
        <v>483</v>
      </c>
      <c r="G975" t="s">
        <v>35</v>
      </c>
      <c r="H975" t="s">
        <v>46</v>
      </c>
      <c r="I975" t="s">
        <v>37</v>
      </c>
      <c r="J975">
        <v>2</v>
      </c>
      <c r="K975">
        <v>38.235211870000001</v>
      </c>
      <c r="L975">
        <v>44</v>
      </c>
      <c r="M975">
        <v>502435.72</v>
      </c>
      <c r="N975">
        <v>49.719163526000003</v>
      </c>
      <c r="O975">
        <v>50</v>
      </c>
      <c r="P975">
        <v>618513.06000000006</v>
      </c>
      <c r="Q975">
        <v>6</v>
      </c>
      <c r="R975">
        <v>11.483951656</v>
      </c>
      <c r="S975">
        <v>116077.34</v>
      </c>
      <c r="T975" t="s">
        <v>47</v>
      </c>
      <c r="U975" t="s">
        <v>359</v>
      </c>
      <c r="V975">
        <v>0</v>
      </c>
      <c r="W975">
        <v>0</v>
      </c>
      <c r="X975">
        <v>76.876184717000001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11.483951656</v>
      </c>
      <c r="AG975">
        <v>76648.378681000002</v>
      </c>
      <c r="AH975" t="s">
        <v>40</v>
      </c>
    </row>
    <row r="976" spans="1:34" x14ac:dyDescent="0.55000000000000004">
      <c r="A976">
        <v>13046.111364</v>
      </c>
      <c r="B976">
        <v>13261.043546000001</v>
      </c>
      <c r="C976" t="s">
        <v>21</v>
      </c>
      <c r="D976">
        <v>20876</v>
      </c>
      <c r="E976">
        <v>210022</v>
      </c>
      <c r="F976" t="s">
        <v>483</v>
      </c>
      <c r="G976" t="s">
        <v>35</v>
      </c>
      <c r="H976" t="s">
        <v>46</v>
      </c>
      <c r="I976" t="s">
        <v>37</v>
      </c>
      <c r="J976">
        <v>2</v>
      </c>
      <c r="K976">
        <v>8.6502347450000006</v>
      </c>
      <c r="L976">
        <v>8</v>
      </c>
      <c r="M976">
        <v>107541.24</v>
      </c>
      <c r="N976">
        <v>8.7119797420000005</v>
      </c>
      <c r="O976">
        <v>10</v>
      </c>
      <c r="P976">
        <v>125563.11</v>
      </c>
      <c r="Q976">
        <v>2</v>
      </c>
      <c r="R976">
        <v>6.1744997000000003E-2</v>
      </c>
      <c r="S976">
        <v>18021.87</v>
      </c>
      <c r="T976" t="s">
        <v>74</v>
      </c>
      <c r="U976" t="s">
        <v>75</v>
      </c>
      <c r="V976">
        <v>0</v>
      </c>
      <c r="W976">
        <v>0</v>
      </c>
      <c r="X976">
        <v>56.860298307000001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6.1744997000000003E-2</v>
      </c>
      <c r="AG976">
        <v>412.11022594999997</v>
      </c>
      <c r="AH976" t="s">
        <v>40</v>
      </c>
    </row>
    <row r="977" spans="1:34" x14ac:dyDescent="0.55000000000000004">
      <c r="A977">
        <v>13046.111364</v>
      </c>
      <c r="B977">
        <v>13261.043546000001</v>
      </c>
      <c r="C977" t="s">
        <v>21</v>
      </c>
      <c r="D977">
        <v>21226</v>
      </c>
      <c r="E977">
        <v>210022</v>
      </c>
      <c r="F977" t="s">
        <v>483</v>
      </c>
      <c r="G977" t="s">
        <v>35</v>
      </c>
      <c r="H977" t="s">
        <v>64</v>
      </c>
      <c r="I977" t="s">
        <v>37</v>
      </c>
      <c r="J977">
        <v>1</v>
      </c>
      <c r="K977">
        <v>0</v>
      </c>
      <c r="L977">
        <v>0</v>
      </c>
      <c r="M977">
        <v>0</v>
      </c>
      <c r="N977">
        <v>0.73492597800000004</v>
      </c>
      <c r="O977">
        <v>1</v>
      </c>
      <c r="P977">
        <v>3700.96</v>
      </c>
      <c r="Q977">
        <v>1</v>
      </c>
      <c r="R977">
        <v>0.73492597800000004</v>
      </c>
      <c r="S977">
        <v>3700.96</v>
      </c>
      <c r="T977" t="s">
        <v>360</v>
      </c>
      <c r="U977" t="s">
        <v>361</v>
      </c>
      <c r="V977">
        <v>0</v>
      </c>
      <c r="W977">
        <v>0</v>
      </c>
      <c r="X977">
        <v>41.493077776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0.73492597800000004</v>
      </c>
      <c r="AG977">
        <v>4905.1830198999996</v>
      </c>
      <c r="AH977" t="s">
        <v>40</v>
      </c>
    </row>
    <row r="978" spans="1:34" x14ac:dyDescent="0.55000000000000004">
      <c r="A978">
        <v>13046.111364</v>
      </c>
      <c r="B978">
        <v>13261.043546000001</v>
      </c>
      <c r="C978" t="s">
        <v>21</v>
      </c>
      <c r="D978">
        <v>21157</v>
      </c>
      <c r="E978">
        <v>210022</v>
      </c>
      <c r="F978" t="s">
        <v>483</v>
      </c>
      <c r="G978" t="s">
        <v>35</v>
      </c>
      <c r="H978" t="s">
        <v>123</v>
      </c>
      <c r="I978" t="s">
        <v>37</v>
      </c>
      <c r="J978">
        <v>1</v>
      </c>
      <c r="K978">
        <v>0</v>
      </c>
      <c r="L978">
        <v>0</v>
      </c>
      <c r="M978">
        <v>0</v>
      </c>
      <c r="N978">
        <v>1.1030189669999999</v>
      </c>
      <c r="O978">
        <v>2</v>
      </c>
      <c r="P978">
        <v>22213.14</v>
      </c>
      <c r="Q978">
        <v>2</v>
      </c>
      <c r="R978">
        <v>1.1030189669999999</v>
      </c>
      <c r="S978">
        <v>22213.14</v>
      </c>
      <c r="T978" t="s">
        <v>144</v>
      </c>
      <c r="U978" t="s">
        <v>145</v>
      </c>
      <c r="V978">
        <v>0</v>
      </c>
      <c r="W978">
        <v>0</v>
      </c>
      <c r="X978">
        <v>54.699697379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1.1030189669999999</v>
      </c>
      <c r="AG978">
        <v>7361.9793958999999</v>
      </c>
      <c r="AH978" t="s">
        <v>40</v>
      </c>
    </row>
    <row r="979" spans="1:34" x14ac:dyDescent="0.55000000000000004">
      <c r="A979">
        <v>13046.111364</v>
      </c>
      <c r="B979">
        <v>13261.043546000001</v>
      </c>
      <c r="C979" t="s">
        <v>21</v>
      </c>
      <c r="D979">
        <v>20874</v>
      </c>
      <c r="E979">
        <v>210022</v>
      </c>
      <c r="F979" t="s">
        <v>483</v>
      </c>
      <c r="G979" t="s">
        <v>35</v>
      </c>
      <c r="H979" t="s">
        <v>46</v>
      </c>
      <c r="I979" t="s">
        <v>37</v>
      </c>
      <c r="J979">
        <v>2</v>
      </c>
      <c r="K979">
        <v>29.933652109000001</v>
      </c>
      <c r="L979">
        <v>39</v>
      </c>
      <c r="M979">
        <v>346796.51</v>
      </c>
      <c r="N979">
        <v>43.525427706999999</v>
      </c>
      <c r="O979">
        <v>44</v>
      </c>
      <c r="P979">
        <v>489812.18</v>
      </c>
      <c r="Q979">
        <v>5</v>
      </c>
      <c r="R979">
        <v>13.591775598</v>
      </c>
      <c r="S979">
        <v>143015.67000000001</v>
      </c>
      <c r="T979" t="s">
        <v>74</v>
      </c>
      <c r="U979" t="s">
        <v>176</v>
      </c>
      <c r="V979">
        <v>0</v>
      </c>
      <c r="W979">
        <v>0</v>
      </c>
      <c r="X979">
        <v>67.317166005000004</v>
      </c>
      <c r="Y979">
        <v>-2.7837239170000001</v>
      </c>
      <c r="Z979">
        <v>2.7837239170000001</v>
      </c>
      <c r="AA979">
        <v>-2.7837239170000001</v>
      </c>
      <c r="AB979">
        <v>0.56205204490000005</v>
      </c>
      <c r="AC979">
        <v>0.56205204490000005</v>
      </c>
      <c r="AD979">
        <v>0</v>
      </c>
      <c r="AE979">
        <v>3751.3548701</v>
      </c>
      <c r="AF979">
        <v>13.029723553</v>
      </c>
      <c r="AG979">
        <v>86965.464059999998</v>
      </c>
      <c r="AH979" t="s">
        <v>40</v>
      </c>
    </row>
    <row r="980" spans="1:34" x14ac:dyDescent="0.55000000000000004">
      <c r="A980">
        <v>13046.111364</v>
      </c>
      <c r="B980">
        <v>13261.043546000001</v>
      </c>
      <c r="C980" t="s">
        <v>21</v>
      </c>
      <c r="D980">
        <v>20872</v>
      </c>
      <c r="E980">
        <v>210022</v>
      </c>
      <c r="F980" t="s">
        <v>483</v>
      </c>
      <c r="G980" t="s">
        <v>35</v>
      </c>
      <c r="H980" t="s">
        <v>46</v>
      </c>
      <c r="I980" t="s">
        <v>37</v>
      </c>
      <c r="J980">
        <v>2</v>
      </c>
      <c r="K980">
        <v>3.0312619120000002</v>
      </c>
      <c r="L980">
        <v>5</v>
      </c>
      <c r="M980">
        <v>31288.17</v>
      </c>
      <c r="N980">
        <v>5.3541388410000001</v>
      </c>
      <c r="O980">
        <v>5</v>
      </c>
      <c r="P980">
        <v>55136.07</v>
      </c>
      <c r="Q980">
        <v>0</v>
      </c>
      <c r="R980">
        <v>2.322876929</v>
      </c>
      <c r="S980">
        <v>23847.9</v>
      </c>
      <c r="T980" t="s">
        <v>328</v>
      </c>
      <c r="U980" t="s">
        <v>329</v>
      </c>
      <c r="V980">
        <v>0</v>
      </c>
      <c r="W980">
        <v>0</v>
      </c>
      <c r="X980">
        <v>48.051773566000001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2.322876929</v>
      </c>
      <c r="AG980">
        <v>15503.787879</v>
      </c>
      <c r="AH980" t="s">
        <v>40</v>
      </c>
    </row>
    <row r="981" spans="1:34" x14ac:dyDescent="0.55000000000000004">
      <c r="A981">
        <v>13046.111364</v>
      </c>
      <c r="B981">
        <v>13261.043546000001</v>
      </c>
      <c r="C981" t="s">
        <v>21</v>
      </c>
      <c r="D981">
        <v>20715</v>
      </c>
      <c r="E981">
        <v>210022</v>
      </c>
      <c r="F981" t="s">
        <v>483</v>
      </c>
      <c r="G981" t="s">
        <v>35</v>
      </c>
      <c r="H981" t="s">
        <v>41</v>
      </c>
      <c r="I981" t="s">
        <v>37</v>
      </c>
      <c r="J981">
        <v>2</v>
      </c>
      <c r="K981">
        <v>1.0486879689999999</v>
      </c>
      <c r="L981">
        <v>2</v>
      </c>
      <c r="M981">
        <v>24178.5</v>
      </c>
      <c r="N981">
        <v>2.6495729219999999</v>
      </c>
      <c r="O981">
        <v>5</v>
      </c>
      <c r="P981">
        <v>48128.78</v>
      </c>
      <c r="Q981">
        <v>3</v>
      </c>
      <c r="R981">
        <v>1.600884953</v>
      </c>
      <c r="S981">
        <v>23950.28</v>
      </c>
      <c r="T981" t="s">
        <v>140</v>
      </c>
      <c r="U981" t="s">
        <v>141</v>
      </c>
      <c r="V981">
        <v>0</v>
      </c>
      <c r="W981">
        <v>0</v>
      </c>
      <c r="X981">
        <v>14.181413575000001</v>
      </c>
      <c r="Y981">
        <v>-7.2284367859999996</v>
      </c>
      <c r="Z981">
        <v>7.2284367859999996</v>
      </c>
      <c r="AA981">
        <v>-7.2284367859999996</v>
      </c>
      <c r="AB981">
        <v>0.81599028360000003</v>
      </c>
      <c r="AC981">
        <v>0.81599028360000003</v>
      </c>
      <c r="AD981">
        <v>0</v>
      </c>
      <c r="AE981">
        <v>5446.2378568000004</v>
      </c>
      <c r="AF981">
        <v>0.78489466939999997</v>
      </c>
      <c r="AG981">
        <v>5238.6935830000002</v>
      </c>
      <c r="AH981" t="s">
        <v>40</v>
      </c>
    </row>
    <row r="982" spans="1:34" x14ac:dyDescent="0.55000000000000004">
      <c r="A982">
        <v>13046.111364</v>
      </c>
      <c r="B982">
        <v>13261.043546000001</v>
      </c>
      <c r="C982" t="s">
        <v>21</v>
      </c>
      <c r="D982">
        <v>20705</v>
      </c>
      <c r="E982">
        <v>210022</v>
      </c>
      <c r="F982" t="s">
        <v>483</v>
      </c>
      <c r="G982" t="s">
        <v>35</v>
      </c>
      <c r="H982" t="s">
        <v>41</v>
      </c>
      <c r="I982" t="s">
        <v>37</v>
      </c>
      <c r="J982">
        <v>2</v>
      </c>
      <c r="K982">
        <v>5.9944728229999997</v>
      </c>
      <c r="L982">
        <v>8</v>
      </c>
      <c r="M982">
        <v>81096.87</v>
      </c>
      <c r="N982">
        <v>20.594711388</v>
      </c>
      <c r="O982">
        <v>12</v>
      </c>
      <c r="P982">
        <v>199660.12</v>
      </c>
      <c r="Q982">
        <v>4</v>
      </c>
      <c r="R982">
        <v>14.600238565</v>
      </c>
      <c r="S982">
        <v>118563.25</v>
      </c>
      <c r="T982" t="s">
        <v>298</v>
      </c>
      <c r="U982" t="s">
        <v>299</v>
      </c>
      <c r="V982">
        <v>0</v>
      </c>
      <c r="W982">
        <v>0</v>
      </c>
      <c r="X982">
        <v>75.462409758000007</v>
      </c>
      <c r="Y982">
        <v>-55.213048360000002</v>
      </c>
      <c r="Z982">
        <v>55.213048364000002</v>
      </c>
      <c r="AA982">
        <v>-55.213048360000002</v>
      </c>
      <c r="AB982">
        <v>10.682453431000001</v>
      </c>
      <c r="AC982">
        <v>10.682453431000001</v>
      </c>
      <c r="AD982">
        <v>0</v>
      </c>
      <c r="AE982">
        <v>71298.866481999998</v>
      </c>
      <c r="AF982">
        <v>3.9177851341999999</v>
      </c>
      <c r="AG982">
        <v>26148.828169</v>
      </c>
      <c r="AH982" t="s">
        <v>40</v>
      </c>
    </row>
    <row r="983" spans="1:34" x14ac:dyDescent="0.55000000000000004">
      <c r="A983">
        <v>13046.111364</v>
      </c>
      <c r="B983">
        <v>13261.043546000001</v>
      </c>
      <c r="C983" t="s">
        <v>21</v>
      </c>
      <c r="D983" t="s">
        <v>46</v>
      </c>
      <c r="E983">
        <v>210022</v>
      </c>
      <c r="F983" t="s">
        <v>483</v>
      </c>
      <c r="G983" t="s">
        <v>35</v>
      </c>
      <c r="H983" t="s">
        <v>46</v>
      </c>
      <c r="I983" t="s">
        <v>37</v>
      </c>
      <c r="J983">
        <v>12</v>
      </c>
      <c r="K983">
        <v>10.844418678</v>
      </c>
      <c r="L983">
        <v>12</v>
      </c>
      <c r="M983">
        <v>130403.83</v>
      </c>
      <c r="N983">
        <v>18.712532445000001</v>
      </c>
      <c r="O983">
        <v>19</v>
      </c>
      <c r="P983">
        <v>187086.57</v>
      </c>
      <c r="Q983">
        <v>7</v>
      </c>
      <c r="R983">
        <v>7.8681137669999996</v>
      </c>
      <c r="S983">
        <v>56682.74</v>
      </c>
      <c r="U983" t="s">
        <v>305</v>
      </c>
      <c r="V983">
        <v>0</v>
      </c>
      <c r="W983">
        <v>0</v>
      </c>
      <c r="X983">
        <v>16.002010524999999</v>
      </c>
      <c r="Y983">
        <v>-1.601359953</v>
      </c>
      <c r="Z983">
        <v>1.601359953</v>
      </c>
      <c r="AA983">
        <v>-1.601359953</v>
      </c>
      <c r="AB983">
        <v>0.7873812027</v>
      </c>
      <c r="AC983">
        <v>0.7873812027</v>
      </c>
      <c r="AD983">
        <v>0</v>
      </c>
      <c r="AE983">
        <v>5255.2896768999999</v>
      </c>
      <c r="AF983">
        <v>7.0807325642999999</v>
      </c>
      <c r="AG983">
        <v>47259.574681999999</v>
      </c>
      <c r="AH983" t="s">
        <v>40</v>
      </c>
    </row>
    <row r="984" spans="1:34" x14ac:dyDescent="0.55000000000000004">
      <c r="A984">
        <v>13046.111364</v>
      </c>
      <c r="B984">
        <v>13261.043546000001</v>
      </c>
      <c r="C984" t="s">
        <v>21</v>
      </c>
      <c r="D984" t="s">
        <v>53</v>
      </c>
      <c r="E984">
        <v>210022</v>
      </c>
      <c r="F984" t="s">
        <v>483</v>
      </c>
      <c r="G984" t="s">
        <v>35</v>
      </c>
      <c r="H984" t="s">
        <v>53</v>
      </c>
      <c r="I984" t="s">
        <v>37</v>
      </c>
      <c r="J984">
        <v>2</v>
      </c>
      <c r="K984">
        <v>1.9777939419999999</v>
      </c>
      <c r="L984">
        <v>2</v>
      </c>
      <c r="M984">
        <v>11705.34</v>
      </c>
      <c r="N984">
        <v>2.0722809390000001</v>
      </c>
      <c r="O984">
        <v>3</v>
      </c>
      <c r="P984">
        <v>27132.84</v>
      </c>
      <c r="Q984">
        <v>1</v>
      </c>
      <c r="R984">
        <v>9.4486997000000003E-2</v>
      </c>
      <c r="S984">
        <v>15427.5</v>
      </c>
      <c r="U984" t="s">
        <v>54</v>
      </c>
      <c r="V984">
        <v>0</v>
      </c>
      <c r="W984">
        <v>0</v>
      </c>
      <c r="X984">
        <v>136.66112992000001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9.4486997000000003E-2</v>
      </c>
      <c r="AG984">
        <v>630.64312211000004</v>
      </c>
      <c r="AH984" t="s">
        <v>40</v>
      </c>
    </row>
    <row r="985" spans="1:34" x14ac:dyDescent="0.55000000000000004">
      <c r="A985">
        <v>13046.111364</v>
      </c>
      <c r="B985">
        <v>13261.043546000001</v>
      </c>
      <c r="C985" t="s">
        <v>21</v>
      </c>
      <c r="D985">
        <v>20854</v>
      </c>
      <c r="E985">
        <v>210022</v>
      </c>
      <c r="F985" t="s">
        <v>483</v>
      </c>
      <c r="G985" t="s">
        <v>35</v>
      </c>
      <c r="H985" t="s">
        <v>46</v>
      </c>
      <c r="I985" t="s">
        <v>37</v>
      </c>
      <c r="J985">
        <v>2</v>
      </c>
      <c r="K985">
        <v>193.66869126</v>
      </c>
      <c r="L985">
        <v>222</v>
      </c>
      <c r="M985">
        <v>2240231.23</v>
      </c>
      <c r="N985">
        <v>206.69366986</v>
      </c>
      <c r="O985">
        <v>214</v>
      </c>
      <c r="P985">
        <v>2649710.0499999998</v>
      </c>
      <c r="Q985">
        <v>-8</v>
      </c>
      <c r="R985">
        <v>13.024978603999999</v>
      </c>
      <c r="S985">
        <v>409478.82</v>
      </c>
      <c r="T985" t="s">
        <v>243</v>
      </c>
      <c r="U985" t="s">
        <v>244</v>
      </c>
      <c r="V985">
        <v>0</v>
      </c>
      <c r="W985">
        <v>0</v>
      </c>
      <c r="X985">
        <v>52.224355439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13.024978603999999</v>
      </c>
      <c r="AG985">
        <v>86933.794416999997</v>
      </c>
      <c r="AH985" t="s">
        <v>40</v>
      </c>
    </row>
    <row r="986" spans="1:34" x14ac:dyDescent="0.55000000000000004">
      <c r="A986">
        <v>13046.111364</v>
      </c>
      <c r="B986">
        <v>13261.043546000001</v>
      </c>
      <c r="C986" t="s">
        <v>21</v>
      </c>
      <c r="D986">
        <v>20853</v>
      </c>
      <c r="E986">
        <v>210022</v>
      </c>
      <c r="F986" t="s">
        <v>483</v>
      </c>
      <c r="G986" t="s">
        <v>35</v>
      </c>
      <c r="H986" t="s">
        <v>46</v>
      </c>
      <c r="I986" t="s">
        <v>37</v>
      </c>
      <c r="J986">
        <v>2</v>
      </c>
      <c r="K986">
        <v>51.355419478999998</v>
      </c>
      <c r="L986">
        <v>58</v>
      </c>
      <c r="M986">
        <v>713904.32</v>
      </c>
      <c r="N986">
        <v>54.296118389999997</v>
      </c>
      <c r="O986">
        <v>57</v>
      </c>
      <c r="P986">
        <v>702325.07</v>
      </c>
      <c r="Q986">
        <v>-1</v>
      </c>
      <c r="R986">
        <v>2.9406989110000001</v>
      </c>
      <c r="S986">
        <v>-11579.25</v>
      </c>
      <c r="T986" t="s">
        <v>310</v>
      </c>
      <c r="U986" t="s">
        <v>340</v>
      </c>
      <c r="V986">
        <v>0</v>
      </c>
      <c r="W986">
        <v>0</v>
      </c>
      <c r="X986">
        <v>24.47210226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2.9406989110000001</v>
      </c>
      <c r="AG986">
        <v>19627.373092000002</v>
      </c>
      <c r="AH986" t="s">
        <v>40</v>
      </c>
    </row>
    <row r="987" spans="1:34" x14ac:dyDescent="0.55000000000000004">
      <c r="A987">
        <v>13046.111364</v>
      </c>
      <c r="B987">
        <v>13261.043546000001</v>
      </c>
      <c r="C987" t="s">
        <v>21</v>
      </c>
      <c r="D987">
        <v>20722</v>
      </c>
      <c r="E987">
        <v>210022</v>
      </c>
      <c r="F987" t="s">
        <v>483</v>
      </c>
      <c r="G987" t="s">
        <v>35</v>
      </c>
      <c r="H987" t="s">
        <v>41</v>
      </c>
      <c r="I987" t="s">
        <v>37</v>
      </c>
      <c r="J987">
        <v>1</v>
      </c>
      <c r="K987">
        <v>0</v>
      </c>
      <c r="L987">
        <v>0</v>
      </c>
      <c r="M987">
        <v>0</v>
      </c>
      <c r="N987">
        <v>0.58304598299999999</v>
      </c>
      <c r="O987">
        <v>1</v>
      </c>
      <c r="P987">
        <v>4144.8599999999997</v>
      </c>
      <c r="Q987">
        <v>1</v>
      </c>
      <c r="R987">
        <v>0.58304598299999999</v>
      </c>
      <c r="S987">
        <v>4144.8599999999997</v>
      </c>
      <c r="T987" t="s">
        <v>167</v>
      </c>
      <c r="U987" t="s">
        <v>168</v>
      </c>
      <c r="V987">
        <v>0</v>
      </c>
      <c r="W987">
        <v>0</v>
      </c>
      <c r="X987">
        <v>23.905281291000001</v>
      </c>
      <c r="Y987">
        <v>-1.6599719500000001</v>
      </c>
      <c r="Z987">
        <v>1.6599719500000001</v>
      </c>
      <c r="AA987">
        <v>-1.6599719500000001</v>
      </c>
      <c r="AB987">
        <v>4.0486450100000002E-2</v>
      </c>
      <c r="AC987">
        <v>4.0486450100000002E-2</v>
      </c>
      <c r="AD987">
        <v>0</v>
      </c>
      <c r="AE987">
        <v>270.22238069000002</v>
      </c>
      <c r="AF987">
        <v>0.54255953290000003</v>
      </c>
      <c r="AG987">
        <v>3621.2542321999999</v>
      </c>
      <c r="AH987" t="s">
        <v>40</v>
      </c>
    </row>
    <row r="988" spans="1:34" x14ac:dyDescent="0.55000000000000004">
      <c r="A988">
        <v>13046.111364</v>
      </c>
      <c r="B988">
        <v>13261.043546000001</v>
      </c>
      <c r="C988" t="s">
        <v>21</v>
      </c>
      <c r="D988">
        <v>20744</v>
      </c>
      <c r="E988">
        <v>210022</v>
      </c>
      <c r="F988" t="s">
        <v>483</v>
      </c>
      <c r="G988" t="s">
        <v>35</v>
      </c>
      <c r="H988" t="s">
        <v>41</v>
      </c>
      <c r="I988" t="s">
        <v>37</v>
      </c>
      <c r="J988">
        <v>2</v>
      </c>
      <c r="K988">
        <v>3.384841899</v>
      </c>
      <c r="L988">
        <v>4</v>
      </c>
      <c r="M988">
        <v>28591.91</v>
      </c>
      <c r="N988">
        <v>5.701591831</v>
      </c>
      <c r="O988">
        <v>5</v>
      </c>
      <c r="P988">
        <v>117773.63</v>
      </c>
      <c r="Q988">
        <v>1</v>
      </c>
      <c r="R988">
        <v>2.316749932</v>
      </c>
      <c r="S988">
        <v>89181.72</v>
      </c>
      <c r="T988" t="s">
        <v>42</v>
      </c>
      <c r="U988" t="s">
        <v>43</v>
      </c>
      <c r="V988">
        <v>0</v>
      </c>
      <c r="W988">
        <v>0</v>
      </c>
      <c r="X988">
        <v>69.501414928000003</v>
      </c>
      <c r="Y988">
        <v>-9.1640427280000001</v>
      </c>
      <c r="Z988">
        <v>9.1640427280000001</v>
      </c>
      <c r="AA988">
        <v>-9.1640427280000001</v>
      </c>
      <c r="AB988">
        <v>0.30547285099999999</v>
      </c>
      <c r="AC988">
        <v>0.30547285099999999</v>
      </c>
      <c r="AD988">
        <v>0</v>
      </c>
      <c r="AE988">
        <v>2038.8451173000001</v>
      </c>
      <c r="AF988">
        <v>2.0112770809999998</v>
      </c>
      <c r="AG988">
        <v>13424.048790000001</v>
      </c>
      <c r="AH988" t="s">
        <v>40</v>
      </c>
    </row>
    <row r="989" spans="1:34" x14ac:dyDescent="0.55000000000000004">
      <c r="A989">
        <v>13046.111364</v>
      </c>
      <c r="B989">
        <v>13261.043546000001</v>
      </c>
      <c r="C989" t="s">
        <v>21</v>
      </c>
      <c r="D989">
        <v>20711</v>
      </c>
      <c r="E989">
        <v>210022</v>
      </c>
      <c r="F989" t="s">
        <v>483</v>
      </c>
      <c r="G989" t="s">
        <v>35</v>
      </c>
      <c r="H989" t="s">
        <v>64</v>
      </c>
      <c r="I989" t="s">
        <v>37</v>
      </c>
      <c r="J989">
        <v>1</v>
      </c>
      <c r="K989">
        <v>0</v>
      </c>
      <c r="L989">
        <v>0</v>
      </c>
      <c r="M989">
        <v>0</v>
      </c>
      <c r="N989">
        <v>2.7308209190000001</v>
      </c>
      <c r="O989">
        <v>1</v>
      </c>
      <c r="P989">
        <v>7507.93</v>
      </c>
      <c r="Q989">
        <v>1</v>
      </c>
      <c r="R989">
        <v>2.7308209190000001</v>
      </c>
      <c r="S989">
        <v>7507.93</v>
      </c>
      <c r="T989" t="s">
        <v>131</v>
      </c>
      <c r="U989" t="s">
        <v>132</v>
      </c>
      <c r="V989">
        <v>0</v>
      </c>
      <c r="W989">
        <v>0</v>
      </c>
      <c r="X989">
        <v>37.829274878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2.7308209190000001</v>
      </c>
      <c r="AG989">
        <v>18226.565399999999</v>
      </c>
      <c r="AH989" t="s">
        <v>40</v>
      </c>
    </row>
    <row r="990" spans="1:34" x14ac:dyDescent="0.55000000000000004">
      <c r="A990">
        <v>13046.111364</v>
      </c>
      <c r="B990">
        <v>13261.043546000001</v>
      </c>
      <c r="C990" t="s">
        <v>21</v>
      </c>
      <c r="D990">
        <v>20851</v>
      </c>
      <c r="E990">
        <v>210022</v>
      </c>
      <c r="F990" t="s">
        <v>483</v>
      </c>
      <c r="G990" t="s">
        <v>35</v>
      </c>
      <c r="H990" t="s">
        <v>46</v>
      </c>
      <c r="I990" t="s">
        <v>37</v>
      </c>
      <c r="J990">
        <v>2</v>
      </c>
      <c r="K990">
        <v>55.249589362999998</v>
      </c>
      <c r="L990">
        <v>68</v>
      </c>
      <c r="M990">
        <v>862055.55</v>
      </c>
      <c r="N990">
        <v>62.403034151</v>
      </c>
      <c r="O990">
        <v>62</v>
      </c>
      <c r="P990">
        <v>779088.73</v>
      </c>
      <c r="Q990">
        <v>-6</v>
      </c>
      <c r="R990">
        <v>7.1534447879999998</v>
      </c>
      <c r="S990">
        <v>-82966.820000000007</v>
      </c>
      <c r="T990" t="s">
        <v>310</v>
      </c>
      <c r="U990" t="s">
        <v>311</v>
      </c>
      <c r="V990">
        <v>0</v>
      </c>
      <c r="W990">
        <v>0</v>
      </c>
      <c r="X990">
        <v>59.30342924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7.1534447879999998</v>
      </c>
      <c r="AG990">
        <v>47744.884462000002</v>
      </c>
      <c r="AH990" t="s">
        <v>40</v>
      </c>
    </row>
    <row r="991" spans="1:34" x14ac:dyDescent="0.55000000000000004">
      <c r="A991">
        <v>13046.111364</v>
      </c>
      <c r="B991">
        <v>13261.043546000001</v>
      </c>
      <c r="C991" t="s">
        <v>21</v>
      </c>
      <c r="D991">
        <v>20710</v>
      </c>
      <c r="E991">
        <v>210022</v>
      </c>
      <c r="F991" t="s">
        <v>483</v>
      </c>
      <c r="G991" t="s">
        <v>35</v>
      </c>
      <c r="H991" t="s">
        <v>41</v>
      </c>
      <c r="I991" t="s">
        <v>37</v>
      </c>
      <c r="J991">
        <v>1</v>
      </c>
      <c r="K991">
        <v>0</v>
      </c>
      <c r="L991">
        <v>0</v>
      </c>
      <c r="M991">
        <v>0</v>
      </c>
      <c r="N991">
        <v>3.8356748860000001</v>
      </c>
      <c r="O991">
        <v>2</v>
      </c>
      <c r="P991">
        <v>71315.23</v>
      </c>
      <c r="Q991">
        <v>2</v>
      </c>
      <c r="R991">
        <v>3.8356748860000001</v>
      </c>
      <c r="S991">
        <v>71315.23</v>
      </c>
      <c r="T991" t="s">
        <v>112</v>
      </c>
      <c r="U991" t="s">
        <v>113</v>
      </c>
      <c r="V991">
        <v>0</v>
      </c>
      <c r="W991">
        <v>0</v>
      </c>
      <c r="X991">
        <v>39.012683846000002</v>
      </c>
      <c r="Y991">
        <v>-5.7856688280000004</v>
      </c>
      <c r="Z991">
        <v>5.7856688280000004</v>
      </c>
      <c r="AA991">
        <v>-5.7856688280000004</v>
      </c>
      <c r="AB991">
        <v>0.56883921930000003</v>
      </c>
      <c r="AC991">
        <v>0.56883921930000003</v>
      </c>
      <c r="AD991">
        <v>0</v>
      </c>
      <c r="AE991">
        <v>3796.6551233</v>
      </c>
      <c r="AF991">
        <v>3.2668356667</v>
      </c>
      <c r="AG991">
        <v>21804.137179000001</v>
      </c>
      <c r="AH991" t="s">
        <v>40</v>
      </c>
    </row>
    <row r="992" spans="1:34" x14ac:dyDescent="0.55000000000000004">
      <c r="A992">
        <v>13046.111364</v>
      </c>
      <c r="B992">
        <v>13261.043546000001</v>
      </c>
      <c r="C992" t="s">
        <v>21</v>
      </c>
      <c r="D992">
        <v>21087</v>
      </c>
      <c r="E992">
        <v>210022</v>
      </c>
      <c r="F992" t="s">
        <v>483</v>
      </c>
      <c r="G992" t="s">
        <v>35</v>
      </c>
      <c r="H992" t="s">
        <v>36</v>
      </c>
      <c r="I992" t="s">
        <v>37</v>
      </c>
      <c r="J992">
        <v>1</v>
      </c>
      <c r="K992">
        <v>0</v>
      </c>
      <c r="L992">
        <v>0</v>
      </c>
      <c r="M992">
        <v>0</v>
      </c>
      <c r="N992">
        <v>0.474789986</v>
      </c>
      <c r="O992">
        <v>1</v>
      </c>
      <c r="P992">
        <v>4907.8599999999997</v>
      </c>
      <c r="Q992">
        <v>1</v>
      </c>
      <c r="R992">
        <v>0.474789986</v>
      </c>
      <c r="S992">
        <v>4907.8599999999997</v>
      </c>
      <c r="T992" t="s">
        <v>369</v>
      </c>
      <c r="U992" t="s">
        <v>370</v>
      </c>
      <c r="V992">
        <v>0</v>
      </c>
      <c r="W992">
        <v>0</v>
      </c>
      <c r="X992">
        <v>15.546877539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0.474789986</v>
      </c>
      <c r="AG992">
        <v>3168.9338069999999</v>
      </c>
      <c r="AH992" t="s">
        <v>40</v>
      </c>
    </row>
    <row r="993" spans="1:34" x14ac:dyDescent="0.55000000000000004">
      <c r="A993">
        <v>13046.111364</v>
      </c>
      <c r="B993">
        <v>13261.043546000001</v>
      </c>
      <c r="C993" t="s">
        <v>21</v>
      </c>
      <c r="D993" t="s">
        <v>401</v>
      </c>
      <c r="E993">
        <v>210022</v>
      </c>
      <c r="F993" t="s">
        <v>483</v>
      </c>
      <c r="G993" t="s">
        <v>35</v>
      </c>
      <c r="H993" t="s">
        <v>401</v>
      </c>
      <c r="I993" t="s">
        <v>37</v>
      </c>
      <c r="J993">
        <v>2</v>
      </c>
      <c r="K993">
        <v>1.5277949550000001</v>
      </c>
      <c r="L993">
        <v>2</v>
      </c>
      <c r="M993">
        <v>26525.89</v>
      </c>
      <c r="N993">
        <v>3.3337429009999999</v>
      </c>
      <c r="O993">
        <v>2</v>
      </c>
      <c r="P993">
        <v>39768.730000000003</v>
      </c>
      <c r="Q993">
        <v>0</v>
      </c>
      <c r="R993">
        <v>1.8059479460000001</v>
      </c>
      <c r="S993">
        <v>13242.84</v>
      </c>
      <c r="U993" t="s">
        <v>402</v>
      </c>
      <c r="V993">
        <v>0</v>
      </c>
      <c r="W993">
        <v>0</v>
      </c>
      <c r="X993">
        <v>127.77544118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1.8059479460000001</v>
      </c>
      <c r="AG993">
        <v>12053.601946999999</v>
      </c>
      <c r="AH993" t="s">
        <v>40</v>
      </c>
    </row>
    <row r="994" spans="1:34" x14ac:dyDescent="0.55000000000000004">
      <c r="A994">
        <v>13046.111364</v>
      </c>
      <c r="B994">
        <v>13261.043546000001</v>
      </c>
      <c r="C994" t="s">
        <v>21</v>
      </c>
      <c r="D994">
        <v>20735</v>
      </c>
      <c r="E994">
        <v>210022</v>
      </c>
      <c r="F994" t="s">
        <v>483</v>
      </c>
      <c r="G994" t="s">
        <v>35</v>
      </c>
      <c r="H994" t="s">
        <v>41</v>
      </c>
      <c r="I994" t="s">
        <v>37</v>
      </c>
      <c r="J994">
        <v>2</v>
      </c>
      <c r="K994">
        <v>5.1149558480000001</v>
      </c>
      <c r="L994">
        <v>3</v>
      </c>
      <c r="M994">
        <v>87079.09</v>
      </c>
      <c r="N994">
        <v>5.163589848</v>
      </c>
      <c r="O994">
        <v>5</v>
      </c>
      <c r="P994">
        <v>56544.25</v>
      </c>
      <c r="Q994">
        <v>2</v>
      </c>
      <c r="R994">
        <v>4.8633999999999997E-2</v>
      </c>
      <c r="S994">
        <v>-30534.84</v>
      </c>
      <c r="T994" t="s">
        <v>272</v>
      </c>
      <c r="U994" t="s">
        <v>273</v>
      </c>
      <c r="V994">
        <v>0</v>
      </c>
      <c r="W994">
        <v>0</v>
      </c>
      <c r="X994">
        <v>53.338752419000002</v>
      </c>
      <c r="Y994">
        <v>-1.0590439679999999</v>
      </c>
      <c r="Z994">
        <v>1.0590439679999999</v>
      </c>
      <c r="AA994">
        <v>-1.0590439679999999</v>
      </c>
      <c r="AB994">
        <v>9.6563080000000004E-4</v>
      </c>
      <c r="AC994">
        <v>9.6563080000000004E-4</v>
      </c>
      <c r="AD994">
        <v>0</v>
      </c>
      <c r="AE994">
        <v>6.4449973807000003</v>
      </c>
      <c r="AF994">
        <v>4.7668369199999998E-2</v>
      </c>
      <c r="AG994">
        <v>318.15731377999998</v>
      </c>
      <c r="AH994" t="s">
        <v>40</v>
      </c>
    </row>
    <row r="995" spans="1:34" x14ac:dyDescent="0.55000000000000004">
      <c r="A995">
        <v>13046.111364</v>
      </c>
      <c r="B995">
        <v>13261.043546000001</v>
      </c>
      <c r="C995" t="s">
        <v>21</v>
      </c>
      <c r="D995" t="s">
        <v>62</v>
      </c>
      <c r="E995">
        <v>210022</v>
      </c>
      <c r="F995" t="s">
        <v>483</v>
      </c>
      <c r="G995" t="s">
        <v>35</v>
      </c>
      <c r="H995" t="s">
        <v>62</v>
      </c>
      <c r="I995" t="s">
        <v>37</v>
      </c>
      <c r="J995">
        <v>5</v>
      </c>
      <c r="K995">
        <v>4.3572848710000001</v>
      </c>
      <c r="L995">
        <v>6</v>
      </c>
      <c r="M995">
        <v>69502.64</v>
      </c>
      <c r="N995">
        <v>6.7740547979999999</v>
      </c>
      <c r="O995">
        <v>7</v>
      </c>
      <c r="P995">
        <v>164304.54999999999</v>
      </c>
      <c r="Q995">
        <v>1</v>
      </c>
      <c r="R995">
        <v>2.4167699269999998</v>
      </c>
      <c r="S995">
        <v>94801.91</v>
      </c>
      <c r="U995" t="s">
        <v>63</v>
      </c>
      <c r="V995">
        <v>0</v>
      </c>
      <c r="W995">
        <v>0</v>
      </c>
      <c r="X995">
        <v>145.88484364999999</v>
      </c>
      <c r="Y995">
        <v>-9.3912267220000007</v>
      </c>
      <c r="Z995">
        <v>9.3912267220000007</v>
      </c>
      <c r="AA995">
        <v>-9.3912267220000007</v>
      </c>
      <c r="AB995">
        <v>0.15557774029999999</v>
      </c>
      <c r="AC995">
        <v>0.15557774029999999</v>
      </c>
      <c r="AD995">
        <v>0</v>
      </c>
      <c r="AE995">
        <v>1038.3866032999999</v>
      </c>
      <c r="AF995">
        <v>2.2611921867000002</v>
      </c>
      <c r="AG995">
        <v>15092.079815999999</v>
      </c>
      <c r="AH995" t="s">
        <v>40</v>
      </c>
    </row>
    <row r="996" spans="1:34" x14ac:dyDescent="0.55000000000000004">
      <c r="A996">
        <v>13046.111364</v>
      </c>
      <c r="B996">
        <v>13261.043546000001</v>
      </c>
      <c r="C996" t="s">
        <v>21</v>
      </c>
      <c r="D996">
        <v>20816</v>
      </c>
      <c r="E996">
        <v>210022</v>
      </c>
      <c r="F996" t="s">
        <v>483</v>
      </c>
      <c r="G996" t="s">
        <v>35</v>
      </c>
      <c r="H996" t="s">
        <v>46</v>
      </c>
      <c r="I996" t="s">
        <v>37</v>
      </c>
      <c r="J996">
        <v>2</v>
      </c>
      <c r="K996">
        <v>24.072943285000001</v>
      </c>
      <c r="L996">
        <v>20</v>
      </c>
      <c r="M996">
        <v>250126.42</v>
      </c>
      <c r="N996">
        <v>29.928649113999999</v>
      </c>
      <c r="O996">
        <v>33</v>
      </c>
      <c r="P996">
        <v>483764.36</v>
      </c>
      <c r="Q996">
        <v>13</v>
      </c>
      <c r="R996">
        <v>5.8557058289999997</v>
      </c>
      <c r="S996">
        <v>233637.94</v>
      </c>
      <c r="T996" t="s">
        <v>160</v>
      </c>
      <c r="U996" t="s">
        <v>472</v>
      </c>
      <c r="V996">
        <v>0</v>
      </c>
      <c r="W996">
        <v>0</v>
      </c>
      <c r="X996">
        <v>7.3784247839999999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5.8557058289999997</v>
      </c>
      <c r="AG996">
        <v>39083.267786999997</v>
      </c>
      <c r="AH996" t="s">
        <v>40</v>
      </c>
    </row>
    <row r="997" spans="1:34" x14ac:dyDescent="0.55000000000000004">
      <c r="A997">
        <v>13046.111364</v>
      </c>
      <c r="B997">
        <v>13261.043546000001</v>
      </c>
      <c r="C997" t="s">
        <v>21</v>
      </c>
      <c r="D997">
        <v>20815</v>
      </c>
      <c r="E997">
        <v>210022</v>
      </c>
      <c r="F997" t="s">
        <v>483</v>
      </c>
      <c r="G997" t="s">
        <v>35</v>
      </c>
      <c r="H997" t="s">
        <v>46</v>
      </c>
      <c r="I997" t="s">
        <v>37</v>
      </c>
      <c r="J997">
        <v>2</v>
      </c>
      <c r="K997">
        <v>122.96324036</v>
      </c>
      <c r="L997">
        <v>153</v>
      </c>
      <c r="M997">
        <v>1652391.32</v>
      </c>
      <c r="N997">
        <v>149.56347757</v>
      </c>
      <c r="O997">
        <v>168</v>
      </c>
      <c r="P997">
        <v>1907558.91</v>
      </c>
      <c r="Q997">
        <v>15</v>
      </c>
      <c r="R997">
        <v>26.600237212</v>
      </c>
      <c r="S997">
        <v>255167.59</v>
      </c>
      <c r="T997" t="s">
        <v>440</v>
      </c>
      <c r="U997" t="s">
        <v>441</v>
      </c>
      <c r="V997">
        <v>0</v>
      </c>
      <c r="W997">
        <v>0</v>
      </c>
      <c r="X997">
        <v>41.452504771000001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26.600237212</v>
      </c>
      <c r="AG997">
        <v>177540.3725</v>
      </c>
      <c r="AH997" t="s">
        <v>40</v>
      </c>
    </row>
    <row r="998" spans="1:34" x14ac:dyDescent="0.55000000000000004">
      <c r="A998">
        <v>13046.111364</v>
      </c>
      <c r="B998">
        <v>13261.043546000001</v>
      </c>
      <c r="C998" t="s">
        <v>21</v>
      </c>
      <c r="D998">
        <v>20794</v>
      </c>
      <c r="E998">
        <v>210022</v>
      </c>
      <c r="F998" t="s">
        <v>483</v>
      </c>
      <c r="G998" t="s">
        <v>35</v>
      </c>
      <c r="H998" t="s">
        <v>79</v>
      </c>
      <c r="I998" t="s">
        <v>37</v>
      </c>
      <c r="J998">
        <v>1</v>
      </c>
      <c r="K998">
        <v>0.35536598899999999</v>
      </c>
      <c r="L998">
        <v>1</v>
      </c>
      <c r="M998">
        <v>15125.42</v>
      </c>
      <c r="N998">
        <v>0.80401997599999997</v>
      </c>
      <c r="O998">
        <v>1</v>
      </c>
      <c r="P998">
        <v>10448.93</v>
      </c>
      <c r="Q998">
        <v>0</v>
      </c>
      <c r="R998">
        <v>0.44865398699999998</v>
      </c>
      <c r="S998">
        <v>-4676.49</v>
      </c>
      <c r="T998" t="s">
        <v>208</v>
      </c>
      <c r="U998" t="s">
        <v>209</v>
      </c>
      <c r="V998">
        <v>0</v>
      </c>
      <c r="W998">
        <v>0</v>
      </c>
      <c r="X998">
        <v>40.043864829999997</v>
      </c>
      <c r="Y998">
        <v>-4.7681088579999997</v>
      </c>
      <c r="Z998">
        <v>4.7681088579999997</v>
      </c>
      <c r="AA998">
        <v>-4.7681088579999997</v>
      </c>
      <c r="AB998">
        <v>5.3422192399999999E-2</v>
      </c>
      <c r="AC998">
        <v>5.3422192399999999E-2</v>
      </c>
      <c r="AD998">
        <v>0</v>
      </c>
      <c r="AE998">
        <v>356.56057707999997</v>
      </c>
      <c r="AF998">
        <v>0.39523179460000002</v>
      </c>
      <c r="AG998">
        <v>2637.9313646000001</v>
      </c>
      <c r="AH998" t="s">
        <v>40</v>
      </c>
    </row>
    <row r="999" spans="1:34" x14ac:dyDescent="0.55000000000000004">
      <c r="A999">
        <v>13046.111364</v>
      </c>
      <c r="B999">
        <v>13261.043546000001</v>
      </c>
      <c r="C999" t="s">
        <v>21</v>
      </c>
      <c r="D999">
        <v>21793</v>
      </c>
      <c r="E999">
        <v>210022</v>
      </c>
      <c r="F999" t="s">
        <v>483</v>
      </c>
      <c r="G999" t="s">
        <v>35</v>
      </c>
      <c r="H999" t="s">
        <v>55</v>
      </c>
      <c r="I999" t="s">
        <v>37</v>
      </c>
      <c r="J999">
        <v>1</v>
      </c>
      <c r="K999">
        <v>0</v>
      </c>
      <c r="L999">
        <v>0</v>
      </c>
      <c r="M999">
        <v>0</v>
      </c>
      <c r="N999">
        <v>2.1111099379999998</v>
      </c>
      <c r="O999">
        <v>2</v>
      </c>
      <c r="P999">
        <v>24516.46</v>
      </c>
      <c r="Q999">
        <v>2</v>
      </c>
      <c r="R999">
        <v>2.1111099379999998</v>
      </c>
      <c r="S999">
        <v>24516.46</v>
      </c>
      <c r="T999" t="s">
        <v>102</v>
      </c>
      <c r="U999" t="s">
        <v>103</v>
      </c>
      <c r="V999">
        <v>0</v>
      </c>
      <c r="W999">
        <v>0</v>
      </c>
      <c r="X999">
        <v>50.084308516999997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2.1111099379999998</v>
      </c>
      <c r="AG999">
        <v>14090.37227</v>
      </c>
      <c r="AH999" t="s">
        <v>40</v>
      </c>
    </row>
    <row r="1000" spans="1:34" x14ac:dyDescent="0.55000000000000004">
      <c r="A1000">
        <v>13046.111364</v>
      </c>
      <c r="B1000">
        <v>13261.043546000001</v>
      </c>
      <c r="C1000" t="s">
        <v>21</v>
      </c>
      <c r="D1000">
        <v>21244</v>
      </c>
      <c r="E1000">
        <v>210022</v>
      </c>
      <c r="F1000" t="s">
        <v>483</v>
      </c>
      <c r="G1000" t="s">
        <v>35</v>
      </c>
      <c r="H1000" t="s">
        <v>36</v>
      </c>
      <c r="I1000" t="s">
        <v>37</v>
      </c>
      <c r="J1000">
        <v>1</v>
      </c>
      <c r="K1000">
        <v>0</v>
      </c>
      <c r="L1000">
        <v>0</v>
      </c>
      <c r="M1000">
        <v>0</v>
      </c>
      <c r="N1000">
        <v>0.35201599</v>
      </c>
      <c r="O1000">
        <v>1</v>
      </c>
      <c r="P1000">
        <v>6470.85</v>
      </c>
      <c r="Q1000">
        <v>1</v>
      </c>
      <c r="R1000">
        <v>0.35201599</v>
      </c>
      <c r="S1000">
        <v>6470.85</v>
      </c>
      <c r="T1000" t="s">
        <v>153</v>
      </c>
      <c r="U1000" t="s">
        <v>154</v>
      </c>
      <c r="V1000">
        <v>0</v>
      </c>
      <c r="W1000">
        <v>0</v>
      </c>
      <c r="X1000">
        <v>128.80505017999999</v>
      </c>
      <c r="Y1000">
        <v>-0.77333497699999998</v>
      </c>
      <c r="Z1000">
        <v>0.77333497699999998</v>
      </c>
      <c r="AA1000">
        <v>-0.77333497699999998</v>
      </c>
      <c r="AB1000">
        <v>2.1134752000000001E-3</v>
      </c>
      <c r="AC1000">
        <v>2.1134752000000001E-3</v>
      </c>
      <c r="AD1000">
        <v>0</v>
      </c>
      <c r="AE1000">
        <v>14.106158867</v>
      </c>
      <c r="AF1000">
        <v>0.34990251480000001</v>
      </c>
      <c r="AG1000">
        <v>2335.3860466000001</v>
      </c>
      <c r="AH1000" t="s">
        <v>40</v>
      </c>
    </row>
    <row r="1001" spans="1:34" x14ac:dyDescent="0.55000000000000004">
      <c r="A1001">
        <v>13046.111364</v>
      </c>
      <c r="B1001">
        <v>13261.043546000001</v>
      </c>
      <c r="C1001" t="s">
        <v>21</v>
      </c>
      <c r="D1001">
        <v>20910</v>
      </c>
      <c r="E1001">
        <v>210022</v>
      </c>
      <c r="F1001" t="s">
        <v>483</v>
      </c>
      <c r="G1001" t="s">
        <v>35</v>
      </c>
      <c r="H1001" t="s">
        <v>46</v>
      </c>
      <c r="I1001" t="s">
        <v>37</v>
      </c>
      <c r="J1001">
        <v>2</v>
      </c>
      <c r="K1001">
        <v>48.697474558000003</v>
      </c>
      <c r="L1001">
        <v>63</v>
      </c>
      <c r="M1001">
        <v>574575.75</v>
      </c>
      <c r="N1001">
        <v>73.887960809999996</v>
      </c>
      <c r="O1001">
        <v>81</v>
      </c>
      <c r="P1001">
        <v>1060333.8799999999</v>
      </c>
      <c r="Q1001">
        <v>18</v>
      </c>
      <c r="R1001">
        <v>25.190486251999999</v>
      </c>
      <c r="S1001">
        <v>485758.13</v>
      </c>
      <c r="T1001" t="s">
        <v>98</v>
      </c>
      <c r="U1001" t="s">
        <v>231</v>
      </c>
      <c r="V1001">
        <v>0</v>
      </c>
      <c r="W1001">
        <v>0</v>
      </c>
      <c r="X1001">
        <v>79.478649641000004</v>
      </c>
      <c r="Y1001">
        <v>-2.182473935</v>
      </c>
      <c r="Z1001">
        <v>2.182473935</v>
      </c>
      <c r="AA1001">
        <v>-2.182473935</v>
      </c>
      <c r="AB1001">
        <v>0.69172765140000003</v>
      </c>
      <c r="AC1001">
        <v>0.69172765140000003</v>
      </c>
      <c r="AD1001">
        <v>0</v>
      </c>
      <c r="AE1001">
        <v>4616.8605162000003</v>
      </c>
      <c r="AF1001">
        <v>24.498758600999999</v>
      </c>
      <c r="AG1001">
        <v>163514.28346999999</v>
      </c>
      <c r="AH1001" t="s">
        <v>40</v>
      </c>
    </row>
    <row r="1002" spans="1:34" x14ac:dyDescent="0.55000000000000004">
      <c r="A1002">
        <v>13046.111364</v>
      </c>
      <c r="B1002">
        <v>13261.043546000001</v>
      </c>
      <c r="C1002" t="s">
        <v>21</v>
      </c>
      <c r="D1002">
        <v>21788</v>
      </c>
      <c r="E1002">
        <v>210022</v>
      </c>
      <c r="F1002" t="s">
        <v>483</v>
      </c>
      <c r="G1002" t="s">
        <v>35</v>
      </c>
      <c r="H1002" t="s">
        <v>55</v>
      </c>
      <c r="I1002" t="s">
        <v>37</v>
      </c>
      <c r="J1002">
        <v>1</v>
      </c>
      <c r="K1002">
        <v>0</v>
      </c>
      <c r="L1002">
        <v>0</v>
      </c>
      <c r="M1002">
        <v>0</v>
      </c>
      <c r="N1002">
        <v>0.58304598299999999</v>
      </c>
      <c r="O1002">
        <v>1</v>
      </c>
      <c r="P1002">
        <v>9708.42</v>
      </c>
      <c r="Q1002">
        <v>1</v>
      </c>
      <c r="R1002">
        <v>0.58304598299999999</v>
      </c>
      <c r="S1002">
        <v>9708.42</v>
      </c>
      <c r="T1002" t="s">
        <v>416</v>
      </c>
      <c r="U1002" t="s">
        <v>417</v>
      </c>
      <c r="V1002">
        <v>0</v>
      </c>
      <c r="W1002">
        <v>0</v>
      </c>
      <c r="X1002">
        <v>7.9381137649999998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0.58304598299999999</v>
      </c>
      <c r="AG1002">
        <v>3891.4766129</v>
      </c>
      <c r="AH1002" t="s">
        <v>40</v>
      </c>
    </row>
    <row r="1003" spans="1:34" x14ac:dyDescent="0.55000000000000004">
      <c r="A1003">
        <v>13046.111364</v>
      </c>
      <c r="B1003">
        <v>13261.043546000001</v>
      </c>
      <c r="C1003" t="s">
        <v>21</v>
      </c>
      <c r="D1003">
        <v>21778</v>
      </c>
      <c r="E1003">
        <v>210022</v>
      </c>
      <c r="F1003" t="s">
        <v>483</v>
      </c>
      <c r="G1003" t="s">
        <v>35</v>
      </c>
      <c r="H1003" t="s">
        <v>55</v>
      </c>
      <c r="I1003" t="s">
        <v>37</v>
      </c>
      <c r="J1003">
        <v>1</v>
      </c>
      <c r="K1003">
        <v>0</v>
      </c>
      <c r="L1003">
        <v>0</v>
      </c>
      <c r="M1003">
        <v>0</v>
      </c>
      <c r="N1003">
        <v>0.694482979</v>
      </c>
      <c r="O1003">
        <v>1</v>
      </c>
      <c r="P1003">
        <v>7428.44</v>
      </c>
      <c r="Q1003">
        <v>1</v>
      </c>
      <c r="R1003">
        <v>0.694482979</v>
      </c>
      <c r="S1003">
        <v>7428.44</v>
      </c>
      <c r="T1003" t="s">
        <v>371</v>
      </c>
      <c r="U1003" t="s">
        <v>372</v>
      </c>
      <c r="V1003">
        <v>0</v>
      </c>
      <c r="W1003">
        <v>0</v>
      </c>
      <c r="X1003">
        <v>8.2848077530000008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0.694482979</v>
      </c>
      <c r="AG1003">
        <v>4635.2506486000002</v>
      </c>
      <c r="AH1003" t="s">
        <v>40</v>
      </c>
    </row>
    <row r="1004" spans="1:34" x14ac:dyDescent="0.55000000000000004">
      <c r="A1004">
        <v>13046.111364</v>
      </c>
      <c r="B1004">
        <v>13261.043546000001</v>
      </c>
      <c r="C1004" t="s">
        <v>21</v>
      </c>
      <c r="D1004">
        <v>21774</v>
      </c>
      <c r="E1004">
        <v>210022</v>
      </c>
      <c r="F1004" t="s">
        <v>483</v>
      </c>
      <c r="G1004" t="s">
        <v>35</v>
      </c>
      <c r="H1004" t="s">
        <v>55</v>
      </c>
      <c r="I1004" t="s">
        <v>37</v>
      </c>
      <c r="J1004">
        <v>1</v>
      </c>
      <c r="K1004">
        <v>0</v>
      </c>
      <c r="L1004">
        <v>0</v>
      </c>
      <c r="M1004">
        <v>0</v>
      </c>
      <c r="N1004">
        <v>3.6839208920000002</v>
      </c>
      <c r="O1004">
        <v>4</v>
      </c>
      <c r="P1004">
        <v>63422.65</v>
      </c>
      <c r="Q1004">
        <v>4</v>
      </c>
      <c r="R1004">
        <v>3.6839208920000002</v>
      </c>
      <c r="S1004">
        <v>63422.65</v>
      </c>
      <c r="T1004" t="s">
        <v>118</v>
      </c>
      <c r="U1004" t="s">
        <v>119</v>
      </c>
      <c r="V1004">
        <v>0</v>
      </c>
      <c r="W1004">
        <v>0</v>
      </c>
      <c r="X1004">
        <v>27.160838197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3.6839208920000002</v>
      </c>
      <c r="AG1004">
        <v>24587.926876000001</v>
      </c>
      <c r="AH1004" t="s">
        <v>40</v>
      </c>
    </row>
    <row r="1005" spans="1:34" x14ac:dyDescent="0.55000000000000004">
      <c r="A1005">
        <v>13046.111364</v>
      </c>
      <c r="B1005">
        <v>13261.043546000001</v>
      </c>
      <c r="C1005" t="s">
        <v>21</v>
      </c>
      <c r="D1005">
        <v>21770</v>
      </c>
      <c r="E1005">
        <v>210022</v>
      </c>
      <c r="F1005" t="s">
        <v>483</v>
      </c>
      <c r="G1005" t="s">
        <v>35</v>
      </c>
      <c r="H1005" t="s">
        <v>55</v>
      </c>
      <c r="I1005" t="s">
        <v>37</v>
      </c>
      <c r="J1005">
        <v>2</v>
      </c>
      <c r="K1005">
        <v>2.1827579350000001</v>
      </c>
      <c r="L1005">
        <v>1</v>
      </c>
      <c r="M1005">
        <v>96827.76</v>
      </c>
      <c r="N1005">
        <v>4.0072848820000004</v>
      </c>
      <c r="O1005">
        <v>7</v>
      </c>
      <c r="P1005">
        <v>58520.59</v>
      </c>
      <c r="Q1005">
        <v>6</v>
      </c>
      <c r="R1005">
        <v>1.8245269470000001</v>
      </c>
      <c r="S1005">
        <v>-38307.17</v>
      </c>
      <c r="T1005" t="s">
        <v>229</v>
      </c>
      <c r="U1005" t="s">
        <v>230</v>
      </c>
      <c r="V1005">
        <v>0</v>
      </c>
      <c r="W1005">
        <v>0</v>
      </c>
      <c r="X1005">
        <v>41.396002774000003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1.8245269470000001</v>
      </c>
      <c r="AG1005">
        <v>12177.605455999999</v>
      </c>
      <c r="AH1005" t="s">
        <v>40</v>
      </c>
    </row>
    <row r="1006" spans="1:34" x14ac:dyDescent="0.55000000000000004">
      <c r="A1006">
        <v>13046.111364</v>
      </c>
      <c r="B1006">
        <v>13261.043546000001</v>
      </c>
      <c r="C1006" t="s">
        <v>21</v>
      </c>
      <c r="D1006" t="s">
        <v>86</v>
      </c>
      <c r="E1006">
        <v>210022</v>
      </c>
      <c r="F1006" t="s">
        <v>483</v>
      </c>
      <c r="G1006" t="s">
        <v>35</v>
      </c>
      <c r="H1006" t="s">
        <v>86</v>
      </c>
      <c r="I1006" t="s">
        <v>37</v>
      </c>
      <c r="J1006">
        <v>1</v>
      </c>
      <c r="K1006">
        <v>0</v>
      </c>
      <c r="L1006">
        <v>0</v>
      </c>
      <c r="M1006">
        <v>0</v>
      </c>
      <c r="N1006">
        <v>0.73492597800000004</v>
      </c>
      <c r="O1006">
        <v>1</v>
      </c>
      <c r="P1006">
        <v>10520.01</v>
      </c>
      <c r="Q1006">
        <v>1</v>
      </c>
      <c r="R1006">
        <v>0.73492597800000004</v>
      </c>
      <c r="S1006">
        <v>10520.01</v>
      </c>
      <c r="U1006" t="s">
        <v>451</v>
      </c>
      <c r="V1006">
        <v>0</v>
      </c>
      <c r="W1006">
        <v>0</v>
      </c>
      <c r="X1006">
        <v>17.612441476000001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0.73492597800000004</v>
      </c>
      <c r="AG1006">
        <v>4905.1830198999996</v>
      </c>
      <c r="AH1006" t="s">
        <v>40</v>
      </c>
    </row>
    <row r="1007" spans="1:34" x14ac:dyDescent="0.55000000000000004">
      <c r="A1007">
        <v>12464.559069000001</v>
      </c>
      <c r="B1007">
        <v>13083.086128999999</v>
      </c>
      <c r="C1007" t="s">
        <v>21</v>
      </c>
      <c r="D1007">
        <v>20783</v>
      </c>
      <c r="E1007">
        <v>210023</v>
      </c>
      <c r="F1007" t="s">
        <v>484</v>
      </c>
      <c r="G1007" t="s">
        <v>35</v>
      </c>
      <c r="H1007" t="s">
        <v>41</v>
      </c>
      <c r="I1007" t="s">
        <v>37</v>
      </c>
      <c r="J1007">
        <v>1</v>
      </c>
      <c r="K1007">
        <v>0</v>
      </c>
      <c r="L1007">
        <v>0</v>
      </c>
      <c r="M1007">
        <v>0</v>
      </c>
      <c r="N1007">
        <v>2.0238139400000001</v>
      </c>
      <c r="O1007">
        <v>3</v>
      </c>
      <c r="P1007">
        <v>20679.23</v>
      </c>
      <c r="Q1007">
        <v>3</v>
      </c>
      <c r="R1007">
        <v>2.0238139400000001</v>
      </c>
      <c r="S1007">
        <v>20679.23</v>
      </c>
      <c r="T1007" t="s">
        <v>49</v>
      </c>
      <c r="U1007" t="s">
        <v>50</v>
      </c>
      <c r="V1007">
        <v>0</v>
      </c>
      <c r="W1007">
        <v>0</v>
      </c>
      <c r="X1007">
        <v>68.266653980000001</v>
      </c>
      <c r="Y1007">
        <v>-6.2719928149999999</v>
      </c>
      <c r="Z1007">
        <v>6.2719928149999999</v>
      </c>
      <c r="AA1007">
        <v>-6.2719928149999999</v>
      </c>
      <c r="AB1007">
        <v>0.18593772729999999</v>
      </c>
      <c r="AC1007">
        <v>0.18593772729999999</v>
      </c>
      <c r="AD1007">
        <v>0</v>
      </c>
      <c r="AE1007">
        <v>1185.7004211000001</v>
      </c>
      <c r="AF1007">
        <v>1.8378762126999999</v>
      </c>
      <c r="AG1007">
        <v>11719.894780000001</v>
      </c>
      <c r="AH1007" t="s">
        <v>40</v>
      </c>
    </row>
    <row r="1008" spans="1:34" x14ac:dyDescent="0.55000000000000004">
      <c r="A1008">
        <v>12464.559069000001</v>
      </c>
      <c r="B1008">
        <v>13083.086128999999</v>
      </c>
      <c r="C1008" t="s">
        <v>21</v>
      </c>
      <c r="D1008">
        <v>21037</v>
      </c>
      <c r="E1008">
        <v>210023</v>
      </c>
      <c r="F1008" t="s">
        <v>484</v>
      </c>
      <c r="G1008" t="s">
        <v>35</v>
      </c>
      <c r="H1008" t="s">
        <v>64</v>
      </c>
      <c r="I1008" t="s">
        <v>37</v>
      </c>
      <c r="J1008">
        <v>2</v>
      </c>
      <c r="K1008">
        <v>244.47343975999999</v>
      </c>
      <c r="L1008">
        <v>316</v>
      </c>
      <c r="M1008">
        <v>3114452.19</v>
      </c>
      <c r="N1008">
        <v>268.86295803000002</v>
      </c>
      <c r="O1008">
        <v>335</v>
      </c>
      <c r="P1008">
        <v>3347054.79</v>
      </c>
      <c r="Q1008">
        <v>19</v>
      </c>
      <c r="R1008">
        <v>24.389518267</v>
      </c>
      <c r="S1008">
        <v>232602.6</v>
      </c>
      <c r="T1008" t="s">
        <v>480</v>
      </c>
      <c r="U1008" t="s">
        <v>481</v>
      </c>
      <c r="V1008">
        <v>0</v>
      </c>
      <c r="W1008">
        <v>0</v>
      </c>
      <c r="X1008">
        <v>47.501344580000001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24.389518267</v>
      </c>
      <c r="AG1008">
        <v>155528.7488</v>
      </c>
      <c r="AH1008" t="s">
        <v>40</v>
      </c>
    </row>
    <row r="1009" spans="1:34" x14ac:dyDescent="0.55000000000000004">
      <c r="A1009">
        <v>12464.559069000001</v>
      </c>
      <c r="B1009">
        <v>13083.086128999999</v>
      </c>
      <c r="C1009" t="s">
        <v>21</v>
      </c>
      <c r="D1009">
        <v>21403</v>
      </c>
      <c r="E1009">
        <v>210023</v>
      </c>
      <c r="F1009" t="s">
        <v>484</v>
      </c>
      <c r="G1009" t="s">
        <v>35</v>
      </c>
      <c r="H1009" t="s">
        <v>64</v>
      </c>
      <c r="I1009" t="s">
        <v>37</v>
      </c>
      <c r="J1009">
        <v>3</v>
      </c>
      <c r="K1009">
        <v>400.19333313999999</v>
      </c>
      <c r="L1009">
        <v>473</v>
      </c>
      <c r="M1009">
        <v>4806037.9800000004</v>
      </c>
      <c r="N1009">
        <v>413.35792275</v>
      </c>
      <c r="O1009">
        <v>517</v>
      </c>
      <c r="P1009">
        <v>5405050.6600000001</v>
      </c>
      <c r="Q1009">
        <v>44</v>
      </c>
      <c r="R1009">
        <v>13.164589615000001</v>
      </c>
      <c r="S1009">
        <v>599012.68000000005</v>
      </c>
      <c r="T1009" t="s">
        <v>104</v>
      </c>
      <c r="U1009" t="s">
        <v>457</v>
      </c>
      <c r="V1009">
        <v>0</v>
      </c>
      <c r="W1009">
        <v>0</v>
      </c>
      <c r="X1009">
        <v>30.136504110000001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13.164589615000001</v>
      </c>
      <c r="AG1009">
        <v>83948.855771999995</v>
      </c>
      <c r="AH1009" t="s">
        <v>40</v>
      </c>
    </row>
    <row r="1010" spans="1:34" x14ac:dyDescent="0.55000000000000004">
      <c r="A1010">
        <v>12464.559069000001</v>
      </c>
      <c r="B1010">
        <v>13083.086128999999</v>
      </c>
      <c r="C1010" t="s">
        <v>21</v>
      </c>
      <c r="D1010">
        <v>21402</v>
      </c>
      <c r="E1010">
        <v>210023</v>
      </c>
      <c r="F1010" t="s">
        <v>484</v>
      </c>
      <c r="G1010" t="s">
        <v>35</v>
      </c>
      <c r="H1010" t="s">
        <v>64</v>
      </c>
      <c r="I1010" t="s">
        <v>37</v>
      </c>
      <c r="J1010">
        <v>2</v>
      </c>
      <c r="K1010">
        <v>0.84792497499999997</v>
      </c>
      <c r="L1010">
        <v>2</v>
      </c>
      <c r="M1010">
        <v>14199.02</v>
      </c>
      <c r="N1010">
        <v>1.964769942</v>
      </c>
      <c r="O1010">
        <v>5</v>
      </c>
      <c r="P1010">
        <v>23793.58</v>
      </c>
      <c r="Q1010">
        <v>3</v>
      </c>
      <c r="R1010">
        <v>1.116844967</v>
      </c>
      <c r="S1010">
        <v>9594.56</v>
      </c>
      <c r="T1010" t="s">
        <v>104</v>
      </c>
      <c r="U1010" t="s">
        <v>485</v>
      </c>
      <c r="V1010">
        <v>0</v>
      </c>
      <c r="W1010">
        <v>0</v>
      </c>
      <c r="X1010">
        <v>1.5849779530000001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1.116844967</v>
      </c>
      <c r="AG1010">
        <v>7121.9733996000004</v>
      </c>
      <c r="AH1010" t="s">
        <v>40</v>
      </c>
    </row>
    <row r="1011" spans="1:34" x14ac:dyDescent="0.55000000000000004">
      <c r="A1011">
        <v>12464.559069000001</v>
      </c>
      <c r="B1011">
        <v>13083.086128999999</v>
      </c>
      <c r="C1011" t="s">
        <v>21</v>
      </c>
      <c r="D1011">
        <v>20782</v>
      </c>
      <c r="E1011">
        <v>210023</v>
      </c>
      <c r="F1011" t="s">
        <v>484</v>
      </c>
      <c r="G1011" t="s">
        <v>35</v>
      </c>
      <c r="H1011" t="s">
        <v>41</v>
      </c>
      <c r="I1011" t="s">
        <v>37</v>
      </c>
      <c r="J1011">
        <v>2</v>
      </c>
      <c r="K1011">
        <v>0.52952198399999995</v>
      </c>
      <c r="L1011">
        <v>1</v>
      </c>
      <c r="M1011">
        <v>5261.4</v>
      </c>
      <c r="N1011">
        <v>3.1569129070000002</v>
      </c>
      <c r="O1011">
        <v>4</v>
      </c>
      <c r="P1011">
        <v>40117.03</v>
      </c>
      <c r="Q1011">
        <v>3</v>
      </c>
      <c r="R1011">
        <v>2.6273909230000001</v>
      </c>
      <c r="S1011">
        <v>34855.629999999997</v>
      </c>
      <c r="T1011" t="s">
        <v>49</v>
      </c>
      <c r="U1011" t="s">
        <v>139</v>
      </c>
      <c r="V1011">
        <v>0</v>
      </c>
      <c r="W1011">
        <v>0</v>
      </c>
      <c r="X1011">
        <v>56.446641329000002</v>
      </c>
      <c r="Y1011">
        <v>-1.706743949</v>
      </c>
      <c r="Z1011">
        <v>1.706743949</v>
      </c>
      <c r="AA1011">
        <v>-1.706743949</v>
      </c>
      <c r="AB1011">
        <v>7.9442876600000004E-2</v>
      </c>
      <c r="AC1011">
        <v>7.9442876600000004E-2</v>
      </c>
      <c r="AD1011">
        <v>0</v>
      </c>
      <c r="AE1011">
        <v>506.59677070999999</v>
      </c>
      <c r="AF1011">
        <v>2.5479480464000002</v>
      </c>
      <c r="AG1011">
        <v>16247.929432000001</v>
      </c>
      <c r="AH1011" t="s">
        <v>40</v>
      </c>
    </row>
    <row r="1012" spans="1:34" x14ac:dyDescent="0.55000000000000004">
      <c r="A1012">
        <v>12464.559069000001</v>
      </c>
      <c r="B1012">
        <v>13083.086128999999</v>
      </c>
      <c r="C1012" t="s">
        <v>21</v>
      </c>
      <c r="D1012">
        <v>21032</v>
      </c>
      <c r="E1012">
        <v>210023</v>
      </c>
      <c r="F1012" t="s">
        <v>484</v>
      </c>
      <c r="G1012" t="s">
        <v>35</v>
      </c>
      <c r="H1012" t="s">
        <v>64</v>
      </c>
      <c r="I1012" t="s">
        <v>37</v>
      </c>
      <c r="J1012">
        <v>3</v>
      </c>
      <c r="K1012">
        <v>92.255752266000002</v>
      </c>
      <c r="L1012">
        <v>106</v>
      </c>
      <c r="M1012">
        <v>1158811.06</v>
      </c>
      <c r="N1012">
        <v>124.67180431</v>
      </c>
      <c r="O1012">
        <v>143</v>
      </c>
      <c r="P1012">
        <v>1633696.26</v>
      </c>
      <c r="Q1012">
        <v>37</v>
      </c>
      <c r="R1012">
        <v>32.416052039999997</v>
      </c>
      <c r="S1012">
        <v>474885.2</v>
      </c>
      <c r="T1012" t="s">
        <v>177</v>
      </c>
      <c r="U1012" t="s">
        <v>178</v>
      </c>
      <c r="V1012">
        <v>0</v>
      </c>
      <c r="W1012">
        <v>0</v>
      </c>
      <c r="X1012">
        <v>56.647458321000002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32.416052039999997</v>
      </c>
      <c r="AG1012">
        <v>206712.89853999999</v>
      </c>
      <c r="AH1012" t="s">
        <v>40</v>
      </c>
    </row>
    <row r="1013" spans="1:34" x14ac:dyDescent="0.55000000000000004">
      <c r="A1013">
        <v>12464.559069000001</v>
      </c>
      <c r="B1013">
        <v>13083.086128999999</v>
      </c>
      <c r="C1013" t="s">
        <v>21</v>
      </c>
      <c r="D1013">
        <v>21286</v>
      </c>
      <c r="E1013">
        <v>210023</v>
      </c>
      <c r="F1013" t="s">
        <v>484</v>
      </c>
      <c r="G1013" t="s">
        <v>35</v>
      </c>
      <c r="H1013" t="s">
        <v>36</v>
      </c>
      <c r="I1013" t="s">
        <v>37</v>
      </c>
      <c r="J1013">
        <v>2</v>
      </c>
      <c r="K1013">
        <v>0.79652097600000005</v>
      </c>
      <c r="L1013">
        <v>1</v>
      </c>
      <c r="M1013">
        <v>5651.99</v>
      </c>
      <c r="N1013">
        <v>1.439208958</v>
      </c>
      <c r="O1013">
        <v>2</v>
      </c>
      <c r="P1013">
        <v>15611.84</v>
      </c>
      <c r="Q1013">
        <v>1</v>
      </c>
      <c r="R1013">
        <v>0.64268798199999999</v>
      </c>
      <c r="S1013">
        <v>9959.85</v>
      </c>
      <c r="T1013" t="s">
        <v>155</v>
      </c>
      <c r="U1013" t="s">
        <v>156</v>
      </c>
      <c r="V1013">
        <v>0</v>
      </c>
      <c r="W1013">
        <v>0</v>
      </c>
      <c r="X1013">
        <v>42.606785745000003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0.64268798199999999</v>
      </c>
      <c r="AG1013">
        <v>4098.3366960000003</v>
      </c>
      <c r="AH1013" t="s">
        <v>40</v>
      </c>
    </row>
    <row r="1014" spans="1:34" x14ac:dyDescent="0.55000000000000004">
      <c r="A1014">
        <v>12464.559069000001</v>
      </c>
      <c r="B1014">
        <v>13083.086128999999</v>
      </c>
      <c r="C1014" t="s">
        <v>21</v>
      </c>
      <c r="D1014">
        <v>20781</v>
      </c>
      <c r="E1014">
        <v>210023</v>
      </c>
      <c r="F1014" t="s">
        <v>484</v>
      </c>
      <c r="G1014" t="s">
        <v>35</v>
      </c>
      <c r="H1014" t="s">
        <v>41</v>
      </c>
      <c r="I1014" t="s">
        <v>37</v>
      </c>
      <c r="J1014">
        <v>2</v>
      </c>
      <c r="K1014">
        <v>1.2920529620000001</v>
      </c>
      <c r="L1014">
        <v>2</v>
      </c>
      <c r="M1014">
        <v>14206.84</v>
      </c>
      <c r="N1014">
        <v>6.1893728159999997</v>
      </c>
      <c r="O1014">
        <v>6</v>
      </c>
      <c r="P1014">
        <v>92149.4</v>
      </c>
      <c r="Q1014">
        <v>4</v>
      </c>
      <c r="R1014">
        <v>4.897319854</v>
      </c>
      <c r="S1014">
        <v>77942.559999999998</v>
      </c>
      <c r="T1014" t="s">
        <v>49</v>
      </c>
      <c r="U1014" t="s">
        <v>317</v>
      </c>
      <c r="V1014">
        <v>0</v>
      </c>
      <c r="W1014">
        <v>0</v>
      </c>
      <c r="X1014">
        <v>17.319417484999999</v>
      </c>
      <c r="Y1014">
        <v>-1.2624739620000001</v>
      </c>
      <c r="Z1014">
        <v>1.2624739620000001</v>
      </c>
      <c r="AA1014">
        <v>-1.2624739620000001</v>
      </c>
      <c r="AB1014">
        <v>0.3569830685</v>
      </c>
      <c r="AC1014">
        <v>0.3569830685</v>
      </c>
      <c r="AD1014">
        <v>0</v>
      </c>
      <c r="AE1014">
        <v>2276.4340560999999</v>
      </c>
      <c r="AF1014">
        <v>4.5403367855000001</v>
      </c>
      <c r="AG1014">
        <v>28953.130260999998</v>
      </c>
      <c r="AH1014" t="s">
        <v>40</v>
      </c>
    </row>
    <row r="1015" spans="1:34" x14ac:dyDescent="0.55000000000000004">
      <c r="A1015">
        <v>12464.559069000001</v>
      </c>
      <c r="B1015">
        <v>13083.086128999999</v>
      </c>
      <c r="C1015" t="s">
        <v>21</v>
      </c>
      <c r="D1015">
        <v>21244</v>
      </c>
      <c r="E1015">
        <v>210023</v>
      </c>
      <c r="F1015" t="s">
        <v>484</v>
      </c>
      <c r="G1015" t="s">
        <v>35</v>
      </c>
      <c r="H1015" t="s">
        <v>36</v>
      </c>
      <c r="I1015" t="s">
        <v>37</v>
      </c>
      <c r="J1015">
        <v>1</v>
      </c>
      <c r="K1015">
        <v>1.1046659679999999</v>
      </c>
      <c r="L1015">
        <v>2</v>
      </c>
      <c r="M1015">
        <v>14923.74</v>
      </c>
      <c r="N1015">
        <v>3.8521058859999999</v>
      </c>
      <c r="O1015">
        <v>2</v>
      </c>
      <c r="P1015">
        <v>33913.53</v>
      </c>
      <c r="Q1015">
        <v>0</v>
      </c>
      <c r="R1015">
        <v>2.747439918</v>
      </c>
      <c r="S1015">
        <v>18989.79</v>
      </c>
      <c r="T1015" t="s">
        <v>153</v>
      </c>
      <c r="U1015" t="s">
        <v>154</v>
      </c>
      <c r="V1015">
        <v>0</v>
      </c>
      <c r="W1015">
        <v>0</v>
      </c>
      <c r="X1015">
        <v>128.80505017999999</v>
      </c>
      <c r="Y1015">
        <v>-0.77333497699999998</v>
      </c>
      <c r="Z1015">
        <v>0.77333497699999998</v>
      </c>
      <c r="AA1015">
        <v>-0.77333497699999998</v>
      </c>
      <c r="AB1015">
        <v>1.64954044E-2</v>
      </c>
      <c r="AC1015">
        <v>1.64954044E-2</v>
      </c>
      <c r="AD1015">
        <v>0</v>
      </c>
      <c r="AE1015">
        <v>105.18902310999999</v>
      </c>
      <c r="AF1015">
        <v>2.7309445135999999</v>
      </c>
      <c r="AG1015">
        <v>17414.873824999999</v>
      </c>
      <c r="AH1015" t="s">
        <v>40</v>
      </c>
    </row>
    <row r="1016" spans="1:34" x14ac:dyDescent="0.55000000000000004">
      <c r="A1016">
        <v>12464.559069000001</v>
      </c>
      <c r="B1016">
        <v>13083.086128999999</v>
      </c>
      <c r="C1016" t="s">
        <v>21</v>
      </c>
      <c r="D1016">
        <v>21239</v>
      </c>
      <c r="E1016">
        <v>210023</v>
      </c>
      <c r="F1016" t="s">
        <v>484</v>
      </c>
      <c r="G1016" t="s">
        <v>35</v>
      </c>
      <c r="H1016" t="s">
        <v>86</v>
      </c>
      <c r="I1016" t="s">
        <v>37</v>
      </c>
      <c r="J1016">
        <v>1</v>
      </c>
      <c r="K1016">
        <v>0</v>
      </c>
      <c r="L1016">
        <v>0</v>
      </c>
      <c r="M1016">
        <v>0</v>
      </c>
      <c r="N1016">
        <v>0.46813298599999997</v>
      </c>
      <c r="O1016">
        <v>1</v>
      </c>
      <c r="P1016">
        <v>8022.36</v>
      </c>
      <c r="Q1016">
        <v>1</v>
      </c>
      <c r="R1016">
        <v>0.46813298599999997</v>
      </c>
      <c r="S1016">
        <v>8022.36</v>
      </c>
      <c r="T1016" t="s">
        <v>36</v>
      </c>
      <c r="U1016" t="s">
        <v>109</v>
      </c>
      <c r="V1016">
        <v>0</v>
      </c>
      <c r="W1016">
        <v>0</v>
      </c>
      <c r="X1016">
        <v>164.27218110999999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0.46813298599999997</v>
      </c>
      <c r="AG1016">
        <v>2985.2224546000002</v>
      </c>
      <c r="AH1016" t="s">
        <v>40</v>
      </c>
    </row>
    <row r="1017" spans="1:34" x14ac:dyDescent="0.55000000000000004">
      <c r="A1017">
        <v>12464.559069000001</v>
      </c>
      <c r="B1017">
        <v>13083.086128999999</v>
      </c>
      <c r="C1017" t="s">
        <v>21</v>
      </c>
      <c r="D1017">
        <v>20778</v>
      </c>
      <c r="E1017">
        <v>210023</v>
      </c>
      <c r="F1017" t="s">
        <v>484</v>
      </c>
      <c r="G1017" t="s">
        <v>35</v>
      </c>
      <c r="H1017" t="s">
        <v>64</v>
      </c>
      <c r="I1017" t="s">
        <v>37</v>
      </c>
      <c r="J1017">
        <v>2</v>
      </c>
      <c r="K1017">
        <v>3.9219928839999998</v>
      </c>
      <c r="L1017">
        <v>6</v>
      </c>
      <c r="M1017">
        <v>52554.77</v>
      </c>
      <c r="N1017">
        <v>10.573983688</v>
      </c>
      <c r="O1017">
        <v>13</v>
      </c>
      <c r="P1017">
        <v>153994.07</v>
      </c>
      <c r="Q1017">
        <v>7</v>
      </c>
      <c r="R1017">
        <v>6.6519908040000004</v>
      </c>
      <c r="S1017">
        <v>101439.3</v>
      </c>
      <c r="T1017" t="s">
        <v>486</v>
      </c>
      <c r="U1017" t="s">
        <v>487</v>
      </c>
      <c r="V1017">
        <v>0</v>
      </c>
      <c r="W1017">
        <v>0</v>
      </c>
      <c r="X1017">
        <v>6.8247017980000004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6.6519908040000004</v>
      </c>
      <c r="AG1017">
        <v>42418.870085000002</v>
      </c>
      <c r="AH1017" t="s">
        <v>40</v>
      </c>
    </row>
    <row r="1018" spans="1:34" x14ac:dyDescent="0.55000000000000004">
      <c r="A1018">
        <v>12464.559069000001</v>
      </c>
      <c r="B1018">
        <v>13083.086128999999</v>
      </c>
      <c r="C1018" t="s">
        <v>21</v>
      </c>
      <c r="D1018">
        <v>21236</v>
      </c>
      <c r="E1018">
        <v>210023</v>
      </c>
      <c r="F1018" t="s">
        <v>484</v>
      </c>
      <c r="G1018" t="s">
        <v>35</v>
      </c>
      <c r="H1018" t="s">
        <v>36</v>
      </c>
      <c r="I1018" t="s">
        <v>37</v>
      </c>
      <c r="J1018">
        <v>1</v>
      </c>
      <c r="K1018">
        <v>0.52952198399999995</v>
      </c>
      <c r="L1018">
        <v>1</v>
      </c>
      <c r="M1018">
        <v>13539.14</v>
      </c>
      <c r="N1018">
        <v>1.9781749420000001</v>
      </c>
      <c r="O1018">
        <v>2</v>
      </c>
      <c r="P1018">
        <v>32172.76</v>
      </c>
      <c r="Q1018">
        <v>1</v>
      </c>
      <c r="R1018">
        <v>1.448652958</v>
      </c>
      <c r="S1018">
        <v>18633.62</v>
      </c>
      <c r="T1018" t="s">
        <v>367</v>
      </c>
      <c r="U1018" t="s">
        <v>368</v>
      </c>
      <c r="V1018">
        <v>0</v>
      </c>
      <c r="W1018">
        <v>0</v>
      </c>
      <c r="X1018">
        <v>54.704096397999997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1.448652958</v>
      </c>
      <c r="AG1018">
        <v>9237.8692986999995</v>
      </c>
      <c r="AH1018" t="s">
        <v>40</v>
      </c>
    </row>
    <row r="1019" spans="1:34" x14ac:dyDescent="0.55000000000000004">
      <c r="A1019">
        <v>12464.559069000001</v>
      </c>
      <c r="B1019">
        <v>13083.086128999999</v>
      </c>
      <c r="C1019" t="s">
        <v>21</v>
      </c>
      <c r="D1019">
        <v>21054</v>
      </c>
      <c r="E1019">
        <v>210023</v>
      </c>
      <c r="F1019" t="s">
        <v>484</v>
      </c>
      <c r="G1019" t="s">
        <v>35</v>
      </c>
      <c r="H1019" t="s">
        <v>64</v>
      </c>
      <c r="I1019" t="s">
        <v>37</v>
      </c>
      <c r="J1019">
        <v>3</v>
      </c>
      <c r="K1019">
        <v>83.796467516000007</v>
      </c>
      <c r="L1019">
        <v>102</v>
      </c>
      <c r="M1019">
        <v>1077350.52</v>
      </c>
      <c r="N1019">
        <v>119.48831745</v>
      </c>
      <c r="O1019">
        <v>134</v>
      </c>
      <c r="P1019">
        <v>1562386.73</v>
      </c>
      <c r="Q1019">
        <v>32</v>
      </c>
      <c r="R1019">
        <v>35.691849937999997</v>
      </c>
      <c r="S1019">
        <v>485036.21</v>
      </c>
      <c r="T1019" t="s">
        <v>174</v>
      </c>
      <c r="U1019" t="s">
        <v>175</v>
      </c>
      <c r="V1019">
        <v>0</v>
      </c>
      <c r="W1019">
        <v>0</v>
      </c>
      <c r="X1019">
        <v>48.305624565000002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35.691849937999997</v>
      </c>
      <c r="AG1019">
        <v>227602.23069999999</v>
      </c>
      <c r="AH1019" t="s">
        <v>40</v>
      </c>
    </row>
    <row r="1020" spans="1:34" x14ac:dyDescent="0.55000000000000004">
      <c r="A1020">
        <v>12464.559069000001</v>
      </c>
      <c r="B1020">
        <v>13083.086128999999</v>
      </c>
      <c r="C1020" t="s">
        <v>21</v>
      </c>
      <c r="D1020">
        <v>21234</v>
      </c>
      <c r="E1020">
        <v>210023</v>
      </c>
      <c r="F1020" t="s">
        <v>484</v>
      </c>
      <c r="G1020" t="s">
        <v>35</v>
      </c>
      <c r="H1020" t="s">
        <v>36</v>
      </c>
      <c r="I1020" t="s">
        <v>37</v>
      </c>
      <c r="J1020">
        <v>1</v>
      </c>
      <c r="K1020">
        <v>0</v>
      </c>
      <c r="L1020">
        <v>0</v>
      </c>
      <c r="M1020">
        <v>0</v>
      </c>
      <c r="N1020">
        <v>0.45491498699999999</v>
      </c>
      <c r="O1020">
        <v>1</v>
      </c>
      <c r="P1020">
        <v>7181.84</v>
      </c>
      <c r="Q1020">
        <v>1</v>
      </c>
      <c r="R1020">
        <v>0.45491498699999999</v>
      </c>
      <c r="S1020">
        <v>7181.84</v>
      </c>
      <c r="T1020" t="s">
        <v>236</v>
      </c>
      <c r="U1020" t="s">
        <v>237</v>
      </c>
      <c r="V1020">
        <v>0</v>
      </c>
      <c r="W1020">
        <v>0</v>
      </c>
      <c r="X1020">
        <v>124.48361029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0.45491498699999999</v>
      </c>
      <c r="AG1020">
        <v>2900.9330141999999</v>
      </c>
      <c r="AH1020" t="s">
        <v>40</v>
      </c>
    </row>
    <row r="1021" spans="1:34" x14ac:dyDescent="0.55000000000000004">
      <c r="A1021">
        <v>12464.559069000001</v>
      </c>
      <c r="B1021">
        <v>13083.086128999999</v>
      </c>
      <c r="C1021" t="s">
        <v>21</v>
      </c>
      <c r="D1021">
        <v>21223</v>
      </c>
      <c r="E1021">
        <v>210023</v>
      </c>
      <c r="F1021" t="s">
        <v>484</v>
      </c>
      <c r="G1021" t="s">
        <v>35</v>
      </c>
      <c r="H1021" t="s">
        <v>86</v>
      </c>
      <c r="I1021" t="s">
        <v>37</v>
      </c>
      <c r="J1021">
        <v>1</v>
      </c>
      <c r="K1021">
        <v>0</v>
      </c>
      <c r="L1021">
        <v>0</v>
      </c>
      <c r="M1021">
        <v>0</v>
      </c>
      <c r="N1021">
        <v>0.55135198399999996</v>
      </c>
      <c r="O1021">
        <v>1</v>
      </c>
      <c r="P1021">
        <v>6883.24</v>
      </c>
      <c r="Q1021">
        <v>1</v>
      </c>
      <c r="R1021">
        <v>0.55135198399999996</v>
      </c>
      <c r="S1021">
        <v>6883.24</v>
      </c>
      <c r="T1021" t="s">
        <v>36</v>
      </c>
      <c r="U1021" t="s">
        <v>308</v>
      </c>
      <c r="V1021">
        <v>0</v>
      </c>
      <c r="W1021">
        <v>0</v>
      </c>
      <c r="X1021">
        <v>32.501234044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0.55135198399999996</v>
      </c>
      <c r="AG1021">
        <v>3515.8990548000002</v>
      </c>
      <c r="AH1021" t="s">
        <v>40</v>
      </c>
    </row>
    <row r="1022" spans="1:34" x14ac:dyDescent="0.55000000000000004">
      <c r="A1022">
        <v>12464.559069000001</v>
      </c>
      <c r="B1022">
        <v>13083.086128999999</v>
      </c>
      <c r="C1022" t="s">
        <v>21</v>
      </c>
      <c r="D1022">
        <v>20784</v>
      </c>
      <c r="E1022">
        <v>210023</v>
      </c>
      <c r="F1022" t="s">
        <v>484</v>
      </c>
      <c r="G1022" t="s">
        <v>35</v>
      </c>
      <c r="H1022" t="s">
        <v>41</v>
      </c>
      <c r="I1022" t="s">
        <v>37</v>
      </c>
      <c r="J1022">
        <v>2</v>
      </c>
      <c r="K1022">
        <v>6.8903627959999998</v>
      </c>
      <c r="L1022">
        <v>9</v>
      </c>
      <c r="M1022">
        <v>82720.44</v>
      </c>
      <c r="N1022">
        <v>11.279722665</v>
      </c>
      <c r="O1022">
        <v>11</v>
      </c>
      <c r="P1022">
        <v>106634.4</v>
      </c>
      <c r="Q1022">
        <v>2</v>
      </c>
      <c r="R1022">
        <v>4.3893598689999997</v>
      </c>
      <c r="S1022">
        <v>23913.96</v>
      </c>
      <c r="T1022" t="s">
        <v>49</v>
      </c>
      <c r="U1022" t="s">
        <v>199</v>
      </c>
      <c r="V1022">
        <v>0</v>
      </c>
      <c r="W1022">
        <v>0</v>
      </c>
      <c r="X1022">
        <v>56.639419320000002</v>
      </c>
      <c r="Y1022">
        <v>-8.2590517559999999</v>
      </c>
      <c r="Z1022">
        <v>8.2590517559999999</v>
      </c>
      <c r="AA1022">
        <v>-8.2590517559999999</v>
      </c>
      <c r="AB1022">
        <v>0.64004805789999997</v>
      </c>
      <c r="AC1022">
        <v>0.64004805789999997</v>
      </c>
      <c r="AD1022">
        <v>0</v>
      </c>
      <c r="AE1022">
        <v>4081.5022471000002</v>
      </c>
      <c r="AF1022">
        <v>3.7493118111000001</v>
      </c>
      <c r="AG1022">
        <v>23908.868083000001</v>
      </c>
      <c r="AH1022" t="s">
        <v>40</v>
      </c>
    </row>
    <row r="1023" spans="1:34" x14ac:dyDescent="0.55000000000000004">
      <c r="A1023">
        <v>12464.559069000001</v>
      </c>
      <c r="B1023">
        <v>13083.086128999999</v>
      </c>
      <c r="C1023" t="s">
        <v>21</v>
      </c>
      <c r="D1023">
        <v>20774</v>
      </c>
      <c r="E1023">
        <v>210023</v>
      </c>
      <c r="F1023" t="s">
        <v>484</v>
      </c>
      <c r="G1023" t="s">
        <v>35</v>
      </c>
      <c r="H1023" t="s">
        <v>41</v>
      </c>
      <c r="I1023" t="s">
        <v>37</v>
      </c>
      <c r="J1023">
        <v>3</v>
      </c>
      <c r="K1023">
        <v>72.548346852999998</v>
      </c>
      <c r="L1023">
        <v>88</v>
      </c>
      <c r="M1023">
        <v>785409.65</v>
      </c>
      <c r="N1023">
        <v>104.94289089</v>
      </c>
      <c r="O1023">
        <v>127</v>
      </c>
      <c r="P1023">
        <v>1387005.55</v>
      </c>
      <c r="Q1023">
        <v>39</v>
      </c>
      <c r="R1023">
        <v>32.39454404</v>
      </c>
      <c r="S1023">
        <v>601595.9</v>
      </c>
      <c r="T1023" t="s">
        <v>162</v>
      </c>
      <c r="U1023" t="s">
        <v>201</v>
      </c>
      <c r="V1023">
        <v>0</v>
      </c>
      <c r="W1023">
        <v>0</v>
      </c>
      <c r="X1023">
        <v>108.96683977000001</v>
      </c>
      <c r="Y1023">
        <v>-10.96837268</v>
      </c>
      <c r="Z1023">
        <v>10.968372676</v>
      </c>
      <c r="AA1023">
        <v>-10.96837268</v>
      </c>
      <c r="AB1023">
        <v>3.2607666004999998</v>
      </c>
      <c r="AC1023">
        <v>3.2607666004999998</v>
      </c>
      <c r="AD1023">
        <v>0</v>
      </c>
      <c r="AE1023">
        <v>20793.479557999999</v>
      </c>
      <c r="AF1023">
        <v>29.133777438999999</v>
      </c>
      <c r="AG1023">
        <v>185782.2653</v>
      </c>
      <c r="AH1023" t="s">
        <v>40</v>
      </c>
    </row>
    <row r="1024" spans="1:34" x14ac:dyDescent="0.55000000000000004">
      <c r="A1024">
        <v>12464.559069000001</v>
      </c>
      <c r="B1024">
        <v>13083.086128999999</v>
      </c>
      <c r="C1024" t="s">
        <v>21</v>
      </c>
      <c r="D1024">
        <v>21771</v>
      </c>
      <c r="E1024">
        <v>210023</v>
      </c>
      <c r="F1024" t="s">
        <v>484</v>
      </c>
      <c r="G1024" t="s">
        <v>35</v>
      </c>
      <c r="H1024" t="s">
        <v>55</v>
      </c>
      <c r="I1024" t="s">
        <v>37</v>
      </c>
      <c r="J1024">
        <v>1</v>
      </c>
      <c r="K1024">
        <v>0.58304598299999999</v>
      </c>
      <c r="L1024">
        <v>1</v>
      </c>
      <c r="M1024">
        <v>4558.76</v>
      </c>
      <c r="N1024">
        <v>1.7685849469999999</v>
      </c>
      <c r="O1024">
        <v>2</v>
      </c>
      <c r="P1024">
        <v>21148.06</v>
      </c>
      <c r="Q1024">
        <v>1</v>
      </c>
      <c r="R1024">
        <v>1.185538964</v>
      </c>
      <c r="S1024">
        <v>16589.3</v>
      </c>
      <c r="T1024" t="s">
        <v>77</v>
      </c>
      <c r="U1024" t="s">
        <v>78</v>
      </c>
      <c r="V1024">
        <v>0</v>
      </c>
      <c r="W1024">
        <v>0</v>
      </c>
      <c r="X1024">
        <v>50.771912489999998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1.185538964</v>
      </c>
      <c r="AG1024">
        <v>7560.0259796999999</v>
      </c>
      <c r="AH1024" t="s">
        <v>40</v>
      </c>
    </row>
    <row r="1025" spans="1:34" x14ac:dyDescent="0.55000000000000004">
      <c r="A1025">
        <v>12464.559069000001</v>
      </c>
      <c r="B1025">
        <v>13083.086128999999</v>
      </c>
      <c r="C1025" t="s">
        <v>21</v>
      </c>
      <c r="D1025">
        <v>21012</v>
      </c>
      <c r="E1025">
        <v>210023</v>
      </c>
      <c r="F1025" t="s">
        <v>484</v>
      </c>
      <c r="G1025" t="s">
        <v>35</v>
      </c>
      <c r="H1025" t="s">
        <v>64</v>
      </c>
      <c r="I1025" t="s">
        <v>37</v>
      </c>
      <c r="J1025">
        <v>2</v>
      </c>
      <c r="K1025">
        <v>208.13332783000001</v>
      </c>
      <c r="L1025">
        <v>236</v>
      </c>
      <c r="M1025">
        <v>2509418.6800000002</v>
      </c>
      <c r="N1025">
        <v>266.51940110999999</v>
      </c>
      <c r="O1025">
        <v>300</v>
      </c>
      <c r="P1025">
        <v>3666461.55</v>
      </c>
      <c r="Q1025">
        <v>64</v>
      </c>
      <c r="R1025">
        <v>58.386073277999998</v>
      </c>
      <c r="S1025">
        <v>1157042.8700000001</v>
      </c>
      <c r="T1025" t="s">
        <v>341</v>
      </c>
      <c r="U1025" t="s">
        <v>342</v>
      </c>
      <c r="V1025">
        <v>0</v>
      </c>
      <c r="W1025">
        <v>0</v>
      </c>
      <c r="X1025">
        <v>80.251827634999998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58.386073277999998</v>
      </c>
      <c r="AG1025">
        <v>372320.30683000002</v>
      </c>
      <c r="AH1025" t="s">
        <v>40</v>
      </c>
    </row>
    <row r="1026" spans="1:34" x14ac:dyDescent="0.55000000000000004">
      <c r="A1026">
        <v>12464.559069000001</v>
      </c>
      <c r="B1026">
        <v>13083.086128999999</v>
      </c>
      <c r="C1026" t="s">
        <v>21</v>
      </c>
      <c r="D1026">
        <v>20707</v>
      </c>
      <c r="E1026">
        <v>210023</v>
      </c>
      <c r="F1026" t="s">
        <v>484</v>
      </c>
      <c r="G1026" t="s">
        <v>35</v>
      </c>
      <c r="H1026" t="s">
        <v>41</v>
      </c>
      <c r="I1026" t="s">
        <v>37</v>
      </c>
      <c r="J1026">
        <v>2</v>
      </c>
      <c r="K1026">
        <v>3.8155268859999998</v>
      </c>
      <c r="L1026">
        <v>3</v>
      </c>
      <c r="M1026">
        <v>27554.32</v>
      </c>
      <c r="N1026">
        <v>9.7688177090000003</v>
      </c>
      <c r="O1026">
        <v>14</v>
      </c>
      <c r="P1026">
        <v>133515.48000000001</v>
      </c>
      <c r="Q1026">
        <v>11</v>
      </c>
      <c r="R1026">
        <v>5.9532908229999997</v>
      </c>
      <c r="S1026">
        <v>105961.16</v>
      </c>
      <c r="T1026" t="s">
        <v>129</v>
      </c>
      <c r="U1026" t="s">
        <v>267</v>
      </c>
      <c r="V1026">
        <v>0</v>
      </c>
      <c r="W1026">
        <v>0</v>
      </c>
      <c r="X1026">
        <v>135.32980598</v>
      </c>
      <c r="Y1026">
        <v>-184.9022105</v>
      </c>
      <c r="Z1026">
        <v>135.32980598</v>
      </c>
      <c r="AA1026">
        <v>135.32980598</v>
      </c>
      <c r="AB1026">
        <v>5.9532908229999997</v>
      </c>
      <c r="AC1026">
        <v>5.9532908229999997</v>
      </c>
      <c r="AD1026">
        <v>0</v>
      </c>
      <c r="AE1026">
        <v>37963.352241000001</v>
      </c>
      <c r="AF1026">
        <v>0</v>
      </c>
      <c r="AG1026">
        <v>0</v>
      </c>
      <c r="AH1026" t="s">
        <v>40</v>
      </c>
    </row>
    <row r="1027" spans="1:34" x14ac:dyDescent="0.55000000000000004">
      <c r="A1027">
        <v>12464.559069000001</v>
      </c>
      <c r="B1027">
        <v>13083.086128999999</v>
      </c>
      <c r="C1027" t="s">
        <v>21</v>
      </c>
      <c r="D1027">
        <v>20722</v>
      </c>
      <c r="E1027">
        <v>210023</v>
      </c>
      <c r="F1027" t="s">
        <v>484</v>
      </c>
      <c r="G1027" t="s">
        <v>35</v>
      </c>
      <c r="H1027" t="s">
        <v>41</v>
      </c>
      <c r="I1027" t="s">
        <v>37</v>
      </c>
      <c r="J1027">
        <v>1</v>
      </c>
      <c r="K1027">
        <v>0</v>
      </c>
      <c r="L1027">
        <v>0</v>
      </c>
      <c r="M1027">
        <v>0</v>
      </c>
      <c r="N1027">
        <v>0.98594697099999995</v>
      </c>
      <c r="O1027">
        <v>1</v>
      </c>
      <c r="P1027">
        <v>6969.72</v>
      </c>
      <c r="Q1027">
        <v>1</v>
      </c>
      <c r="R1027">
        <v>0.98594697099999995</v>
      </c>
      <c r="S1027">
        <v>6969.72</v>
      </c>
      <c r="T1027" t="s">
        <v>167</v>
      </c>
      <c r="U1027" t="s">
        <v>168</v>
      </c>
      <c r="V1027">
        <v>0</v>
      </c>
      <c r="W1027">
        <v>0</v>
      </c>
      <c r="X1027">
        <v>23.905281291000001</v>
      </c>
      <c r="Y1027">
        <v>-1.6599719500000001</v>
      </c>
      <c r="Z1027">
        <v>1.6599719500000001</v>
      </c>
      <c r="AA1027">
        <v>-1.6599719500000001</v>
      </c>
      <c r="AB1027">
        <v>6.8463712900000001E-2</v>
      </c>
      <c r="AC1027">
        <v>6.8463712900000001E-2</v>
      </c>
      <c r="AD1027">
        <v>0</v>
      </c>
      <c r="AE1027">
        <v>436.58408893000001</v>
      </c>
      <c r="AF1027">
        <v>0.91748325809999998</v>
      </c>
      <c r="AG1027">
        <v>5850.6700137999997</v>
      </c>
      <c r="AH1027" t="s">
        <v>40</v>
      </c>
    </row>
    <row r="1028" spans="1:34" x14ac:dyDescent="0.55000000000000004">
      <c r="A1028">
        <v>12464.559069000001</v>
      </c>
      <c r="B1028">
        <v>13083.086128999999</v>
      </c>
      <c r="C1028" t="s">
        <v>21</v>
      </c>
      <c r="D1028">
        <v>21227</v>
      </c>
      <c r="E1028">
        <v>210023</v>
      </c>
      <c r="F1028" t="s">
        <v>484</v>
      </c>
      <c r="G1028" t="s">
        <v>35</v>
      </c>
      <c r="H1028" t="s">
        <v>36</v>
      </c>
      <c r="I1028" t="s">
        <v>37</v>
      </c>
      <c r="J1028">
        <v>2</v>
      </c>
      <c r="K1028">
        <v>1.9680289419999999</v>
      </c>
      <c r="L1028">
        <v>3</v>
      </c>
      <c r="M1028">
        <v>47362.26</v>
      </c>
      <c r="N1028">
        <v>4.4399388689999997</v>
      </c>
      <c r="O1028">
        <v>6</v>
      </c>
      <c r="P1028">
        <v>61372.89</v>
      </c>
      <c r="Q1028">
        <v>3</v>
      </c>
      <c r="R1028">
        <v>2.471909927</v>
      </c>
      <c r="S1028">
        <v>14010.63</v>
      </c>
      <c r="T1028" t="s">
        <v>458</v>
      </c>
      <c r="U1028" t="s">
        <v>459</v>
      </c>
      <c r="V1028">
        <v>0</v>
      </c>
      <c r="W1028">
        <v>0</v>
      </c>
      <c r="X1028">
        <v>38.351487861000003</v>
      </c>
      <c r="Y1028">
        <v>-0.598206982</v>
      </c>
      <c r="Z1028">
        <v>0.598206982</v>
      </c>
      <c r="AA1028">
        <v>-0.598206982</v>
      </c>
      <c r="AB1028">
        <v>3.8556881600000002E-2</v>
      </c>
      <c r="AC1028">
        <v>3.8556881600000002E-2</v>
      </c>
      <c r="AD1028">
        <v>0</v>
      </c>
      <c r="AE1028">
        <v>245.87216072000001</v>
      </c>
      <c r="AF1028">
        <v>2.4333530454000001</v>
      </c>
      <c r="AG1028">
        <v>15517.172189000001</v>
      </c>
      <c r="AH1028" t="s">
        <v>40</v>
      </c>
    </row>
    <row r="1029" spans="1:34" x14ac:dyDescent="0.55000000000000004">
      <c r="A1029">
        <v>12464.559069000001</v>
      </c>
      <c r="B1029">
        <v>13083.086128999999</v>
      </c>
      <c r="C1029" t="s">
        <v>21</v>
      </c>
      <c r="D1029">
        <v>21222</v>
      </c>
      <c r="E1029">
        <v>210023</v>
      </c>
      <c r="F1029" t="s">
        <v>484</v>
      </c>
      <c r="G1029" t="s">
        <v>35</v>
      </c>
      <c r="H1029" t="s">
        <v>36</v>
      </c>
      <c r="I1029" t="s">
        <v>37</v>
      </c>
      <c r="J1029">
        <v>1</v>
      </c>
      <c r="K1029">
        <v>0.50708898499999999</v>
      </c>
      <c r="L1029">
        <v>1</v>
      </c>
      <c r="M1029">
        <v>3345.3</v>
      </c>
      <c r="N1029">
        <v>1.2147419639999999</v>
      </c>
      <c r="O1029">
        <v>3</v>
      </c>
      <c r="P1029">
        <v>29803.37</v>
      </c>
      <c r="Q1029">
        <v>2</v>
      </c>
      <c r="R1029">
        <v>0.70765297900000002</v>
      </c>
      <c r="S1029">
        <v>26458.07</v>
      </c>
      <c r="T1029" t="s">
        <v>357</v>
      </c>
      <c r="U1029" t="s">
        <v>358</v>
      </c>
      <c r="V1029">
        <v>0</v>
      </c>
      <c r="W1029">
        <v>0</v>
      </c>
      <c r="X1029">
        <v>83.096533515999994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0.70765297900000002</v>
      </c>
      <c r="AG1029">
        <v>4512.6099338000004</v>
      </c>
      <c r="AH1029" t="s">
        <v>40</v>
      </c>
    </row>
    <row r="1030" spans="1:34" x14ac:dyDescent="0.55000000000000004">
      <c r="A1030">
        <v>12464.559069000001</v>
      </c>
      <c r="B1030">
        <v>13083.086128999999</v>
      </c>
      <c r="C1030" t="s">
        <v>21</v>
      </c>
      <c r="D1030" t="s">
        <v>347</v>
      </c>
      <c r="E1030">
        <v>210023</v>
      </c>
      <c r="F1030" t="s">
        <v>484</v>
      </c>
      <c r="G1030" t="s">
        <v>35</v>
      </c>
      <c r="H1030" t="s">
        <v>347</v>
      </c>
      <c r="I1030" t="s">
        <v>37</v>
      </c>
      <c r="J1030">
        <v>19</v>
      </c>
      <c r="K1030">
        <v>277.10854578999999</v>
      </c>
      <c r="L1030">
        <v>309</v>
      </c>
      <c r="M1030">
        <v>3183168.9</v>
      </c>
      <c r="N1030">
        <v>297.40534719999999</v>
      </c>
      <c r="O1030">
        <v>336</v>
      </c>
      <c r="P1030">
        <v>4064687.01</v>
      </c>
      <c r="Q1030">
        <v>27</v>
      </c>
      <c r="R1030">
        <v>20.296801407</v>
      </c>
      <c r="S1030">
        <v>881518.11</v>
      </c>
      <c r="U1030" t="s">
        <v>348</v>
      </c>
      <c r="V1030">
        <v>0</v>
      </c>
      <c r="W1030">
        <v>0</v>
      </c>
      <c r="X1030">
        <v>68.731464979999998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20.296801407</v>
      </c>
      <c r="AG1030">
        <v>129430.03191000001</v>
      </c>
      <c r="AH1030" t="s">
        <v>40</v>
      </c>
    </row>
    <row r="1031" spans="1:34" x14ac:dyDescent="0.55000000000000004">
      <c r="A1031">
        <v>12464.559069000001</v>
      </c>
      <c r="B1031">
        <v>13083.086128999999</v>
      </c>
      <c r="C1031" t="s">
        <v>21</v>
      </c>
      <c r="D1031">
        <v>21217</v>
      </c>
      <c r="E1031">
        <v>210023</v>
      </c>
      <c r="F1031" t="s">
        <v>484</v>
      </c>
      <c r="G1031" t="s">
        <v>35</v>
      </c>
      <c r="H1031" t="s">
        <v>86</v>
      </c>
      <c r="I1031" t="s">
        <v>37</v>
      </c>
      <c r="J1031">
        <v>1</v>
      </c>
      <c r="K1031">
        <v>0</v>
      </c>
      <c r="L1031">
        <v>0</v>
      </c>
      <c r="M1031">
        <v>0</v>
      </c>
      <c r="N1031">
        <v>2.6402429220000001</v>
      </c>
      <c r="O1031">
        <v>2</v>
      </c>
      <c r="P1031">
        <v>22353.33</v>
      </c>
      <c r="Q1031">
        <v>2</v>
      </c>
      <c r="R1031">
        <v>2.6402429220000001</v>
      </c>
      <c r="S1031">
        <v>22353.33</v>
      </c>
      <c r="T1031" t="s">
        <v>36</v>
      </c>
      <c r="U1031" t="s">
        <v>364</v>
      </c>
      <c r="V1031">
        <v>0</v>
      </c>
      <c r="W1031">
        <v>0</v>
      </c>
      <c r="X1031">
        <v>63.406089125999998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2.6402429220000001</v>
      </c>
      <c r="AG1031">
        <v>16836.481709</v>
      </c>
      <c r="AH1031" t="s">
        <v>40</v>
      </c>
    </row>
    <row r="1032" spans="1:34" x14ac:dyDescent="0.55000000000000004">
      <c r="A1032">
        <v>12464.559069000001</v>
      </c>
      <c r="B1032">
        <v>13083.086128999999</v>
      </c>
      <c r="C1032" t="s">
        <v>21</v>
      </c>
      <c r="D1032">
        <v>21224</v>
      </c>
      <c r="E1032">
        <v>210023</v>
      </c>
      <c r="F1032" t="s">
        <v>484</v>
      </c>
      <c r="G1032" t="s">
        <v>35</v>
      </c>
      <c r="H1032" t="s">
        <v>86</v>
      </c>
      <c r="I1032" t="s">
        <v>37</v>
      </c>
      <c r="J1032">
        <v>1</v>
      </c>
      <c r="K1032">
        <v>0</v>
      </c>
      <c r="L1032">
        <v>0</v>
      </c>
      <c r="M1032">
        <v>0</v>
      </c>
      <c r="N1032">
        <v>1.01132497</v>
      </c>
      <c r="O1032">
        <v>2</v>
      </c>
      <c r="P1032">
        <v>11767.41</v>
      </c>
      <c r="Q1032">
        <v>2</v>
      </c>
      <c r="R1032">
        <v>1.01132497</v>
      </c>
      <c r="S1032">
        <v>11767.41</v>
      </c>
      <c r="T1032" t="s">
        <v>36</v>
      </c>
      <c r="U1032" t="s">
        <v>400</v>
      </c>
      <c r="V1032">
        <v>0</v>
      </c>
      <c r="W1032">
        <v>0</v>
      </c>
      <c r="X1032">
        <v>65.434303064000005</v>
      </c>
      <c r="Y1032">
        <v>-0.73492597800000004</v>
      </c>
      <c r="Z1032">
        <v>0.73492597800000004</v>
      </c>
      <c r="AA1032">
        <v>-0.73492597800000004</v>
      </c>
      <c r="AB1032">
        <v>1.1358705700000001E-2</v>
      </c>
      <c r="AC1032">
        <v>1.1358705700000001E-2</v>
      </c>
      <c r="AD1032">
        <v>0</v>
      </c>
      <c r="AE1032">
        <v>72.432971808000005</v>
      </c>
      <c r="AF1032">
        <v>0.99996626430000002</v>
      </c>
      <c r="AG1032">
        <v>6376.6532913000001</v>
      </c>
      <c r="AH1032" t="s">
        <v>40</v>
      </c>
    </row>
    <row r="1033" spans="1:34" x14ac:dyDescent="0.55000000000000004">
      <c r="A1033">
        <v>12464.559069000001</v>
      </c>
      <c r="B1033">
        <v>13083.086128999999</v>
      </c>
      <c r="C1033" t="s">
        <v>21</v>
      </c>
      <c r="D1033">
        <v>20912</v>
      </c>
      <c r="E1033">
        <v>210023</v>
      </c>
      <c r="F1033" t="s">
        <v>484</v>
      </c>
      <c r="G1033" t="s">
        <v>35</v>
      </c>
      <c r="H1033" t="s">
        <v>46</v>
      </c>
      <c r="I1033" t="s">
        <v>37</v>
      </c>
      <c r="J1033">
        <v>1</v>
      </c>
      <c r="K1033">
        <v>0.89609397300000004</v>
      </c>
      <c r="L1033">
        <v>2</v>
      </c>
      <c r="M1033">
        <v>11866.29</v>
      </c>
      <c r="N1033">
        <v>2.6545189210000002</v>
      </c>
      <c r="O1033">
        <v>2</v>
      </c>
      <c r="P1033">
        <v>38579.08</v>
      </c>
      <c r="Q1033">
        <v>0</v>
      </c>
      <c r="R1033">
        <v>1.758424948</v>
      </c>
      <c r="S1033">
        <v>26712.79</v>
      </c>
      <c r="T1033" t="s">
        <v>303</v>
      </c>
      <c r="U1033" t="s">
        <v>304</v>
      </c>
      <c r="V1033">
        <v>0</v>
      </c>
      <c r="W1033">
        <v>0</v>
      </c>
      <c r="X1033">
        <v>9.2743827250000006</v>
      </c>
      <c r="Y1033">
        <v>-1.66194595</v>
      </c>
      <c r="Z1033">
        <v>1.66194595</v>
      </c>
      <c r="AA1033">
        <v>-1.66194595</v>
      </c>
      <c r="AB1033">
        <v>0.31510530749999999</v>
      </c>
      <c r="AC1033">
        <v>0.31510530749999999</v>
      </c>
      <c r="AD1033">
        <v>0</v>
      </c>
      <c r="AE1033">
        <v>2009.3850844000001</v>
      </c>
      <c r="AF1033">
        <v>1.4433196404999999</v>
      </c>
      <c r="AG1033">
        <v>9203.8594346000009</v>
      </c>
      <c r="AH1033" t="s">
        <v>40</v>
      </c>
    </row>
    <row r="1034" spans="1:34" x14ac:dyDescent="0.55000000000000004">
      <c r="A1034">
        <v>12464.559069000001</v>
      </c>
      <c r="B1034">
        <v>13083.086128999999</v>
      </c>
      <c r="C1034" t="s">
        <v>21</v>
      </c>
      <c r="D1034">
        <v>20769</v>
      </c>
      <c r="E1034">
        <v>210023</v>
      </c>
      <c r="F1034" t="s">
        <v>484</v>
      </c>
      <c r="G1034" t="s">
        <v>35</v>
      </c>
      <c r="H1034" t="s">
        <v>41</v>
      </c>
      <c r="I1034" t="s">
        <v>37</v>
      </c>
      <c r="J1034">
        <v>3</v>
      </c>
      <c r="K1034">
        <v>13.373492604000001</v>
      </c>
      <c r="L1034">
        <v>16</v>
      </c>
      <c r="M1034">
        <v>212829.09</v>
      </c>
      <c r="N1034">
        <v>13.799517591000001</v>
      </c>
      <c r="O1034">
        <v>19</v>
      </c>
      <c r="P1034">
        <v>173836.33</v>
      </c>
      <c r="Q1034">
        <v>3</v>
      </c>
      <c r="R1034">
        <v>0.42602498700000002</v>
      </c>
      <c r="S1034">
        <v>-38992.76</v>
      </c>
      <c r="T1034" t="s">
        <v>216</v>
      </c>
      <c r="U1034" t="s">
        <v>217</v>
      </c>
      <c r="V1034">
        <v>0</v>
      </c>
      <c r="W1034">
        <v>0</v>
      </c>
      <c r="X1034">
        <v>35.385238944000001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0.42602498700000002</v>
      </c>
      <c r="AG1034">
        <v>2716.7052855000002</v>
      </c>
      <c r="AH1034" t="s">
        <v>40</v>
      </c>
    </row>
    <row r="1035" spans="1:34" x14ac:dyDescent="0.55000000000000004">
      <c r="A1035">
        <v>12464.559069000001</v>
      </c>
      <c r="B1035">
        <v>13083.086128999999</v>
      </c>
      <c r="C1035" t="s">
        <v>21</v>
      </c>
      <c r="D1035">
        <v>21001</v>
      </c>
      <c r="E1035">
        <v>210023</v>
      </c>
      <c r="F1035" t="s">
        <v>484</v>
      </c>
      <c r="G1035" t="s">
        <v>35</v>
      </c>
      <c r="H1035" t="s">
        <v>126</v>
      </c>
      <c r="I1035" t="s">
        <v>37</v>
      </c>
      <c r="J1035">
        <v>1</v>
      </c>
      <c r="K1035">
        <v>0</v>
      </c>
      <c r="L1035">
        <v>0</v>
      </c>
      <c r="M1035">
        <v>0</v>
      </c>
      <c r="N1035">
        <v>0.58198898300000002</v>
      </c>
      <c r="O1035">
        <v>1</v>
      </c>
      <c r="P1035">
        <v>4653.62</v>
      </c>
      <c r="Q1035">
        <v>1</v>
      </c>
      <c r="R1035">
        <v>0.58198898300000002</v>
      </c>
      <c r="S1035">
        <v>4653.62</v>
      </c>
      <c r="T1035" t="s">
        <v>278</v>
      </c>
      <c r="U1035" t="s">
        <v>279</v>
      </c>
      <c r="V1035">
        <v>0</v>
      </c>
      <c r="W1035">
        <v>0</v>
      </c>
      <c r="X1035">
        <v>57.391620308999997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0.58198898300000002</v>
      </c>
      <c r="AG1035">
        <v>3711.2671661999998</v>
      </c>
      <c r="AH1035" t="s">
        <v>40</v>
      </c>
    </row>
    <row r="1036" spans="1:34" x14ac:dyDescent="0.55000000000000004">
      <c r="A1036">
        <v>12464.559069000001</v>
      </c>
      <c r="B1036">
        <v>13083.086128999999</v>
      </c>
      <c r="C1036" t="s">
        <v>21</v>
      </c>
      <c r="D1036">
        <v>20770</v>
      </c>
      <c r="E1036">
        <v>210023</v>
      </c>
      <c r="F1036" t="s">
        <v>484</v>
      </c>
      <c r="G1036" t="s">
        <v>35</v>
      </c>
      <c r="H1036" t="s">
        <v>41</v>
      </c>
      <c r="I1036" t="s">
        <v>37</v>
      </c>
      <c r="J1036">
        <v>2</v>
      </c>
      <c r="K1036">
        <v>3.4655338979999999</v>
      </c>
      <c r="L1036">
        <v>4</v>
      </c>
      <c r="M1036">
        <v>63034.15</v>
      </c>
      <c r="N1036">
        <v>16.952682496000001</v>
      </c>
      <c r="O1036">
        <v>13</v>
      </c>
      <c r="P1036">
        <v>206626.38</v>
      </c>
      <c r="Q1036">
        <v>9</v>
      </c>
      <c r="R1036">
        <v>13.487148597999999</v>
      </c>
      <c r="S1036">
        <v>143592.23000000001</v>
      </c>
      <c r="T1036" t="s">
        <v>435</v>
      </c>
      <c r="U1036" t="s">
        <v>436</v>
      </c>
      <c r="V1036">
        <v>0</v>
      </c>
      <c r="W1036">
        <v>0</v>
      </c>
      <c r="X1036">
        <v>43.179993729000003</v>
      </c>
      <c r="Y1036">
        <v>-8.4850117489999999</v>
      </c>
      <c r="Z1036">
        <v>8.4850117489999999</v>
      </c>
      <c r="AA1036">
        <v>-8.4850117489999999</v>
      </c>
      <c r="AB1036">
        <v>2.6502693593000002</v>
      </c>
      <c r="AC1036">
        <v>2.6502693593000002</v>
      </c>
      <c r="AD1036">
        <v>0</v>
      </c>
      <c r="AE1036">
        <v>16900.418980999999</v>
      </c>
      <c r="AF1036">
        <v>10.836879239</v>
      </c>
      <c r="AG1036">
        <v>69105.352983999997</v>
      </c>
      <c r="AH1036" t="s">
        <v>40</v>
      </c>
    </row>
    <row r="1037" spans="1:34" x14ac:dyDescent="0.55000000000000004">
      <c r="A1037">
        <v>12464.559069000001</v>
      </c>
      <c r="B1037">
        <v>13083.086128999999</v>
      </c>
      <c r="C1037" t="s">
        <v>21</v>
      </c>
      <c r="D1037">
        <v>20817</v>
      </c>
      <c r="E1037">
        <v>210023</v>
      </c>
      <c r="F1037" t="s">
        <v>484</v>
      </c>
      <c r="G1037" t="s">
        <v>35</v>
      </c>
      <c r="H1037" t="s">
        <v>46</v>
      </c>
      <c r="I1037" t="s">
        <v>37</v>
      </c>
      <c r="J1037">
        <v>1</v>
      </c>
      <c r="K1037">
        <v>0</v>
      </c>
      <c r="L1037">
        <v>0</v>
      </c>
      <c r="M1037">
        <v>0</v>
      </c>
      <c r="N1037">
        <v>1.719472949</v>
      </c>
      <c r="O1037">
        <v>1</v>
      </c>
      <c r="P1037">
        <v>7423.86</v>
      </c>
      <c r="Q1037">
        <v>1</v>
      </c>
      <c r="R1037">
        <v>1.719472949</v>
      </c>
      <c r="S1037">
        <v>7423.86</v>
      </c>
      <c r="T1037" t="s">
        <v>160</v>
      </c>
      <c r="U1037" t="s">
        <v>161</v>
      </c>
      <c r="V1037">
        <v>0</v>
      </c>
      <c r="W1037">
        <v>0</v>
      </c>
      <c r="X1037">
        <v>20.978973379999999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1.719472949</v>
      </c>
      <c r="AG1037">
        <v>10964.852747000001</v>
      </c>
      <c r="AH1037" t="s">
        <v>40</v>
      </c>
    </row>
    <row r="1038" spans="1:34" x14ac:dyDescent="0.55000000000000004">
      <c r="A1038">
        <v>12464.559069000001</v>
      </c>
      <c r="B1038">
        <v>13083.086128999999</v>
      </c>
      <c r="C1038" t="s">
        <v>21</v>
      </c>
      <c r="D1038">
        <v>21075</v>
      </c>
      <c r="E1038">
        <v>210023</v>
      </c>
      <c r="F1038" t="s">
        <v>484</v>
      </c>
      <c r="G1038" t="s">
        <v>35</v>
      </c>
      <c r="H1038" t="s">
        <v>79</v>
      </c>
      <c r="I1038" t="s">
        <v>37</v>
      </c>
      <c r="J1038">
        <v>2</v>
      </c>
      <c r="K1038">
        <v>0</v>
      </c>
      <c r="L1038">
        <v>0</v>
      </c>
      <c r="M1038">
        <v>0</v>
      </c>
      <c r="N1038">
        <v>2.2830229320000002</v>
      </c>
      <c r="O1038">
        <v>4</v>
      </c>
      <c r="P1038">
        <v>24389.03</v>
      </c>
      <c r="Q1038">
        <v>4</v>
      </c>
      <c r="R1038">
        <v>2.2830229320000002</v>
      </c>
      <c r="S1038">
        <v>24389.03</v>
      </c>
      <c r="T1038" t="s">
        <v>158</v>
      </c>
      <c r="U1038" t="s">
        <v>159</v>
      </c>
      <c r="V1038">
        <v>0</v>
      </c>
      <c r="W1038">
        <v>0</v>
      </c>
      <c r="X1038">
        <v>74.389385790999995</v>
      </c>
      <c r="Y1038">
        <v>-3.5079528959999999</v>
      </c>
      <c r="Z1038">
        <v>3.5079528959999999</v>
      </c>
      <c r="AA1038">
        <v>-3.5079528959999999</v>
      </c>
      <c r="AB1038">
        <v>0.1076596724</v>
      </c>
      <c r="AC1038">
        <v>0.1076596724</v>
      </c>
      <c r="AD1038">
        <v>0</v>
      </c>
      <c r="AE1038">
        <v>686.53156512999999</v>
      </c>
      <c r="AF1038">
        <v>2.1753632596000001</v>
      </c>
      <c r="AG1038">
        <v>13872.005271</v>
      </c>
      <c r="AH1038" t="s">
        <v>40</v>
      </c>
    </row>
    <row r="1039" spans="1:34" x14ac:dyDescent="0.55000000000000004">
      <c r="A1039">
        <v>12464.559069000001</v>
      </c>
      <c r="B1039">
        <v>13083.086128999999</v>
      </c>
      <c r="C1039" t="s">
        <v>21</v>
      </c>
      <c r="D1039">
        <v>20721</v>
      </c>
      <c r="E1039">
        <v>210023</v>
      </c>
      <c r="F1039" t="s">
        <v>484</v>
      </c>
      <c r="G1039" t="s">
        <v>35</v>
      </c>
      <c r="H1039" t="s">
        <v>41</v>
      </c>
      <c r="I1039" t="s">
        <v>37</v>
      </c>
      <c r="J1039">
        <v>3</v>
      </c>
      <c r="K1039">
        <v>44.061402694999998</v>
      </c>
      <c r="L1039">
        <v>61</v>
      </c>
      <c r="M1039">
        <v>536882.84</v>
      </c>
      <c r="N1039">
        <v>86.900221426000002</v>
      </c>
      <c r="O1039">
        <v>102</v>
      </c>
      <c r="P1039">
        <v>1082861.71</v>
      </c>
      <c r="Q1039">
        <v>41</v>
      </c>
      <c r="R1039">
        <v>42.838818731000003</v>
      </c>
      <c r="S1039">
        <v>545978.87</v>
      </c>
      <c r="T1039" t="s">
        <v>140</v>
      </c>
      <c r="U1039" t="s">
        <v>157</v>
      </c>
      <c r="V1039">
        <v>0</v>
      </c>
      <c r="W1039">
        <v>0</v>
      </c>
      <c r="X1039">
        <v>63.788020107000001</v>
      </c>
      <c r="Y1039">
        <v>-1.1063639679999999</v>
      </c>
      <c r="Z1039">
        <v>1.1063639679999999</v>
      </c>
      <c r="AA1039">
        <v>-1.1063639679999999</v>
      </c>
      <c r="AB1039">
        <v>0.74301295749999996</v>
      </c>
      <c r="AC1039">
        <v>0.74301295749999996</v>
      </c>
      <c r="AD1039">
        <v>0</v>
      </c>
      <c r="AE1039">
        <v>4738.0958643000004</v>
      </c>
      <c r="AF1039">
        <v>42.095805773000002</v>
      </c>
      <c r="AG1039">
        <v>268439.41443</v>
      </c>
      <c r="AH1039" t="s">
        <v>40</v>
      </c>
    </row>
    <row r="1040" spans="1:34" x14ac:dyDescent="0.55000000000000004">
      <c r="A1040">
        <v>12464.559069000001</v>
      </c>
      <c r="B1040">
        <v>13083.086128999999</v>
      </c>
      <c r="C1040" t="s">
        <v>21</v>
      </c>
      <c r="D1040">
        <v>21220</v>
      </c>
      <c r="E1040">
        <v>210023</v>
      </c>
      <c r="F1040" t="s">
        <v>484</v>
      </c>
      <c r="G1040" t="s">
        <v>35</v>
      </c>
      <c r="H1040" t="s">
        <v>36</v>
      </c>
      <c r="I1040" t="s">
        <v>37</v>
      </c>
      <c r="J1040">
        <v>2</v>
      </c>
      <c r="K1040">
        <v>0</v>
      </c>
      <c r="L1040">
        <v>0</v>
      </c>
      <c r="M1040">
        <v>0</v>
      </c>
      <c r="N1040">
        <v>0.92346097299999996</v>
      </c>
      <c r="O1040">
        <v>2</v>
      </c>
      <c r="P1040">
        <v>14543.2</v>
      </c>
      <c r="Q1040">
        <v>2</v>
      </c>
      <c r="R1040">
        <v>0.92346097299999996</v>
      </c>
      <c r="S1040">
        <v>14543.2</v>
      </c>
      <c r="T1040" t="s">
        <v>238</v>
      </c>
      <c r="U1040" t="s">
        <v>239</v>
      </c>
      <c r="V1040">
        <v>0</v>
      </c>
      <c r="W1040">
        <v>0</v>
      </c>
      <c r="X1040">
        <v>75.358833779999998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0.92346097299999996</v>
      </c>
      <c r="AG1040">
        <v>5888.7891153999999</v>
      </c>
      <c r="AH1040" t="s">
        <v>40</v>
      </c>
    </row>
    <row r="1041" spans="1:34" x14ac:dyDescent="0.55000000000000004">
      <c r="A1041">
        <v>12464.559069000001</v>
      </c>
      <c r="B1041">
        <v>13083.086128999999</v>
      </c>
      <c r="C1041" t="s">
        <v>21</v>
      </c>
      <c r="D1041" t="s">
        <v>390</v>
      </c>
      <c r="E1041">
        <v>210023</v>
      </c>
      <c r="F1041" t="s">
        <v>484</v>
      </c>
      <c r="G1041" t="s">
        <v>35</v>
      </c>
      <c r="H1041" t="s">
        <v>390</v>
      </c>
      <c r="I1041" t="s">
        <v>37</v>
      </c>
      <c r="J1041">
        <v>13</v>
      </c>
      <c r="K1041">
        <v>36.439976923000003</v>
      </c>
      <c r="L1041">
        <v>40</v>
      </c>
      <c r="M1041">
        <v>393479.01</v>
      </c>
      <c r="N1041">
        <v>37.069539898999999</v>
      </c>
      <c r="O1041">
        <v>31</v>
      </c>
      <c r="P1041">
        <v>422842.52</v>
      </c>
      <c r="Q1041">
        <v>-9</v>
      </c>
      <c r="R1041">
        <v>0.629562976</v>
      </c>
      <c r="S1041">
        <v>29363.51</v>
      </c>
      <c r="U1041" t="s">
        <v>391</v>
      </c>
      <c r="V1041">
        <v>0</v>
      </c>
      <c r="W1041">
        <v>0</v>
      </c>
      <c r="X1041">
        <v>11.846682640999999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0.629562976</v>
      </c>
      <c r="AG1041">
        <v>4014.6402598</v>
      </c>
      <c r="AH1041" t="s">
        <v>40</v>
      </c>
    </row>
    <row r="1042" spans="1:34" x14ac:dyDescent="0.55000000000000004">
      <c r="A1042">
        <v>12464.559069000001</v>
      </c>
      <c r="B1042">
        <v>13083.086128999999</v>
      </c>
      <c r="C1042" t="s">
        <v>21</v>
      </c>
      <c r="D1042">
        <v>21218</v>
      </c>
      <c r="E1042">
        <v>210023</v>
      </c>
      <c r="F1042" t="s">
        <v>484</v>
      </c>
      <c r="G1042" t="s">
        <v>35</v>
      </c>
      <c r="H1042" t="s">
        <v>86</v>
      </c>
      <c r="I1042" t="s">
        <v>37</v>
      </c>
      <c r="J1042">
        <v>1</v>
      </c>
      <c r="K1042">
        <v>0.51374798499999996</v>
      </c>
      <c r="L1042">
        <v>1</v>
      </c>
      <c r="M1042">
        <v>4979.2</v>
      </c>
      <c r="N1042">
        <v>0.99018097000000005</v>
      </c>
      <c r="O1042">
        <v>2</v>
      </c>
      <c r="P1042">
        <v>14374.02</v>
      </c>
      <c r="Q1042">
        <v>1</v>
      </c>
      <c r="R1042">
        <v>0.47643298499999998</v>
      </c>
      <c r="S1042">
        <v>9394.82</v>
      </c>
      <c r="T1042" t="s">
        <v>36</v>
      </c>
      <c r="U1042" t="s">
        <v>258</v>
      </c>
      <c r="V1042">
        <v>0</v>
      </c>
      <c r="W1042">
        <v>0</v>
      </c>
      <c r="X1042">
        <v>93.296299219000005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0.47643298499999998</v>
      </c>
      <c r="AG1042">
        <v>3038.1504561000002</v>
      </c>
      <c r="AH1042" t="s">
        <v>40</v>
      </c>
    </row>
    <row r="1043" spans="1:34" x14ac:dyDescent="0.55000000000000004">
      <c r="A1043">
        <v>12464.559069000001</v>
      </c>
      <c r="B1043">
        <v>13083.086128999999</v>
      </c>
      <c r="C1043" t="s">
        <v>21</v>
      </c>
      <c r="D1043">
        <v>20785</v>
      </c>
      <c r="E1043">
        <v>210023</v>
      </c>
      <c r="F1043" t="s">
        <v>484</v>
      </c>
      <c r="G1043" t="s">
        <v>35</v>
      </c>
      <c r="H1043" t="s">
        <v>41</v>
      </c>
      <c r="I1043" t="s">
        <v>37</v>
      </c>
      <c r="J1043">
        <v>2</v>
      </c>
      <c r="K1043">
        <v>20.050541407000001</v>
      </c>
      <c r="L1043">
        <v>25</v>
      </c>
      <c r="M1043">
        <v>270117.34999999998</v>
      </c>
      <c r="N1043">
        <v>48.034529573999997</v>
      </c>
      <c r="O1043">
        <v>57</v>
      </c>
      <c r="P1043">
        <v>570452.94999999995</v>
      </c>
      <c r="Q1043">
        <v>32</v>
      </c>
      <c r="R1043">
        <v>27.983988167</v>
      </c>
      <c r="S1043">
        <v>300335.59999999998</v>
      </c>
      <c r="T1043" t="s">
        <v>49</v>
      </c>
      <c r="U1043" t="s">
        <v>150</v>
      </c>
      <c r="V1043">
        <v>0</v>
      </c>
      <c r="W1043">
        <v>0</v>
      </c>
      <c r="X1043">
        <v>200.05824806000001</v>
      </c>
      <c r="Y1043">
        <v>-3.5376048949999999</v>
      </c>
      <c r="Z1043">
        <v>3.5376048949999999</v>
      </c>
      <c r="AA1043">
        <v>-3.5376048949999999</v>
      </c>
      <c r="AB1043">
        <v>0.49483735099999998</v>
      </c>
      <c r="AC1043">
        <v>0.49483735099999998</v>
      </c>
      <c r="AD1043">
        <v>0</v>
      </c>
      <c r="AE1043">
        <v>3155.5126765</v>
      </c>
      <c r="AF1043">
        <v>27.489150815999999</v>
      </c>
      <c r="AG1043">
        <v>175294.69772</v>
      </c>
      <c r="AH1043" t="s">
        <v>40</v>
      </c>
    </row>
    <row r="1044" spans="1:34" x14ac:dyDescent="0.55000000000000004">
      <c r="A1044">
        <v>12464.559069000001</v>
      </c>
      <c r="B1044">
        <v>13083.086128999999</v>
      </c>
      <c r="C1044" t="s">
        <v>21</v>
      </c>
      <c r="D1044">
        <v>20904</v>
      </c>
      <c r="E1044">
        <v>210023</v>
      </c>
      <c r="F1044" t="s">
        <v>484</v>
      </c>
      <c r="G1044" t="s">
        <v>35</v>
      </c>
      <c r="H1044" t="s">
        <v>46</v>
      </c>
      <c r="I1044" t="s">
        <v>37</v>
      </c>
      <c r="J1044">
        <v>1</v>
      </c>
      <c r="K1044">
        <v>0</v>
      </c>
      <c r="L1044">
        <v>0</v>
      </c>
      <c r="M1044">
        <v>0</v>
      </c>
      <c r="N1044">
        <v>0.39626098799999998</v>
      </c>
      <c r="O1044">
        <v>1</v>
      </c>
      <c r="P1044">
        <v>7940.8</v>
      </c>
      <c r="Q1044">
        <v>1</v>
      </c>
      <c r="R1044">
        <v>0.39626098799999998</v>
      </c>
      <c r="S1044">
        <v>7940.8</v>
      </c>
      <c r="T1044" t="s">
        <v>98</v>
      </c>
      <c r="U1044" t="s">
        <v>233</v>
      </c>
      <c r="V1044">
        <v>0</v>
      </c>
      <c r="W1044">
        <v>0</v>
      </c>
      <c r="X1044">
        <v>108.74863876000001</v>
      </c>
      <c r="Y1044">
        <v>-38.57340086</v>
      </c>
      <c r="Z1044">
        <v>38.57340086</v>
      </c>
      <c r="AA1044">
        <v>-38.57340086</v>
      </c>
      <c r="AB1044">
        <v>0.14055471510000001</v>
      </c>
      <c r="AC1044">
        <v>0.14055471510000001</v>
      </c>
      <c r="AD1044">
        <v>0</v>
      </c>
      <c r="AE1044">
        <v>896.29892372999996</v>
      </c>
      <c r="AF1044">
        <v>0.25570627289999998</v>
      </c>
      <c r="AG1044">
        <v>1630.6052565</v>
      </c>
      <c r="AH1044" t="s">
        <v>40</v>
      </c>
    </row>
    <row r="1045" spans="1:34" x14ac:dyDescent="0.55000000000000004">
      <c r="A1045">
        <v>12464.559069000001</v>
      </c>
      <c r="B1045">
        <v>13083.086128999999</v>
      </c>
      <c r="C1045" t="s">
        <v>21</v>
      </c>
      <c r="D1045">
        <v>21215</v>
      </c>
      <c r="E1045">
        <v>210023</v>
      </c>
      <c r="F1045" t="s">
        <v>484</v>
      </c>
      <c r="G1045" t="s">
        <v>35</v>
      </c>
      <c r="H1045" t="s">
        <v>86</v>
      </c>
      <c r="I1045" t="s">
        <v>37</v>
      </c>
      <c r="J1045">
        <v>1</v>
      </c>
      <c r="K1045">
        <v>0</v>
      </c>
      <c r="L1045">
        <v>0</v>
      </c>
      <c r="M1045">
        <v>0</v>
      </c>
      <c r="N1045">
        <v>0.52952198399999995</v>
      </c>
      <c r="O1045">
        <v>1</v>
      </c>
      <c r="P1045">
        <v>4234.6899999999996</v>
      </c>
      <c r="Q1045">
        <v>1</v>
      </c>
      <c r="R1045">
        <v>0.52952198399999995</v>
      </c>
      <c r="S1045">
        <v>4234.6899999999996</v>
      </c>
      <c r="T1045" t="s">
        <v>36</v>
      </c>
      <c r="U1045" t="s">
        <v>277</v>
      </c>
      <c r="V1045">
        <v>0</v>
      </c>
      <c r="W1045">
        <v>0</v>
      </c>
      <c r="X1045">
        <v>67.616079995000007</v>
      </c>
      <c r="Y1045">
        <v>-0.64820198100000004</v>
      </c>
      <c r="Z1045">
        <v>0.64820198100000004</v>
      </c>
      <c r="AA1045">
        <v>-0.64820198100000004</v>
      </c>
      <c r="AB1045">
        <v>5.0762658999999998E-3</v>
      </c>
      <c r="AC1045">
        <v>5.0762658999999998E-3</v>
      </c>
      <c r="AD1045">
        <v>0</v>
      </c>
      <c r="AE1045">
        <v>32.370679502999998</v>
      </c>
      <c r="AF1045">
        <v>0.52444571809999996</v>
      </c>
      <c r="AG1045">
        <v>3344.3213377000002</v>
      </c>
      <c r="AH1045" t="s">
        <v>40</v>
      </c>
    </row>
    <row r="1046" spans="1:34" x14ac:dyDescent="0.55000000000000004">
      <c r="A1046">
        <v>12464.559069000001</v>
      </c>
      <c r="B1046">
        <v>13083.086128999999</v>
      </c>
      <c r="C1046" t="s">
        <v>21</v>
      </c>
      <c r="D1046">
        <v>20720</v>
      </c>
      <c r="E1046">
        <v>210023</v>
      </c>
      <c r="F1046" t="s">
        <v>484</v>
      </c>
      <c r="G1046" t="s">
        <v>35</v>
      </c>
      <c r="H1046" t="s">
        <v>41</v>
      </c>
      <c r="I1046" t="s">
        <v>37</v>
      </c>
      <c r="J1046">
        <v>2</v>
      </c>
      <c r="K1046">
        <v>44.341520682999999</v>
      </c>
      <c r="L1046">
        <v>59</v>
      </c>
      <c r="M1046">
        <v>492880.89</v>
      </c>
      <c r="N1046">
        <v>50.692367496999999</v>
      </c>
      <c r="O1046">
        <v>65</v>
      </c>
      <c r="P1046">
        <v>639849.71</v>
      </c>
      <c r="Q1046">
        <v>6</v>
      </c>
      <c r="R1046">
        <v>6.3508468139999996</v>
      </c>
      <c r="S1046">
        <v>146968.82</v>
      </c>
      <c r="T1046" t="s">
        <v>140</v>
      </c>
      <c r="U1046" t="s">
        <v>198</v>
      </c>
      <c r="V1046">
        <v>0</v>
      </c>
      <c r="W1046">
        <v>0</v>
      </c>
      <c r="X1046">
        <v>67.503236000000001</v>
      </c>
      <c r="Y1046">
        <v>-3.745538888</v>
      </c>
      <c r="Z1046">
        <v>3.745538888</v>
      </c>
      <c r="AA1046">
        <v>-3.745538888</v>
      </c>
      <c r="AB1046">
        <v>0.35238819830000001</v>
      </c>
      <c r="AC1046">
        <v>0.35238819830000001</v>
      </c>
      <c r="AD1046">
        <v>0</v>
      </c>
      <c r="AE1046">
        <v>2247.1331731999999</v>
      </c>
      <c r="AF1046">
        <v>5.9984586156999997</v>
      </c>
      <c r="AG1046">
        <v>38251.381311999998</v>
      </c>
      <c r="AH1046" t="s">
        <v>40</v>
      </c>
    </row>
    <row r="1047" spans="1:34" x14ac:dyDescent="0.55000000000000004">
      <c r="A1047">
        <v>12464.559069000001</v>
      </c>
      <c r="B1047">
        <v>13083.086128999999</v>
      </c>
      <c r="C1047" t="s">
        <v>21</v>
      </c>
      <c r="D1047">
        <v>20763</v>
      </c>
      <c r="E1047">
        <v>210023</v>
      </c>
      <c r="F1047" t="s">
        <v>484</v>
      </c>
      <c r="G1047" t="s">
        <v>35</v>
      </c>
      <c r="H1047" t="s">
        <v>79</v>
      </c>
      <c r="I1047" t="s">
        <v>37</v>
      </c>
      <c r="J1047">
        <v>1</v>
      </c>
      <c r="K1047">
        <v>0.41563398800000001</v>
      </c>
      <c r="L1047">
        <v>1</v>
      </c>
      <c r="M1047">
        <v>2005.47</v>
      </c>
      <c r="N1047">
        <v>1.1601969670000001</v>
      </c>
      <c r="O1047">
        <v>3</v>
      </c>
      <c r="P1047">
        <v>10085.64</v>
      </c>
      <c r="Q1047">
        <v>2</v>
      </c>
      <c r="R1047">
        <v>0.74456297900000001</v>
      </c>
      <c r="S1047">
        <v>8080.17</v>
      </c>
      <c r="T1047" t="s">
        <v>268</v>
      </c>
      <c r="U1047" t="s">
        <v>269</v>
      </c>
      <c r="V1047">
        <v>0</v>
      </c>
      <c r="W1047">
        <v>0</v>
      </c>
      <c r="X1047">
        <v>27.201777194999998</v>
      </c>
      <c r="Y1047">
        <v>-6.6720988009999997</v>
      </c>
      <c r="Z1047">
        <v>6.6720988009999997</v>
      </c>
      <c r="AA1047">
        <v>-6.6720988009999997</v>
      </c>
      <c r="AB1047">
        <v>0.18262769100000001</v>
      </c>
      <c r="AC1047">
        <v>0.18262769100000001</v>
      </c>
      <c r="AD1047">
        <v>0</v>
      </c>
      <c r="AE1047">
        <v>1164.5927551</v>
      </c>
      <c r="AF1047">
        <v>0.56193528800000003</v>
      </c>
      <c r="AG1047">
        <v>3583.3873920000001</v>
      </c>
      <c r="AH1047" t="s">
        <v>40</v>
      </c>
    </row>
    <row r="1048" spans="1:34" x14ac:dyDescent="0.55000000000000004">
      <c r="A1048">
        <v>12464.559069000001</v>
      </c>
      <c r="B1048">
        <v>13083.086128999999</v>
      </c>
      <c r="C1048" t="s">
        <v>21</v>
      </c>
      <c r="D1048">
        <v>21211</v>
      </c>
      <c r="E1048">
        <v>210023</v>
      </c>
      <c r="F1048" t="s">
        <v>484</v>
      </c>
      <c r="G1048" t="s">
        <v>35</v>
      </c>
      <c r="H1048" t="s">
        <v>86</v>
      </c>
      <c r="I1048" t="s">
        <v>37</v>
      </c>
      <c r="J1048">
        <v>1</v>
      </c>
      <c r="K1048">
        <v>0</v>
      </c>
      <c r="L1048">
        <v>0</v>
      </c>
      <c r="M1048">
        <v>0</v>
      </c>
      <c r="N1048">
        <v>0.39626098799999998</v>
      </c>
      <c r="O1048">
        <v>1</v>
      </c>
      <c r="P1048">
        <v>2981.54</v>
      </c>
      <c r="Q1048">
        <v>1</v>
      </c>
      <c r="R1048">
        <v>0.39626098799999998</v>
      </c>
      <c r="S1048">
        <v>2981.54</v>
      </c>
      <c r="T1048" t="s">
        <v>36</v>
      </c>
      <c r="U1048" t="s">
        <v>210</v>
      </c>
      <c r="V1048">
        <v>0</v>
      </c>
      <c r="W1048">
        <v>0</v>
      </c>
      <c r="X1048">
        <v>53.067125419</v>
      </c>
      <c r="Y1048">
        <v>-0.598206982</v>
      </c>
      <c r="Z1048">
        <v>0.598206982</v>
      </c>
      <c r="AA1048">
        <v>-0.598206982</v>
      </c>
      <c r="AB1048">
        <v>4.4669102999999998E-3</v>
      </c>
      <c r="AC1048">
        <v>4.4669102999999998E-3</v>
      </c>
      <c r="AD1048">
        <v>0</v>
      </c>
      <c r="AE1048">
        <v>28.484899295999998</v>
      </c>
      <c r="AF1048">
        <v>0.39179407770000002</v>
      </c>
      <c r="AG1048">
        <v>2498.419281</v>
      </c>
      <c r="AH1048" t="s">
        <v>40</v>
      </c>
    </row>
    <row r="1049" spans="1:34" x14ac:dyDescent="0.55000000000000004">
      <c r="A1049">
        <v>12464.559069000001</v>
      </c>
      <c r="B1049">
        <v>13083.086128999999</v>
      </c>
      <c r="C1049" t="s">
        <v>21</v>
      </c>
      <c r="D1049">
        <v>21210</v>
      </c>
      <c r="E1049">
        <v>210023</v>
      </c>
      <c r="F1049" t="s">
        <v>484</v>
      </c>
      <c r="G1049" t="s">
        <v>35</v>
      </c>
      <c r="H1049" t="s">
        <v>86</v>
      </c>
      <c r="I1049" t="s">
        <v>37</v>
      </c>
      <c r="J1049">
        <v>1</v>
      </c>
      <c r="K1049">
        <v>0</v>
      </c>
      <c r="L1049">
        <v>0</v>
      </c>
      <c r="M1049">
        <v>0</v>
      </c>
      <c r="N1049">
        <v>0.57756298299999997</v>
      </c>
      <c r="O1049">
        <v>1</v>
      </c>
      <c r="P1049">
        <v>5167.3900000000003</v>
      </c>
      <c r="Q1049">
        <v>1</v>
      </c>
      <c r="R1049">
        <v>0.57756298299999997</v>
      </c>
      <c r="S1049">
        <v>5167.3900000000003</v>
      </c>
      <c r="T1049" t="s">
        <v>36</v>
      </c>
      <c r="U1049" t="s">
        <v>409</v>
      </c>
      <c r="V1049">
        <v>0</v>
      </c>
      <c r="W1049">
        <v>0</v>
      </c>
      <c r="X1049">
        <v>21.737539356999999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0.57756298299999997</v>
      </c>
      <c r="AG1049">
        <v>3683.0431466</v>
      </c>
      <c r="AH1049" t="s">
        <v>40</v>
      </c>
    </row>
    <row r="1050" spans="1:34" x14ac:dyDescent="0.55000000000000004">
      <c r="A1050">
        <v>12464.559069000001</v>
      </c>
      <c r="B1050">
        <v>13083.086128999999</v>
      </c>
      <c r="C1050" t="s">
        <v>21</v>
      </c>
      <c r="D1050">
        <v>21237</v>
      </c>
      <c r="E1050">
        <v>210023</v>
      </c>
      <c r="F1050" t="s">
        <v>484</v>
      </c>
      <c r="G1050" t="s">
        <v>35</v>
      </c>
      <c r="H1050" t="s">
        <v>36</v>
      </c>
      <c r="I1050" t="s">
        <v>37</v>
      </c>
      <c r="J1050">
        <v>1</v>
      </c>
      <c r="K1050">
        <v>0</v>
      </c>
      <c r="L1050">
        <v>0</v>
      </c>
      <c r="M1050">
        <v>0</v>
      </c>
      <c r="N1050">
        <v>1.0422079689999999</v>
      </c>
      <c r="O1050">
        <v>1</v>
      </c>
      <c r="P1050">
        <v>9120.8799999999992</v>
      </c>
      <c r="Q1050">
        <v>1</v>
      </c>
      <c r="R1050">
        <v>1.0422079689999999</v>
      </c>
      <c r="S1050">
        <v>9120.8799999999992</v>
      </c>
      <c r="T1050" t="s">
        <v>294</v>
      </c>
      <c r="U1050" t="s">
        <v>295</v>
      </c>
      <c r="V1050">
        <v>0</v>
      </c>
      <c r="W1050">
        <v>0</v>
      </c>
      <c r="X1050">
        <v>67.447334992999998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1.0422079689999999</v>
      </c>
      <c r="AG1050">
        <v>6646.0230841000002</v>
      </c>
      <c r="AH1050" t="s">
        <v>40</v>
      </c>
    </row>
    <row r="1051" spans="1:34" x14ac:dyDescent="0.55000000000000004">
      <c r="A1051">
        <v>12464.559069000001</v>
      </c>
      <c r="B1051">
        <v>13083.086128999999</v>
      </c>
      <c r="C1051" t="s">
        <v>21</v>
      </c>
      <c r="D1051">
        <v>21035</v>
      </c>
      <c r="E1051">
        <v>210023</v>
      </c>
      <c r="F1051" t="s">
        <v>484</v>
      </c>
      <c r="G1051" t="s">
        <v>35</v>
      </c>
      <c r="H1051" t="s">
        <v>64</v>
      </c>
      <c r="I1051" t="s">
        <v>37</v>
      </c>
      <c r="J1051">
        <v>3</v>
      </c>
      <c r="K1051">
        <v>64.303380097000002</v>
      </c>
      <c r="L1051">
        <v>83</v>
      </c>
      <c r="M1051">
        <v>756622.93</v>
      </c>
      <c r="N1051">
        <v>73.609609821000006</v>
      </c>
      <c r="O1051">
        <v>84</v>
      </c>
      <c r="P1051">
        <v>1034737.54</v>
      </c>
      <c r="Q1051">
        <v>1</v>
      </c>
      <c r="R1051">
        <v>9.3062297239999996</v>
      </c>
      <c r="S1051">
        <v>278114.61</v>
      </c>
      <c r="T1051" t="s">
        <v>227</v>
      </c>
      <c r="U1051" t="s">
        <v>228</v>
      </c>
      <c r="V1051">
        <v>0</v>
      </c>
      <c r="W1051">
        <v>0</v>
      </c>
      <c r="X1051">
        <v>14.129551580999999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9.3062297239999996</v>
      </c>
      <c r="AG1051">
        <v>59344.602432</v>
      </c>
      <c r="AH1051" t="s">
        <v>40</v>
      </c>
    </row>
    <row r="1052" spans="1:34" x14ac:dyDescent="0.55000000000000004">
      <c r="A1052">
        <v>12464.559069000001</v>
      </c>
      <c r="B1052">
        <v>13083.086128999999</v>
      </c>
      <c r="C1052" t="s">
        <v>21</v>
      </c>
      <c r="D1052">
        <v>20906</v>
      </c>
      <c r="E1052">
        <v>210023</v>
      </c>
      <c r="F1052" t="s">
        <v>484</v>
      </c>
      <c r="G1052" t="s">
        <v>35</v>
      </c>
      <c r="H1052" t="s">
        <v>46</v>
      </c>
      <c r="I1052" t="s">
        <v>37</v>
      </c>
      <c r="J1052">
        <v>1</v>
      </c>
      <c r="K1052">
        <v>0.51374798499999996</v>
      </c>
      <c r="L1052">
        <v>1</v>
      </c>
      <c r="M1052">
        <v>4766.2299999999996</v>
      </c>
      <c r="N1052">
        <v>1.5274549550000001</v>
      </c>
      <c r="O1052">
        <v>1</v>
      </c>
      <c r="P1052">
        <v>20844.84</v>
      </c>
      <c r="Q1052">
        <v>0</v>
      </c>
      <c r="R1052">
        <v>1.0137069700000001</v>
      </c>
      <c r="S1052">
        <v>16078.61</v>
      </c>
      <c r="T1052" t="s">
        <v>98</v>
      </c>
      <c r="U1052" t="s">
        <v>99</v>
      </c>
      <c r="V1052">
        <v>0</v>
      </c>
      <c r="W1052">
        <v>0</v>
      </c>
      <c r="X1052">
        <v>117.35899250999999</v>
      </c>
      <c r="Y1052">
        <v>-1.7898299470000001</v>
      </c>
      <c r="Z1052">
        <v>1.7898299470000001</v>
      </c>
      <c r="AA1052">
        <v>-1.7898299470000001</v>
      </c>
      <c r="AB1052">
        <v>1.54599409E-2</v>
      </c>
      <c r="AC1052">
        <v>1.54599409E-2</v>
      </c>
      <c r="AD1052">
        <v>0</v>
      </c>
      <c r="AE1052">
        <v>98.586009117000003</v>
      </c>
      <c r="AF1052">
        <v>0.99824702909999996</v>
      </c>
      <c r="AG1052">
        <v>6365.6899544999997</v>
      </c>
      <c r="AH1052" t="s">
        <v>40</v>
      </c>
    </row>
    <row r="1053" spans="1:34" x14ac:dyDescent="0.55000000000000004">
      <c r="A1053">
        <v>12464.559069000001</v>
      </c>
      <c r="B1053">
        <v>13083.086128999999</v>
      </c>
      <c r="C1053" t="s">
        <v>21</v>
      </c>
      <c r="D1053">
        <v>20895</v>
      </c>
      <c r="E1053">
        <v>210023</v>
      </c>
      <c r="F1053" t="s">
        <v>484</v>
      </c>
      <c r="G1053" t="s">
        <v>35</v>
      </c>
      <c r="H1053" t="s">
        <v>46</v>
      </c>
      <c r="I1053" t="s">
        <v>37</v>
      </c>
      <c r="J1053">
        <v>1</v>
      </c>
      <c r="K1053">
        <v>0</v>
      </c>
      <c r="L1053">
        <v>0</v>
      </c>
      <c r="M1053">
        <v>0</v>
      </c>
      <c r="N1053">
        <v>0.40325198800000001</v>
      </c>
      <c r="O1053">
        <v>1</v>
      </c>
      <c r="P1053">
        <v>3415.6</v>
      </c>
      <c r="Q1053">
        <v>1</v>
      </c>
      <c r="R1053">
        <v>0.40325198800000001</v>
      </c>
      <c r="S1053">
        <v>3415.6</v>
      </c>
      <c r="T1053" t="s">
        <v>322</v>
      </c>
      <c r="U1053" t="s">
        <v>323</v>
      </c>
      <c r="V1053">
        <v>0</v>
      </c>
      <c r="W1053">
        <v>0</v>
      </c>
      <c r="X1053">
        <v>67.772700990000004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0.40325198800000001</v>
      </c>
      <c r="AG1053">
        <v>2571.4848674</v>
      </c>
      <c r="AH1053" t="s">
        <v>40</v>
      </c>
    </row>
    <row r="1054" spans="1:34" x14ac:dyDescent="0.55000000000000004">
      <c r="A1054">
        <v>12464.559069000001</v>
      </c>
      <c r="B1054">
        <v>13083.086128999999</v>
      </c>
      <c r="C1054" t="s">
        <v>21</v>
      </c>
      <c r="D1054">
        <v>20758</v>
      </c>
      <c r="E1054">
        <v>210023</v>
      </c>
      <c r="F1054" t="s">
        <v>484</v>
      </c>
      <c r="G1054" t="s">
        <v>35</v>
      </c>
      <c r="H1054" t="s">
        <v>64</v>
      </c>
      <c r="I1054" t="s">
        <v>37</v>
      </c>
      <c r="J1054">
        <v>2</v>
      </c>
      <c r="K1054">
        <v>5.4330408390000002</v>
      </c>
      <c r="L1054">
        <v>8</v>
      </c>
      <c r="M1054">
        <v>61153.31</v>
      </c>
      <c r="N1054">
        <v>7.0314417919999999</v>
      </c>
      <c r="O1054">
        <v>7</v>
      </c>
      <c r="P1054">
        <v>163445.28</v>
      </c>
      <c r="Q1054">
        <v>-1</v>
      </c>
      <c r="R1054">
        <v>1.5984009530000001</v>
      </c>
      <c r="S1054">
        <v>102291.97</v>
      </c>
      <c r="T1054" t="s">
        <v>488</v>
      </c>
      <c r="U1054" t="s">
        <v>489</v>
      </c>
      <c r="V1054">
        <v>0</v>
      </c>
      <c r="W1054">
        <v>0</v>
      </c>
      <c r="X1054">
        <v>5.8833748239999997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1.5984009530000001</v>
      </c>
      <c r="AG1054">
        <v>10192.792559</v>
      </c>
      <c r="AH1054" t="s">
        <v>40</v>
      </c>
    </row>
    <row r="1055" spans="1:34" x14ac:dyDescent="0.55000000000000004">
      <c r="A1055">
        <v>12464.559069000001</v>
      </c>
      <c r="B1055">
        <v>13083.086128999999</v>
      </c>
      <c r="C1055" t="s">
        <v>21</v>
      </c>
      <c r="D1055">
        <v>20886</v>
      </c>
      <c r="E1055">
        <v>210023</v>
      </c>
      <c r="F1055" t="s">
        <v>484</v>
      </c>
      <c r="G1055" t="s">
        <v>35</v>
      </c>
      <c r="H1055" t="s">
        <v>46</v>
      </c>
      <c r="I1055" t="s">
        <v>37</v>
      </c>
      <c r="J1055">
        <v>1</v>
      </c>
      <c r="K1055">
        <v>0</v>
      </c>
      <c r="L1055">
        <v>0</v>
      </c>
      <c r="M1055">
        <v>0</v>
      </c>
      <c r="N1055">
        <v>0.37665798900000003</v>
      </c>
      <c r="O1055">
        <v>1</v>
      </c>
      <c r="P1055">
        <v>9329.99</v>
      </c>
      <c r="Q1055">
        <v>1</v>
      </c>
      <c r="R1055">
        <v>0.37665798900000003</v>
      </c>
      <c r="S1055">
        <v>9329.99</v>
      </c>
      <c r="T1055" t="s">
        <v>93</v>
      </c>
      <c r="U1055" t="s">
        <v>94</v>
      </c>
      <c r="V1055">
        <v>0</v>
      </c>
      <c r="W1055">
        <v>0</v>
      </c>
      <c r="X1055">
        <v>32.268526053000002</v>
      </c>
      <c r="Y1055">
        <v>-0.61168998200000002</v>
      </c>
      <c r="Z1055">
        <v>0.61168998200000002</v>
      </c>
      <c r="AA1055">
        <v>-0.61168998200000002</v>
      </c>
      <c r="AB1055">
        <v>7.1400198999999999E-3</v>
      </c>
      <c r="AC1055">
        <v>7.1400198999999999E-3</v>
      </c>
      <c r="AD1055">
        <v>0</v>
      </c>
      <c r="AE1055">
        <v>45.530967484000001</v>
      </c>
      <c r="AF1055">
        <v>0.36951796910000001</v>
      </c>
      <c r="AG1055">
        <v>2356.3674675000002</v>
      </c>
      <c r="AH1055" t="s">
        <v>40</v>
      </c>
    </row>
    <row r="1056" spans="1:34" x14ac:dyDescent="0.55000000000000004">
      <c r="A1056">
        <v>12464.559069000001</v>
      </c>
      <c r="B1056">
        <v>13083.086128999999</v>
      </c>
      <c r="C1056" t="s">
        <v>21</v>
      </c>
      <c r="D1056">
        <v>20755</v>
      </c>
      <c r="E1056">
        <v>210023</v>
      </c>
      <c r="F1056" t="s">
        <v>484</v>
      </c>
      <c r="G1056" t="s">
        <v>35</v>
      </c>
      <c r="H1056" t="s">
        <v>64</v>
      </c>
      <c r="I1056" t="s">
        <v>37</v>
      </c>
      <c r="J1056">
        <v>2</v>
      </c>
      <c r="K1056">
        <v>0.46813298599999997</v>
      </c>
      <c r="L1056">
        <v>1</v>
      </c>
      <c r="M1056">
        <v>5199.05</v>
      </c>
      <c r="N1056">
        <v>1.7115129490000001</v>
      </c>
      <c r="O1056">
        <v>3</v>
      </c>
      <c r="P1056">
        <v>32674.560000000001</v>
      </c>
      <c r="Q1056">
        <v>2</v>
      </c>
      <c r="R1056">
        <v>1.243379963</v>
      </c>
      <c r="S1056">
        <v>27475.51</v>
      </c>
      <c r="T1056" t="s">
        <v>100</v>
      </c>
      <c r="U1056" t="s">
        <v>101</v>
      </c>
      <c r="V1056">
        <v>0</v>
      </c>
      <c r="W1056">
        <v>0</v>
      </c>
      <c r="X1056">
        <v>7.3537457829999999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1.243379963</v>
      </c>
      <c r="AG1056">
        <v>7928.8704195</v>
      </c>
      <c r="AH1056" t="s">
        <v>40</v>
      </c>
    </row>
    <row r="1057" spans="1:34" x14ac:dyDescent="0.55000000000000004">
      <c r="A1057">
        <v>12464.559069000001</v>
      </c>
      <c r="B1057">
        <v>13083.086128999999</v>
      </c>
      <c r="C1057" t="s">
        <v>21</v>
      </c>
      <c r="D1057">
        <v>20706</v>
      </c>
      <c r="E1057">
        <v>210023</v>
      </c>
      <c r="F1057" t="s">
        <v>484</v>
      </c>
      <c r="G1057" t="s">
        <v>35</v>
      </c>
      <c r="H1057" t="s">
        <v>41</v>
      </c>
      <c r="I1057" t="s">
        <v>37</v>
      </c>
      <c r="J1057">
        <v>3</v>
      </c>
      <c r="K1057">
        <v>19.034278436000001</v>
      </c>
      <c r="L1057">
        <v>24</v>
      </c>
      <c r="M1057">
        <v>255355.16</v>
      </c>
      <c r="N1057">
        <v>22.373424338</v>
      </c>
      <c r="O1057">
        <v>28</v>
      </c>
      <c r="P1057">
        <v>341914.17</v>
      </c>
      <c r="Q1057">
        <v>4</v>
      </c>
      <c r="R1057">
        <v>3.3391459019999998</v>
      </c>
      <c r="S1057">
        <v>86559.01</v>
      </c>
      <c r="T1057" t="s">
        <v>343</v>
      </c>
      <c r="U1057" t="s">
        <v>344</v>
      </c>
      <c r="V1057">
        <v>0</v>
      </c>
      <c r="W1057">
        <v>0</v>
      </c>
      <c r="X1057">
        <v>47.235311596999999</v>
      </c>
      <c r="Y1057">
        <v>-13.427207599999999</v>
      </c>
      <c r="Z1057">
        <v>13.427207599999999</v>
      </c>
      <c r="AA1057">
        <v>-13.427207599999999</v>
      </c>
      <c r="AB1057">
        <v>0.94919253660000003</v>
      </c>
      <c r="AC1057">
        <v>0.94919253660000003</v>
      </c>
      <c r="AD1057">
        <v>0</v>
      </c>
      <c r="AE1057">
        <v>6052.8759108000004</v>
      </c>
      <c r="AF1057">
        <v>2.3899533653999998</v>
      </c>
      <c r="AG1057">
        <v>15240.41814</v>
      </c>
      <c r="AH1057" t="s">
        <v>40</v>
      </c>
    </row>
    <row r="1058" spans="1:34" x14ac:dyDescent="0.55000000000000004">
      <c r="A1058">
        <v>12464.559069000001</v>
      </c>
      <c r="B1058">
        <v>13083.086128999999</v>
      </c>
      <c r="C1058" t="s">
        <v>21</v>
      </c>
      <c r="D1058">
        <v>20751</v>
      </c>
      <c r="E1058">
        <v>210023</v>
      </c>
      <c r="F1058" t="s">
        <v>484</v>
      </c>
      <c r="G1058" t="s">
        <v>35</v>
      </c>
      <c r="H1058" t="s">
        <v>64</v>
      </c>
      <c r="I1058" t="s">
        <v>37</v>
      </c>
      <c r="J1058">
        <v>2</v>
      </c>
      <c r="K1058">
        <v>18.422485456</v>
      </c>
      <c r="L1058">
        <v>30</v>
      </c>
      <c r="M1058">
        <v>204326.83</v>
      </c>
      <c r="N1058">
        <v>25.882773233000002</v>
      </c>
      <c r="O1058">
        <v>35</v>
      </c>
      <c r="P1058">
        <v>299745.11</v>
      </c>
      <c r="Q1058">
        <v>5</v>
      </c>
      <c r="R1058">
        <v>7.4602877769999996</v>
      </c>
      <c r="S1058">
        <v>95418.28</v>
      </c>
      <c r="T1058" t="s">
        <v>223</v>
      </c>
      <c r="U1058" t="s">
        <v>224</v>
      </c>
      <c r="V1058">
        <v>0</v>
      </c>
      <c r="W1058">
        <v>0</v>
      </c>
      <c r="X1058">
        <v>13.091230609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7.4602877769999996</v>
      </c>
      <c r="AG1058">
        <v>47573.273525999997</v>
      </c>
      <c r="AH1058" t="s">
        <v>40</v>
      </c>
    </row>
    <row r="1059" spans="1:34" x14ac:dyDescent="0.55000000000000004">
      <c r="A1059">
        <v>12464.559069000001</v>
      </c>
      <c r="B1059">
        <v>13083.086128999999</v>
      </c>
      <c r="C1059" t="s">
        <v>21</v>
      </c>
      <c r="D1059">
        <v>20716</v>
      </c>
      <c r="E1059">
        <v>210023</v>
      </c>
      <c r="F1059" t="s">
        <v>484</v>
      </c>
      <c r="G1059" t="s">
        <v>35</v>
      </c>
      <c r="H1059" t="s">
        <v>41</v>
      </c>
      <c r="I1059" t="s">
        <v>37</v>
      </c>
      <c r="J1059">
        <v>3</v>
      </c>
      <c r="K1059">
        <v>129.28607916999999</v>
      </c>
      <c r="L1059">
        <v>166</v>
      </c>
      <c r="M1059">
        <v>1696786.87</v>
      </c>
      <c r="N1059">
        <v>135.19565399000001</v>
      </c>
      <c r="O1059">
        <v>173</v>
      </c>
      <c r="P1059">
        <v>1665384.29</v>
      </c>
      <c r="Q1059">
        <v>7</v>
      </c>
      <c r="R1059">
        <v>5.9095748219999997</v>
      </c>
      <c r="S1059">
        <v>-31402.58</v>
      </c>
      <c r="T1059" t="s">
        <v>140</v>
      </c>
      <c r="U1059" t="s">
        <v>276</v>
      </c>
      <c r="V1059">
        <v>0</v>
      </c>
      <c r="W1059">
        <v>0</v>
      </c>
      <c r="X1059">
        <v>75.096107774000004</v>
      </c>
      <c r="Y1059">
        <v>-6.8142197979999999</v>
      </c>
      <c r="Z1059">
        <v>6.8142197979999999</v>
      </c>
      <c r="AA1059">
        <v>-6.8142197979999999</v>
      </c>
      <c r="AB1059">
        <v>0.53623473899999996</v>
      </c>
      <c r="AC1059">
        <v>0.53623473899999996</v>
      </c>
      <c r="AD1059">
        <v>0</v>
      </c>
      <c r="AE1059">
        <v>3419.4983723999999</v>
      </c>
      <c r="AF1059">
        <v>5.3733400830000004</v>
      </c>
      <c r="AG1059">
        <v>34265.082683000001</v>
      </c>
      <c r="AH1059" t="s">
        <v>40</v>
      </c>
    </row>
    <row r="1060" spans="1:34" x14ac:dyDescent="0.55000000000000004">
      <c r="A1060">
        <v>12464.559069000001</v>
      </c>
      <c r="B1060">
        <v>13083.086128999999</v>
      </c>
      <c r="C1060" t="s">
        <v>21</v>
      </c>
      <c r="D1060">
        <v>21201</v>
      </c>
      <c r="E1060">
        <v>210023</v>
      </c>
      <c r="F1060" t="s">
        <v>484</v>
      </c>
      <c r="G1060" t="s">
        <v>35</v>
      </c>
      <c r="H1060" t="s">
        <v>86</v>
      </c>
      <c r="I1060" t="s">
        <v>37</v>
      </c>
      <c r="J1060">
        <v>1</v>
      </c>
      <c r="K1060">
        <v>0</v>
      </c>
      <c r="L1060">
        <v>0</v>
      </c>
      <c r="M1060">
        <v>0</v>
      </c>
      <c r="N1060">
        <v>0.50111398500000004</v>
      </c>
      <c r="O1060">
        <v>1</v>
      </c>
      <c r="P1060">
        <v>13949.68</v>
      </c>
      <c r="Q1060">
        <v>1</v>
      </c>
      <c r="R1060">
        <v>0.50111398500000004</v>
      </c>
      <c r="S1060">
        <v>13949.68</v>
      </c>
      <c r="T1060" t="s">
        <v>36</v>
      </c>
      <c r="U1060" t="s">
        <v>232</v>
      </c>
      <c r="V1060">
        <v>0</v>
      </c>
      <c r="W1060">
        <v>0</v>
      </c>
      <c r="X1060">
        <v>58.911117240000003</v>
      </c>
      <c r="Y1060">
        <v>-0.58304598299999999</v>
      </c>
      <c r="Z1060">
        <v>0.58304598299999999</v>
      </c>
      <c r="AA1060">
        <v>-0.58304598299999999</v>
      </c>
      <c r="AB1060">
        <v>4.9595476999999997E-3</v>
      </c>
      <c r="AC1060">
        <v>4.9595476999999997E-3</v>
      </c>
      <c r="AD1060">
        <v>0</v>
      </c>
      <c r="AE1060">
        <v>31.626383100000002</v>
      </c>
      <c r="AF1060">
        <v>0.49615443729999997</v>
      </c>
      <c r="AG1060">
        <v>3163.9115624000001</v>
      </c>
      <c r="AH1060" t="s">
        <v>40</v>
      </c>
    </row>
    <row r="1061" spans="1:34" x14ac:dyDescent="0.55000000000000004">
      <c r="A1061">
        <v>12464.559069000001</v>
      </c>
      <c r="B1061">
        <v>13083.086128999999</v>
      </c>
      <c r="C1061" t="s">
        <v>21</v>
      </c>
      <c r="D1061">
        <v>20748</v>
      </c>
      <c r="E1061">
        <v>210023</v>
      </c>
      <c r="F1061" t="s">
        <v>484</v>
      </c>
      <c r="G1061" t="s">
        <v>35</v>
      </c>
      <c r="H1061" t="s">
        <v>41</v>
      </c>
      <c r="I1061" t="s">
        <v>37</v>
      </c>
      <c r="J1061">
        <v>2</v>
      </c>
      <c r="K1061">
        <v>2.7658399170000001</v>
      </c>
      <c r="L1061">
        <v>2</v>
      </c>
      <c r="M1061">
        <v>61699.25</v>
      </c>
      <c r="N1061">
        <v>9.4759127200000002</v>
      </c>
      <c r="O1061">
        <v>14</v>
      </c>
      <c r="P1061">
        <v>160285.98000000001</v>
      </c>
      <c r="Q1061">
        <v>12</v>
      </c>
      <c r="R1061">
        <v>6.7100728030000001</v>
      </c>
      <c r="S1061">
        <v>98586.73</v>
      </c>
      <c r="T1061" t="s">
        <v>318</v>
      </c>
      <c r="U1061" t="s">
        <v>319</v>
      </c>
      <c r="V1061">
        <v>0</v>
      </c>
      <c r="W1061">
        <v>0</v>
      </c>
      <c r="X1061">
        <v>58.72886227</v>
      </c>
      <c r="Y1061">
        <v>-3.3167708999999999</v>
      </c>
      <c r="Z1061">
        <v>3.3167708999999999</v>
      </c>
      <c r="AA1061">
        <v>-3.3167708999999999</v>
      </c>
      <c r="AB1061">
        <v>0.37895803439999998</v>
      </c>
      <c r="AC1061">
        <v>0.37895803439999998</v>
      </c>
      <c r="AD1061">
        <v>0</v>
      </c>
      <c r="AE1061">
        <v>2416.5655221000002</v>
      </c>
      <c r="AF1061">
        <v>6.3311147686</v>
      </c>
      <c r="AG1061">
        <v>40372.685828000001</v>
      </c>
      <c r="AH1061" t="s">
        <v>40</v>
      </c>
    </row>
    <row r="1062" spans="1:34" x14ac:dyDescent="0.55000000000000004">
      <c r="A1062">
        <v>12464.559069000001</v>
      </c>
      <c r="B1062">
        <v>13083.086128999999</v>
      </c>
      <c r="C1062" t="s">
        <v>21</v>
      </c>
      <c r="D1062">
        <v>21776</v>
      </c>
      <c r="E1062">
        <v>210023</v>
      </c>
      <c r="F1062" t="s">
        <v>484</v>
      </c>
      <c r="G1062" t="s">
        <v>35</v>
      </c>
      <c r="H1062" t="s">
        <v>123</v>
      </c>
      <c r="I1062" t="s">
        <v>37</v>
      </c>
      <c r="J1062">
        <v>1</v>
      </c>
      <c r="K1062">
        <v>0</v>
      </c>
      <c r="L1062">
        <v>0</v>
      </c>
      <c r="M1062">
        <v>0</v>
      </c>
      <c r="N1062">
        <v>0.70077497899999996</v>
      </c>
      <c r="O1062">
        <v>1</v>
      </c>
      <c r="P1062">
        <v>4803.6400000000003</v>
      </c>
      <c r="Q1062">
        <v>1</v>
      </c>
      <c r="R1062">
        <v>0.70077497899999996</v>
      </c>
      <c r="S1062">
        <v>4803.6400000000003</v>
      </c>
      <c r="T1062" t="s">
        <v>225</v>
      </c>
      <c r="U1062" t="s">
        <v>226</v>
      </c>
      <c r="V1062">
        <v>0</v>
      </c>
      <c r="W1062">
        <v>0</v>
      </c>
      <c r="X1062">
        <v>6.8351777970000001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0.70077497899999996</v>
      </c>
      <c r="AG1062">
        <v>4468.7498328000001</v>
      </c>
      <c r="AH1062" t="s">
        <v>40</v>
      </c>
    </row>
    <row r="1063" spans="1:34" x14ac:dyDescent="0.55000000000000004">
      <c r="A1063">
        <v>12464.559069000001</v>
      </c>
      <c r="B1063">
        <v>13083.086128999999</v>
      </c>
      <c r="C1063" t="s">
        <v>21</v>
      </c>
      <c r="D1063">
        <v>21226</v>
      </c>
      <c r="E1063">
        <v>210023</v>
      </c>
      <c r="F1063" t="s">
        <v>484</v>
      </c>
      <c r="G1063" t="s">
        <v>35</v>
      </c>
      <c r="H1063" t="s">
        <v>64</v>
      </c>
      <c r="I1063" t="s">
        <v>37</v>
      </c>
      <c r="J1063">
        <v>2</v>
      </c>
      <c r="K1063">
        <v>2.3311629310000002</v>
      </c>
      <c r="L1063">
        <v>2</v>
      </c>
      <c r="M1063">
        <v>54541.42</v>
      </c>
      <c r="N1063">
        <v>4.623154864</v>
      </c>
      <c r="O1063">
        <v>5</v>
      </c>
      <c r="P1063">
        <v>68893.240000000005</v>
      </c>
      <c r="Q1063">
        <v>3</v>
      </c>
      <c r="R1063">
        <v>2.2919919329999998</v>
      </c>
      <c r="S1063">
        <v>14351.82</v>
      </c>
      <c r="T1063" t="s">
        <v>360</v>
      </c>
      <c r="U1063" t="s">
        <v>361</v>
      </c>
      <c r="V1063">
        <v>0</v>
      </c>
      <c r="W1063">
        <v>0</v>
      </c>
      <c r="X1063">
        <v>41.493077776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2.2919919329999998</v>
      </c>
      <c r="AG1063">
        <v>14615.730975</v>
      </c>
      <c r="AH1063" t="s">
        <v>40</v>
      </c>
    </row>
    <row r="1064" spans="1:34" x14ac:dyDescent="0.55000000000000004">
      <c r="A1064">
        <v>12464.559069000001</v>
      </c>
      <c r="B1064">
        <v>13083.086128999999</v>
      </c>
      <c r="C1064" t="s">
        <v>21</v>
      </c>
      <c r="D1064">
        <v>21157</v>
      </c>
      <c r="E1064">
        <v>210023</v>
      </c>
      <c r="F1064" t="s">
        <v>484</v>
      </c>
      <c r="G1064" t="s">
        <v>35</v>
      </c>
      <c r="H1064" t="s">
        <v>123</v>
      </c>
      <c r="I1064" t="s">
        <v>37</v>
      </c>
      <c r="J1064">
        <v>1</v>
      </c>
      <c r="K1064">
        <v>0</v>
      </c>
      <c r="L1064">
        <v>0</v>
      </c>
      <c r="M1064">
        <v>0</v>
      </c>
      <c r="N1064">
        <v>1.465062957</v>
      </c>
      <c r="O1064">
        <v>2</v>
      </c>
      <c r="P1064">
        <v>12455.84</v>
      </c>
      <c r="Q1064">
        <v>2</v>
      </c>
      <c r="R1064">
        <v>1.465062957</v>
      </c>
      <c r="S1064">
        <v>12455.84</v>
      </c>
      <c r="T1064" t="s">
        <v>144</v>
      </c>
      <c r="U1064" t="s">
        <v>145</v>
      </c>
      <c r="V1064">
        <v>0</v>
      </c>
      <c r="W1064">
        <v>0</v>
      </c>
      <c r="X1064">
        <v>54.699697379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1.465062957</v>
      </c>
      <c r="AG1064">
        <v>9342.5137030999995</v>
      </c>
      <c r="AH1064" t="s">
        <v>40</v>
      </c>
    </row>
    <row r="1065" spans="1:34" x14ac:dyDescent="0.55000000000000004">
      <c r="A1065">
        <v>12464.559069000001</v>
      </c>
      <c r="B1065">
        <v>13083.086128999999</v>
      </c>
      <c r="C1065" t="s">
        <v>21</v>
      </c>
      <c r="D1065">
        <v>20874</v>
      </c>
      <c r="E1065">
        <v>210023</v>
      </c>
      <c r="F1065" t="s">
        <v>484</v>
      </c>
      <c r="G1065" t="s">
        <v>35</v>
      </c>
      <c r="H1065" t="s">
        <v>46</v>
      </c>
      <c r="I1065" t="s">
        <v>37</v>
      </c>
      <c r="J1065">
        <v>1</v>
      </c>
      <c r="K1065">
        <v>0</v>
      </c>
      <c r="L1065">
        <v>0</v>
      </c>
      <c r="M1065">
        <v>0</v>
      </c>
      <c r="N1065">
        <v>1.275980962</v>
      </c>
      <c r="O1065">
        <v>1</v>
      </c>
      <c r="P1065">
        <v>21362.36</v>
      </c>
      <c r="Q1065">
        <v>1</v>
      </c>
      <c r="R1065">
        <v>1.275980962</v>
      </c>
      <c r="S1065">
        <v>21362.36</v>
      </c>
      <c r="T1065" t="s">
        <v>74</v>
      </c>
      <c r="U1065" t="s">
        <v>176</v>
      </c>
      <c r="V1065">
        <v>0</v>
      </c>
      <c r="W1065">
        <v>0</v>
      </c>
      <c r="X1065">
        <v>67.317166005000004</v>
      </c>
      <c r="Y1065">
        <v>-2.7837239170000001</v>
      </c>
      <c r="Z1065">
        <v>2.7837239170000001</v>
      </c>
      <c r="AA1065">
        <v>-2.7837239170000001</v>
      </c>
      <c r="AB1065">
        <v>5.2764828499999999E-2</v>
      </c>
      <c r="AC1065">
        <v>5.2764828499999999E-2</v>
      </c>
      <c r="AD1065">
        <v>0</v>
      </c>
      <c r="AE1065">
        <v>336.47436872999998</v>
      </c>
      <c r="AF1065">
        <v>1.2232161335</v>
      </c>
      <c r="AG1065">
        <v>7800.2883318000004</v>
      </c>
      <c r="AH1065" t="s">
        <v>40</v>
      </c>
    </row>
    <row r="1066" spans="1:34" x14ac:dyDescent="0.55000000000000004">
      <c r="A1066">
        <v>12464.559069000001</v>
      </c>
      <c r="B1066">
        <v>13083.086128999999</v>
      </c>
      <c r="C1066" t="s">
        <v>21</v>
      </c>
      <c r="D1066">
        <v>20746</v>
      </c>
      <c r="E1066">
        <v>210023</v>
      </c>
      <c r="F1066" t="s">
        <v>484</v>
      </c>
      <c r="G1066" t="s">
        <v>35</v>
      </c>
      <c r="H1066" t="s">
        <v>41</v>
      </c>
      <c r="I1066" t="s">
        <v>37</v>
      </c>
      <c r="J1066">
        <v>2</v>
      </c>
      <c r="K1066">
        <v>0.90096797399999995</v>
      </c>
      <c r="L1066">
        <v>2</v>
      </c>
      <c r="M1066">
        <v>6189.46</v>
      </c>
      <c r="N1066">
        <v>5.9701198240000002</v>
      </c>
      <c r="O1066">
        <v>8</v>
      </c>
      <c r="P1066">
        <v>81127.53</v>
      </c>
      <c r="Q1066">
        <v>6</v>
      </c>
      <c r="R1066">
        <v>5.0691518499999999</v>
      </c>
      <c r="S1066">
        <v>74938.070000000007</v>
      </c>
      <c r="T1066" t="s">
        <v>476</v>
      </c>
      <c r="U1066" t="s">
        <v>477</v>
      </c>
      <c r="V1066">
        <v>0</v>
      </c>
      <c r="W1066">
        <v>0</v>
      </c>
      <c r="X1066">
        <v>38.336858863000003</v>
      </c>
      <c r="Y1066">
        <v>-7.4017377800000004</v>
      </c>
      <c r="Z1066">
        <v>7.4017377800000004</v>
      </c>
      <c r="AA1066">
        <v>-7.4017377800000004</v>
      </c>
      <c r="AB1066">
        <v>0.97870649480000005</v>
      </c>
      <c r="AC1066">
        <v>0.97870649480000005</v>
      </c>
      <c r="AD1066">
        <v>0</v>
      </c>
      <c r="AE1066">
        <v>6241.0825389000001</v>
      </c>
      <c r="AF1066">
        <v>4.0904453552</v>
      </c>
      <c r="AG1066">
        <v>26084.231807</v>
      </c>
      <c r="AH1066" t="s">
        <v>40</v>
      </c>
    </row>
    <row r="1067" spans="1:34" x14ac:dyDescent="0.55000000000000004">
      <c r="A1067">
        <v>12464.559069000001</v>
      </c>
      <c r="B1067">
        <v>13083.086128999999</v>
      </c>
      <c r="C1067" t="s">
        <v>21</v>
      </c>
      <c r="D1067">
        <v>20747</v>
      </c>
      <c r="E1067">
        <v>210023</v>
      </c>
      <c r="F1067" t="s">
        <v>484</v>
      </c>
      <c r="G1067" t="s">
        <v>35</v>
      </c>
      <c r="H1067" t="s">
        <v>41</v>
      </c>
      <c r="I1067" t="s">
        <v>37</v>
      </c>
      <c r="J1067">
        <v>2</v>
      </c>
      <c r="K1067">
        <v>7.4014557810000001</v>
      </c>
      <c r="L1067">
        <v>14</v>
      </c>
      <c r="M1067">
        <v>103054.84</v>
      </c>
      <c r="N1067">
        <v>16.894299497999999</v>
      </c>
      <c r="O1067">
        <v>26</v>
      </c>
      <c r="P1067">
        <v>219097.85</v>
      </c>
      <c r="Q1067">
        <v>12</v>
      </c>
      <c r="R1067">
        <v>9.4928437169999995</v>
      </c>
      <c r="S1067">
        <v>116043.01</v>
      </c>
      <c r="T1067" t="s">
        <v>106</v>
      </c>
      <c r="U1067" t="s">
        <v>107</v>
      </c>
      <c r="V1067">
        <v>0</v>
      </c>
      <c r="W1067">
        <v>0</v>
      </c>
      <c r="X1067">
        <v>135.299723</v>
      </c>
      <c r="Y1067">
        <v>-5.2008608450000002</v>
      </c>
      <c r="Z1067">
        <v>5.2008608450000002</v>
      </c>
      <c r="AA1067">
        <v>-5.2008608450000002</v>
      </c>
      <c r="AB1067">
        <v>0.36490066719999997</v>
      </c>
      <c r="AC1067">
        <v>0.36490066719999997</v>
      </c>
      <c r="AD1067">
        <v>0</v>
      </c>
      <c r="AE1067">
        <v>2326.9235411</v>
      </c>
      <c r="AF1067">
        <v>9.1279430498000007</v>
      </c>
      <c r="AG1067">
        <v>58207.691768999997</v>
      </c>
      <c r="AH1067" t="s">
        <v>40</v>
      </c>
    </row>
    <row r="1068" spans="1:34" x14ac:dyDescent="0.55000000000000004">
      <c r="A1068">
        <v>12464.559069000001</v>
      </c>
      <c r="B1068">
        <v>13083.086128999999</v>
      </c>
      <c r="C1068" t="s">
        <v>21</v>
      </c>
      <c r="D1068">
        <v>21146</v>
      </c>
      <c r="E1068">
        <v>210023</v>
      </c>
      <c r="F1068" t="s">
        <v>484</v>
      </c>
      <c r="G1068" t="s">
        <v>35</v>
      </c>
      <c r="H1068" t="s">
        <v>64</v>
      </c>
      <c r="I1068" t="s">
        <v>37</v>
      </c>
      <c r="J1068">
        <v>3</v>
      </c>
      <c r="K1068">
        <v>121.86972738999999</v>
      </c>
      <c r="L1068">
        <v>149</v>
      </c>
      <c r="M1068">
        <v>1413639.51</v>
      </c>
      <c r="N1068">
        <v>135.58893198000001</v>
      </c>
      <c r="O1068">
        <v>162</v>
      </c>
      <c r="P1068">
        <v>1970551.01</v>
      </c>
      <c r="Q1068">
        <v>13</v>
      </c>
      <c r="R1068">
        <v>13.719204588</v>
      </c>
      <c r="S1068">
        <v>556911.5</v>
      </c>
      <c r="T1068" t="s">
        <v>234</v>
      </c>
      <c r="U1068" t="s">
        <v>235</v>
      </c>
      <c r="V1068">
        <v>0</v>
      </c>
      <c r="W1068">
        <v>0</v>
      </c>
      <c r="X1068">
        <v>43.645633695999997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13.719204588</v>
      </c>
      <c r="AG1068">
        <v>87485.562478000007</v>
      </c>
      <c r="AH1068" t="s">
        <v>40</v>
      </c>
    </row>
    <row r="1069" spans="1:34" x14ac:dyDescent="0.55000000000000004">
      <c r="A1069">
        <v>12464.559069000001</v>
      </c>
      <c r="B1069">
        <v>13083.086128999999</v>
      </c>
      <c r="C1069" t="s">
        <v>21</v>
      </c>
      <c r="D1069">
        <v>20872</v>
      </c>
      <c r="E1069">
        <v>210023</v>
      </c>
      <c r="F1069" t="s">
        <v>484</v>
      </c>
      <c r="G1069" t="s">
        <v>35</v>
      </c>
      <c r="H1069" t="s">
        <v>46</v>
      </c>
      <c r="I1069" t="s">
        <v>37</v>
      </c>
      <c r="J1069">
        <v>1</v>
      </c>
      <c r="K1069">
        <v>0</v>
      </c>
      <c r="L1069">
        <v>0</v>
      </c>
      <c r="M1069">
        <v>0</v>
      </c>
      <c r="N1069">
        <v>0.57805098300000002</v>
      </c>
      <c r="O1069">
        <v>1</v>
      </c>
      <c r="P1069">
        <v>4328.92</v>
      </c>
      <c r="Q1069">
        <v>1</v>
      </c>
      <c r="R1069">
        <v>0.57805098300000002</v>
      </c>
      <c r="S1069">
        <v>4328.92</v>
      </c>
      <c r="T1069" t="s">
        <v>328</v>
      </c>
      <c r="U1069" t="s">
        <v>329</v>
      </c>
      <c r="V1069">
        <v>0</v>
      </c>
      <c r="W1069">
        <v>0</v>
      </c>
      <c r="X1069">
        <v>48.051773566000001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0.57805098300000002</v>
      </c>
      <c r="AG1069">
        <v>3686.1550584000001</v>
      </c>
      <c r="AH1069" t="s">
        <v>40</v>
      </c>
    </row>
    <row r="1070" spans="1:34" x14ac:dyDescent="0.55000000000000004">
      <c r="A1070">
        <v>12464.559069000001</v>
      </c>
      <c r="B1070">
        <v>13083.086128999999</v>
      </c>
      <c r="C1070" t="s">
        <v>21</v>
      </c>
      <c r="D1070">
        <v>21144</v>
      </c>
      <c r="E1070">
        <v>210023</v>
      </c>
      <c r="F1070" t="s">
        <v>484</v>
      </c>
      <c r="G1070" t="s">
        <v>35</v>
      </c>
      <c r="H1070" t="s">
        <v>64</v>
      </c>
      <c r="I1070" t="s">
        <v>37</v>
      </c>
      <c r="J1070">
        <v>3</v>
      </c>
      <c r="K1070">
        <v>49.627439525</v>
      </c>
      <c r="L1070">
        <v>58</v>
      </c>
      <c r="M1070">
        <v>586205.98</v>
      </c>
      <c r="N1070">
        <v>51.619489467000001</v>
      </c>
      <c r="O1070">
        <v>61</v>
      </c>
      <c r="P1070">
        <v>849007.2</v>
      </c>
      <c r="Q1070">
        <v>3</v>
      </c>
      <c r="R1070">
        <v>1.992049942</v>
      </c>
      <c r="S1070">
        <v>262801.21999999997</v>
      </c>
      <c r="T1070" t="s">
        <v>300</v>
      </c>
      <c r="U1070" t="s">
        <v>301</v>
      </c>
      <c r="V1070">
        <v>0</v>
      </c>
      <c r="W1070">
        <v>0</v>
      </c>
      <c r="X1070">
        <v>27.458624188999998</v>
      </c>
      <c r="Y1070">
        <v>-5.6600000000000001E-3</v>
      </c>
      <c r="Z1070">
        <v>5.6600000000000001E-3</v>
      </c>
      <c r="AA1070">
        <v>-5.6600000000000001E-3</v>
      </c>
      <c r="AB1070">
        <v>4.1061789999999998E-4</v>
      </c>
      <c r="AC1070">
        <v>4.1061789999999998E-4</v>
      </c>
      <c r="AD1070">
        <v>0</v>
      </c>
      <c r="AE1070">
        <v>2.6184563352999999</v>
      </c>
      <c r="AF1070">
        <v>1.9916393241000001</v>
      </c>
      <c r="AG1070">
        <v>12700.421909000001</v>
      </c>
      <c r="AH1070" t="s">
        <v>40</v>
      </c>
    </row>
    <row r="1071" spans="1:34" x14ac:dyDescent="0.55000000000000004">
      <c r="A1071">
        <v>12464.559069000001</v>
      </c>
      <c r="B1071">
        <v>13083.086128999999</v>
      </c>
      <c r="C1071" t="s">
        <v>21</v>
      </c>
      <c r="D1071">
        <v>20733</v>
      </c>
      <c r="E1071">
        <v>210023</v>
      </c>
      <c r="F1071" t="s">
        <v>484</v>
      </c>
      <c r="G1071" t="s">
        <v>35</v>
      </c>
      <c r="H1071" t="s">
        <v>64</v>
      </c>
      <c r="I1071" t="s">
        <v>37</v>
      </c>
      <c r="J1071">
        <v>2</v>
      </c>
      <c r="K1071">
        <v>31.319588068000002</v>
      </c>
      <c r="L1071">
        <v>41</v>
      </c>
      <c r="M1071">
        <v>406187.91</v>
      </c>
      <c r="N1071">
        <v>34.101032986</v>
      </c>
      <c r="O1071">
        <v>51</v>
      </c>
      <c r="P1071">
        <v>399283.21</v>
      </c>
      <c r="Q1071">
        <v>10</v>
      </c>
      <c r="R1071">
        <v>2.781444918</v>
      </c>
      <c r="S1071">
        <v>-6904.7</v>
      </c>
      <c r="T1071" t="s">
        <v>490</v>
      </c>
      <c r="U1071" t="s">
        <v>491</v>
      </c>
      <c r="V1071">
        <v>0</v>
      </c>
      <c r="W1071">
        <v>0</v>
      </c>
      <c r="X1071">
        <v>13.823042591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2.781444918</v>
      </c>
      <c r="AG1071">
        <v>17736.908257999999</v>
      </c>
      <c r="AH1071" t="s">
        <v>40</v>
      </c>
    </row>
    <row r="1072" spans="1:34" x14ac:dyDescent="0.55000000000000004">
      <c r="A1072">
        <v>12464.559069000001</v>
      </c>
      <c r="B1072">
        <v>13083.086128999999</v>
      </c>
      <c r="C1072" t="s">
        <v>21</v>
      </c>
      <c r="D1072">
        <v>20723</v>
      </c>
      <c r="E1072">
        <v>210023</v>
      </c>
      <c r="F1072" t="s">
        <v>484</v>
      </c>
      <c r="G1072" t="s">
        <v>35</v>
      </c>
      <c r="H1072" t="s">
        <v>79</v>
      </c>
      <c r="I1072" t="s">
        <v>37</v>
      </c>
      <c r="J1072">
        <v>2</v>
      </c>
      <c r="K1072">
        <v>0.37132398900000002</v>
      </c>
      <c r="L1072">
        <v>1</v>
      </c>
      <c r="M1072">
        <v>5479.55</v>
      </c>
      <c r="N1072">
        <v>5.1563128469999997</v>
      </c>
      <c r="O1072">
        <v>7</v>
      </c>
      <c r="P1072">
        <v>66908.92</v>
      </c>
      <c r="Q1072">
        <v>6</v>
      </c>
      <c r="R1072">
        <v>4.7849888580000002</v>
      </c>
      <c r="S1072">
        <v>61429.37</v>
      </c>
      <c r="T1072" t="s">
        <v>129</v>
      </c>
      <c r="U1072" t="s">
        <v>255</v>
      </c>
      <c r="V1072">
        <v>0</v>
      </c>
      <c r="W1072">
        <v>0</v>
      </c>
      <c r="X1072">
        <v>111.81412468000001</v>
      </c>
      <c r="Y1072">
        <v>-21.82886835</v>
      </c>
      <c r="Z1072">
        <v>21.828868353000001</v>
      </c>
      <c r="AA1072">
        <v>-21.82886835</v>
      </c>
      <c r="AB1072">
        <v>0.93414756099999996</v>
      </c>
      <c r="AC1072">
        <v>0.93414756099999996</v>
      </c>
      <c r="AD1072">
        <v>0</v>
      </c>
      <c r="AE1072">
        <v>5956.9360807000003</v>
      </c>
      <c r="AF1072">
        <v>3.8508412970000001</v>
      </c>
      <c r="AG1072">
        <v>24556.308256</v>
      </c>
      <c r="AH1072" t="s">
        <v>40</v>
      </c>
    </row>
    <row r="1073" spans="1:34" x14ac:dyDescent="0.55000000000000004">
      <c r="A1073">
        <v>12464.559069000001</v>
      </c>
      <c r="B1073">
        <v>13083.086128999999</v>
      </c>
      <c r="C1073" t="s">
        <v>21</v>
      </c>
      <c r="D1073">
        <v>20779</v>
      </c>
      <c r="E1073">
        <v>210023</v>
      </c>
      <c r="F1073" t="s">
        <v>484</v>
      </c>
      <c r="G1073" t="s">
        <v>35</v>
      </c>
      <c r="H1073" t="s">
        <v>64</v>
      </c>
      <c r="I1073" t="s">
        <v>37</v>
      </c>
      <c r="J1073">
        <v>3</v>
      </c>
      <c r="K1073">
        <v>5.0843848490000001</v>
      </c>
      <c r="L1073">
        <v>7</v>
      </c>
      <c r="M1073">
        <v>48470.48</v>
      </c>
      <c r="N1073">
        <v>12.000523644999999</v>
      </c>
      <c r="O1073">
        <v>13</v>
      </c>
      <c r="P1073">
        <v>213133.22</v>
      </c>
      <c r="Q1073">
        <v>6</v>
      </c>
      <c r="R1073">
        <v>6.9161387960000003</v>
      </c>
      <c r="S1073">
        <v>164662.74</v>
      </c>
      <c r="T1073" t="s">
        <v>492</v>
      </c>
      <c r="U1073" t="s">
        <v>493</v>
      </c>
      <c r="V1073">
        <v>0</v>
      </c>
      <c r="W1073">
        <v>0</v>
      </c>
      <c r="X1073">
        <v>8.8570187390000008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6.9161387960000003</v>
      </c>
      <c r="AG1073">
        <v>44103.307073000004</v>
      </c>
      <c r="AH1073" t="s">
        <v>40</v>
      </c>
    </row>
    <row r="1074" spans="1:34" x14ac:dyDescent="0.55000000000000004">
      <c r="A1074">
        <v>12464.559069000001</v>
      </c>
      <c r="B1074">
        <v>13083.086128999999</v>
      </c>
      <c r="C1074" t="s">
        <v>21</v>
      </c>
      <c r="D1074" t="s">
        <v>53</v>
      </c>
      <c r="E1074">
        <v>210023</v>
      </c>
      <c r="F1074" t="s">
        <v>484</v>
      </c>
      <c r="G1074" t="s">
        <v>35</v>
      </c>
      <c r="H1074" t="s">
        <v>53</v>
      </c>
      <c r="I1074" t="s">
        <v>37</v>
      </c>
      <c r="J1074">
        <v>6</v>
      </c>
      <c r="K1074">
        <v>14.169429578000001</v>
      </c>
      <c r="L1074">
        <v>11</v>
      </c>
      <c r="M1074">
        <v>158348.1</v>
      </c>
      <c r="N1074">
        <v>14.933516557000001</v>
      </c>
      <c r="O1074">
        <v>11</v>
      </c>
      <c r="P1074">
        <v>161387.85</v>
      </c>
      <c r="Q1074">
        <v>0</v>
      </c>
      <c r="R1074">
        <v>0.764086979</v>
      </c>
      <c r="S1074">
        <v>3039.75</v>
      </c>
      <c r="U1074" t="s">
        <v>54</v>
      </c>
      <c r="V1074">
        <v>0</v>
      </c>
      <c r="W1074">
        <v>0</v>
      </c>
      <c r="X1074">
        <v>136.66112992000001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0.764086979</v>
      </c>
      <c r="AG1074">
        <v>4872.4821261999996</v>
      </c>
      <c r="AH1074" t="s">
        <v>40</v>
      </c>
    </row>
    <row r="1075" spans="1:34" x14ac:dyDescent="0.55000000000000004">
      <c r="A1075">
        <v>12464.559069000001</v>
      </c>
      <c r="B1075">
        <v>13083.086128999999</v>
      </c>
      <c r="C1075" t="s">
        <v>21</v>
      </c>
      <c r="D1075">
        <v>21133</v>
      </c>
      <c r="E1075">
        <v>210023</v>
      </c>
      <c r="F1075" t="s">
        <v>484</v>
      </c>
      <c r="G1075" t="s">
        <v>35</v>
      </c>
      <c r="H1075" t="s">
        <v>36</v>
      </c>
      <c r="I1075" t="s">
        <v>37</v>
      </c>
      <c r="J1075">
        <v>1</v>
      </c>
      <c r="K1075">
        <v>0</v>
      </c>
      <c r="L1075">
        <v>0</v>
      </c>
      <c r="M1075">
        <v>0</v>
      </c>
      <c r="N1075">
        <v>1.3335149610000001</v>
      </c>
      <c r="O1075">
        <v>3</v>
      </c>
      <c r="P1075">
        <v>10443.57</v>
      </c>
      <c r="Q1075">
        <v>3</v>
      </c>
      <c r="R1075">
        <v>1.3335149610000001</v>
      </c>
      <c r="S1075">
        <v>10443.57</v>
      </c>
      <c r="T1075" t="s">
        <v>67</v>
      </c>
      <c r="U1075" t="s">
        <v>68</v>
      </c>
      <c r="V1075">
        <v>0</v>
      </c>
      <c r="W1075">
        <v>0</v>
      </c>
      <c r="X1075">
        <v>65.825927037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1.3335149610000001</v>
      </c>
      <c r="AG1075">
        <v>8503.6494418000002</v>
      </c>
      <c r="AH1075" t="s">
        <v>40</v>
      </c>
    </row>
    <row r="1076" spans="1:34" x14ac:dyDescent="0.55000000000000004">
      <c r="A1076">
        <v>12464.559069000001</v>
      </c>
      <c r="B1076">
        <v>13083.086128999999</v>
      </c>
      <c r="C1076" t="s">
        <v>21</v>
      </c>
      <c r="D1076">
        <v>20745</v>
      </c>
      <c r="E1076">
        <v>210023</v>
      </c>
      <c r="F1076" t="s">
        <v>484</v>
      </c>
      <c r="G1076" t="s">
        <v>35</v>
      </c>
      <c r="H1076" t="s">
        <v>41</v>
      </c>
      <c r="I1076" t="s">
        <v>37</v>
      </c>
      <c r="J1076">
        <v>1</v>
      </c>
      <c r="K1076">
        <v>2.2124489340000002</v>
      </c>
      <c r="L1076">
        <v>1</v>
      </c>
      <c r="M1076">
        <v>27827.01</v>
      </c>
      <c r="N1076">
        <v>3.6139488919999998</v>
      </c>
      <c r="O1076">
        <v>5</v>
      </c>
      <c r="P1076">
        <v>46224.63</v>
      </c>
      <c r="Q1076">
        <v>4</v>
      </c>
      <c r="R1076">
        <v>1.401499958</v>
      </c>
      <c r="S1076">
        <v>18397.62</v>
      </c>
      <c r="T1076" t="s">
        <v>214</v>
      </c>
      <c r="U1076" t="s">
        <v>215</v>
      </c>
      <c r="V1076">
        <v>0</v>
      </c>
      <c r="W1076">
        <v>0</v>
      </c>
      <c r="X1076">
        <v>67.456354997999995</v>
      </c>
      <c r="Y1076">
        <v>-2.797984918</v>
      </c>
      <c r="Z1076">
        <v>2.797984918</v>
      </c>
      <c r="AA1076">
        <v>-2.797984918</v>
      </c>
      <c r="AB1076">
        <v>5.8132043199999997E-2</v>
      </c>
      <c r="AC1076">
        <v>5.8132043199999997E-2</v>
      </c>
      <c r="AD1076">
        <v>0</v>
      </c>
      <c r="AE1076">
        <v>370.70039064999997</v>
      </c>
      <c r="AF1076">
        <v>1.3433679148</v>
      </c>
      <c r="AG1076">
        <v>8566.4804315000001</v>
      </c>
      <c r="AH1076" t="s">
        <v>40</v>
      </c>
    </row>
    <row r="1077" spans="1:34" x14ac:dyDescent="0.55000000000000004">
      <c r="A1077">
        <v>12464.559069000001</v>
      </c>
      <c r="B1077">
        <v>13083.086128999999</v>
      </c>
      <c r="C1077" t="s">
        <v>21</v>
      </c>
      <c r="D1077">
        <v>21114</v>
      </c>
      <c r="E1077">
        <v>210023</v>
      </c>
      <c r="F1077" t="s">
        <v>484</v>
      </c>
      <c r="G1077" t="s">
        <v>35</v>
      </c>
      <c r="H1077" t="s">
        <v>64</v>
      </c>
      <c r="I1077" t="s">
        <v>37</v>
      </c>
      <c r="J1077">
        <v>3</v>
      </c>
      <c r="K1077">
        <v>136.81026693999999</v>
      </c>
      <c r="L1077">
        <v>154</v>
      </c>
      <c r="M1077">
        <v>1627180.95</v>
      </c>
      <c r="N1077">
        <v>158.6503123</v>
      </c>
      <c r="O1077">
        <v>188</v>
      </c>
      <c r="P1077">
        <v>1969667.98</v>
      </c>
      <c r="Q1077">
        <v>34</v>
      </c>
      <c r="R1077">
        <v>21.840045358000001</v>
      </c>
      <c r="S1077">
        <v>342487.03</v>
      </c>
      <c r="T1077" t="s">
        <v>284</v>
      </c>
      <c r="U1077" t="s">
        <v>285</v>
      </c>
      <c r="V1077">
        <v>0</v>
      </c>
      <c r="W1077">
        <v>0</v>
      </c>
      <c r="X1077">
        <v>52.929094431999999</v>
      </c>
      <c r="Y1077">
        <v>-0.92701997199999997</v>
      </c>
      <c r="Z1077">
        <v>0.92701997199999997</v>
      </c>
      <c r="AA1077">
        <v>-0.92701997199999997</v>
      </c>
      <c r="AB1077">
        <v>0.38251472939999998</v>
      </c>
      <c r="AC1077">
        <v>0.38251472939999998</v>
      </c>
      <c r="AD1077">
        <v>0</v>
      </c>
      <c r="AE1077">
        <v>2439.2460981999998</v>
      </c>
      <c r="AF1077">
        <v>21.457530629000001</v>
      </c>
      <c r="AG1077">
        <v>136831.84943</v>
      </c>
      <c r="AH1077" t="s">
        <v>40</v>
      </c>
    </row>
    <row r="1078" spans="1:34" x14ac:dyDescent="0.55000000000000004">
      <c r="A1078">
        <v>12464.559069000001</v>
      </c>
      <c r="B1078">
        <v>13083.086128999999</v>
      </c>
      <c r="C1078" t="s">
        <v>21</v>
      </c>
      <c r="D1078">
        <v>21113</v>
      </c>
      <c r="E1078">
        <v>210023</v>
      </c>
      <c r="F1078" t="s">
        <v>484</v>
      </c>
      <c r="G1078" t="s">
        <v>35</v>
      </c>
      <c r="H1078" t="s">
        <v>64</v>
      </c>
      <c r="I1078" t="s">
        <v>37</v>
      </c>
      <c r="J1078">
        <v>2</v>
      </c>
      <c r="K1078">
        <v>96.012205159000004</v>
      </c>
      <c r="L1078">
        <v>136</v>
      </c>
      <c r="M1078">
        <v>1274424.67</v>
      </c>
      <c r="N1078">
        <v>128.05706021</v>
      </c>
      <c r="O1078">
        <v>143</v>
      </c>
      <c r="P1078">
        <v>1594055.61</v>
      </c>
      <c r="Q1078">
        <v>7</v>
      </c>
      <c r="R1078">
        <v>32.044855046000002</v>
      </c>
      <c r="S1078">
        <v>319630.94</v>
      </c>
      <c r="T1078" t="s">
        <v>296</v>
      </c>
      <c r="U1078" t="s">
        <v>297</v>
      </c>
      <c r="V1078">
        <v>0</v>
      </c>
      <c r="W1078">
        <v>0</v>
      </c>
      <c r="X1078">
        <v>72.867943832999998</v>
      </c>
      <c r="Y1078">
        <v>-3.5327478960000001</v>
      </c>
      <c r="Z1078">
        <v>3.5327478960000001</v>
      </c>
      <c r="AA1078">
        <v>-3.5327478960000001</v>
      </c>
      <c r="AB1078">
        <v>1.5535829377000001</v>
      </c>
      <c r="AC1078">
        <v>1.5535829377000001</v>
      </c>
      <c r="AD1078">
        <v>0</v>
      </c>
      <c r="AE1078">
        <v>9906.9939723000007</v>
      </c>
      <c r="AF1078">
        <v>30.491272108</v>
      </c>
      <c r="AG1078">
        <v>194438.83017999999</v>
      </c>
      <c r="AH1078" t="s">
        <v>40</v>
      </c>
    </row>
    <row r="1079" spans="1:34" x14ac:dyDescent="0.55000000000000004">
      <c r="A1079">
        <v>12464.559069000001</v>
      </c>
      <c r="B1079">
        <v>13083.086128999999</v>
      </c>
      <c r="C1079" t="s">
        <v>21</v>
      </c>
      <c r="D1079">
        <v>21108</v>
      </c>
      <c r="E1079">
        <v>210023</v>
      </c>
      <c r="F1079" t="s">
        <v>484</v>
      </c>
      <c r="G1079" t="s">
        <v>35</v>
      </c>
      <c r="H1079" t="s">
        <v>64</v>
      </c>
      <c r="I1079" t="s">
        <v>37</v>
      </c>
      <c r="J1079">
        <v>2</v>
      </c>
      <c r="K1079">
        <v>45.435827648999997</v>
      </c>
      <c r="L1079">
        <v>51</v>
      </c>
      <c r="M1079">
        <v>757917.96</v>
      </c>
      <c r="N1079">
        <v>47.093074600999998</v>
      </c>
      <c r="O1079">
        <v>58</v>
      </c>
      <c r="P1079">
        <v>627980.43999999994</v>
      </c>
      <c r="Q1079">
        <v>7</v>
      </c>
      <c r="R1079">
        <v>1.6572469519999999</v>
      </c>
      <c r="S1079">
        <v>-129937.52</v>
      </c>
      <c r="T1079" t="s">
        <v>202</v>
      </c>
      <c r="U1079" t="s">
        <v>203</v>
      </c>
      <c r="V1079">
        <v>0</v>
      </c>
      <c r="W1079">
        <v>0</v>
      </c>
      <c r="X1079">
        <v>14.370112578000001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1.6572469519999999</v>
      </c>
      <c r="AG1079">
        <v>10568.045752</v>
      </c>
      <c r="AH1079" t="s">
        <v>40</v>
      </c>
    </row>
    <row r="1080" spans="1:34" x14ac:dyDescent="0.55000000000000004">
      <c r="A1080">
        <v>12464.559069000001</v>
      </c>
      <c r="B1080">
        <v>13083.086128999999</v>
      </c>
      <c r="C1080" t="s">
        <v>21</v>
      </c>
      <c r="D1080">
        <v>21231</v>
      </c>
      <c r="E1080">
        <v>210023</v>
      </c>
      <c r="F1080" t="s">
        <v>484</v>
      </c>
      <c r="G1080" t="s">
        <v>35</v>
      </c>
      <c r="H1080" t="s">
        <v>86</v>
      </c>
      <c r="I1080" t="s">
        <v>37</v>
      </c>
      <c r="J1080">
        <v>1</v>
      </c>
      <c r="K1080">
        <v>0.66866298000000002</v>
      </c>
      <c r="L1080">
        <v>1</v>
      </c>
      <c r="M1080">
        <v>8780.02</v>
      </c>
      <c r="N1080">
        <v>0.67602698000000006</v>
      </c>
      <c r="O1080">
        <v>1</v>
      </c>
      <c r="P1080">
        <v>7596.94</v>
      </c>
      <c r="Q1080">
        <v>0</v>
      </c>
      <c r="R1080">
        <v>7.3639999999999999E-3</v>
      </c>
      <c r="S1080">
        <v>-1183.08</v>
      </c>
      <c r="T1080" t="s">
        <v>36</v>
      </c>
      <c r="U1080" t="s">
        <v>213</v>
      </c>
      <c r="V1080">
        <v>0</v>
      </c>
      <c r="W1080">
        <v>0</v>
      </c>
      <c r="X1080">
        <v>80.842232605000007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7.3639999999999999E-3</v>
      </c>
      <c r="AG1080">
        <v>46.959259041000003</v>
      </c>
      <c r="AH1080" t="s">
        <v>40</v>
      </c>
    </row>
    <row r="1081" spans="1:34" x14ac:dyDescent="0.55000000000000004">
      <c r="A1081">
        <v>12464.559069000001</v>
      </c>
      <c r="B1081">
        <v>13083.086128999999</v>
      </c>
      <c r="C1081" t="s">
        <v>21</v>
      </c>
      <c r="D1081">
        <v>21093</v>
      </c>
      <c r="E1081">
        <v>210023</v>
      </c>
      <c r="F1081" t="s">
        <v>484</v>
      </c>
      <c r="G1081" t="s">
        <v>35</v>
      </c>
      <c r="H1081" t="s">
        <v>36</v>
      </c>
      <c r="I1081" t="s">
        <v>37</v>
      </c>
      <c r="J1081">
        <v>1</v>
      </c>
      <c r="K1081">
        <v>0</v>
      </c>
      <c r="L1081">
        <v>0</v>
      </c>
      <c r="M1081">
        <v>0</v>
      </c>
      <c r="N1081">
        <v>0.46813298599999997</v>
      </c>
      <c r="O1081">
        <v>1</v>
      </c>
      <c r="P1081">
        <v>3597.9</v>
      </c>
      <c r="Q1081">
        <v>1</v>
      </c>
      <c r="R1081">
        <v>0.46813298599999997</v>
      </c>
      <c r="S1081">
        <v>3597.9</v>
      </c>
      <c r="T1081" t="s">
        <v>146</v>
      </c>
      <c r="U1081" t="s">
        <v>147</v>
      </c>
      <c r="V1081">
        <v>0</v>
      </c>
      <c r="W1081">
        <v>0</v>
      </c>
      <c r="X1081">
        <v>54.131504380000003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0.46813298599999997</v>
      </c>
      <c r="AG1081">
        <v>2985.2224546000002</v>
      </c>
      <c r="AH1081" t="s">
        <v>40</v>
      </c>
    </row>
    <row r="1082" spans="1:34" x14ac:dyDescent="0.55000000000000004">
      <c r="A1082">
        <v>12464.559069000001</v>
      </c>
      <c r="B1082">
        <v>13083.086128999999</v>
      </c>
      <c r="C1082" t="s">
        <v>21</v>
      </c>
      <c r="D1082">
        <v>20832</v>
      </c>
      <c r="E1082">
        <v>210023</v>
      </c>
      <c r="F1082" t="s">
        <v>484</v>
      </c>
      <c r="G1082" t="s">
        <v>35</v>
      </c>
      <c r="H1082" t="s">
        <v>46</v>
      </c>
      <c r="I1082" t="s">
        <v>37</v>
      </c>
      <c r="J1082">
        <v>1</v>
      </c>
      <c r="K1082">
        <v>0</v>
      </c>
      <c r="L1082">
        <v>0</v>
      </c>
      <c r="M1082">
        <v>0</v>
      </c>
      <c r="N1082">
        <v>2.0931119379999998</v>
      </c>
      <c r="O1082">
        <v>3</v>
      </c>
      <c r="P1082">
        <v>28606.87</v>
      </c>
      <c r="Q1082">
        <v>3</v>
      </c>
      <c r="R1082">
        <v>2.0931119379999998</v>
      </c>
      <c r="S1082">
        <v>28606.87</v>
      </c>
      <c r="T1082" t="s">
        <v>403</v>
      </c>
      <c r="U1082" t="s">
        <v>404</v>
      </c>
      <c r="V1082">
        <v>0</v>
      </c>
      <c r="W1082">
        <v>0</v>
      </c>
      <c r="X1082">
        <v>7.3584807860000003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2.0931119379999998</v>
      </c>
      <c r="AG1082">
        <v>13347.499416000001</v>
      </c>
      <c r="AH1082" t="s">
        <v>40</v>
      </c>
    </row>
    <row r="1083" spans="1:34" x14ac:dyDescent="0.55000000000000004">
      <c r="A1083">
        <v>12464.559069000001</v>
      </c>
      <c r="B1083">
        <v>13083.086128999999</v>
      </c>
      <c r="C1083" t="s">
        <v>21</v>
      </c>
      <c r="D1083" t="s">
        <v>41</v>
      </c>
      <c r="E1083">
        <v>210023</v>
      </c>
      <c r="F1083" t="s">
        <v>484</v>
      </c>
      <c r="G1083" t="s">
        <v>35</v>
      </c>
      <c r="H1083" t="s">
        <v>41</v>
      </c>
      <c r="I1083" t="s">
        <v>37</v>
      </c>
      <c r="J1083">
        <v>6</v>
      </c>
      <c r="K1083">
        <v>1.9486689420000001</v>
      </c>
      <c r="L1083">
        <v>3</v>
      </c>
      <c r="M1083">
        <v>27988.02</v>
      </c>
      <c r="N1083">
        <v>5.0753008499999996</v>
      </c>
      <c r="O1083">
        <v>7</v>
      </c>
      <c r="P1083">
        <v>74900.58</v>
      </c>
      <c r="Q1083">
        <v>4</v>
      </c>
      <c r="R1083">
        <v>3.1266319079999998</v>
      </c>
      <c r="S1083">
        <v>46912.56</v>
      </c>
      <c r="U1083" t="s">
        <v>111</v>
      </c>
      <c r="V1083">
        <v>0</v>
      </c>
      <c r="W1083">
        <v>0</v>
      </c>
      <c r="X1083">
        <v>35.717816939999999</v>
      </c>
      <c r="Y1083">
        <v>-2.0343319399999999</v>
      </c>
      <c r="Z1083">
        <v>2.0343319399999999</v>
      </c>
      <c r="AA1083">
        <v>-2.0343319399999999</v>
      </c>
      <c r="AB1083">
        <v>0.17807939289999999</v>
      </c>
      <c r="AC1083">
        <v>0.17807939289999999</v>
      </c>
      <c r="AD1083">
        <v>0</v>
      </c>
      <c r="AE1083">
        <v>1135.5888565</v>
      </c>
      <c r="AF1083">
        <v>2.9485525150999998</v>
      </c>
      <c r="AG1083">
        <v>18802.531416999998</v>
      </c>
      <c r="AH1083" t="s">
        <v>40</v>
      </c>
    </row>
    <row r="1084" spans="1:34" x14ac:dyDescent="0.55000000000000004">
      <c r="A1084">
        <v>12464.559069000001</v>
      </c>
      <c r="B1084">
        <v>13083.086128999999</v>
      </c>
      <c r="C1084" t="s">
        <v>21</v>
      </c>
      <c r="D1084" t="s">
        <v>373</v>
      </c>
      <c r="E1084">
        <v>210023</v>
      </c>
      <c r="F1084" t="s">
        <v>484</v>
      </c>
      <c r="G1084" t="s">
        <v>35</v>
      </c>
      <c r="H1084" t="s">
        <v>373</v>
      </c>
      <c r="I1084" t="s">
        <v>37</v>
      </c>
      <c r="J1084">
        <v>3</v>
      </c>
      <c r="K1084">
        <v>1.166091966</v>
      </c>
      <c r="L1084">
        <v>2</v>
      </c>
      <c r="M1084">
        <v>17499.43</v>
      </c>
      <c r="N1084">
        <v>3.4184988980000002</v>
      </c>
      <c r="O1084">
        <v>3</v>
      </c>
      <c r="P1084">
        <v>44929.7</v>
      </c>
      <c r="Q1084">
        <v>1</v>
      </c>
      <c r="R1084">
        <v>2.252406932</v>
      </c>
      <c r="S1084">
        <v>27430.27</v>
      </c>
      <c r="U1084" t="s">
        <v>374</v>
      </c>
      <c r="V1084">
        <v>0</v>
      </c>
      <c r="W1084">
        <v>0</v>
      </c>
      <c r="X1084">
        <v>18.061258459000001</v>
      </c>
      <c r="Y1084">
        <v>-1.486203956</v>
      </c>
      <c r="Z1084">
        <v>1.486203956</v>
      </c>
      <c r="AA1084">
        <v>-1.486203956</v>
      </c>
      <c r="AB1084">
        <v>0.18534345769999999</v>
      </c>
      <c r="AC1084">
        <v>0.18534345769999999</v>
      </c>
      <c r="AD1084">
        <v>0</v>
      </c>
      <c r="AE1084">
        <v>1181.9108421000001</v>
      </c>
      <c r="AF1084">
        <v>2.0670634742999998</v>
      </c>
      <c r="AG1084">
        <v>13181.391791</v>
      </c>
      <c r="AH1084" t="s">
        <v>40</v>
      </c>
    </row>
    <row r="1085" spans="1:34" x14ac:dyDescent="0.55000000000000004">
      <c r="A1085">
        <v>12464.559069000001</v>
      </c>
      <c r="B1085">
        <v>13083.086128999999</v>
      </c>
      <c r="C1085" t="s">
        <v>21</v>
      </c>
      <c r="D1085">
        <v>20724</v>
      </c>
      <c r="E1085">
        <v>210023</v>
      </c>
      <c r="F1085" t="s">
        <v>484</v>
      </c>
      <c r="G1085" t="s">
        <v>35</v>
      </c>
      <c r="H1085" t="s">
        <v>64</v>
      </c>
      <c r="I1085" t="s">
        <v>37</v>
      </c>
      <c r="J1085">
        <v>3</v>
      </c>
      <c r="K1085">
        <v>1.9820919420000001</v>
      </c>
      <c r="L1085">
        <v>3</v>
      </c>
      <c r="M1085">
        <v>21010.51</v>
      </c>
      <c r="N1085">
        <v>7.0332237910000002</v>
      </c>
      <c r="O1085">
        <v>10</v>
      </c>
      <c r="P1085">
        <v>122651.7</v>
      </c>
      <c r="Q1085">
        <v>7</v>
      </c>
      <c r="R1085">
        <v>5.0511318489999999</v>
      </c>
      <c r="S1085">
        <v>101641.19</v>
      </c>
      <c r="T1085" t="s">
        <v>129</v>
      </c>
      <c r="U1085" t="s">
        <v>130</v>
      </c>
      <c r="V1085">
        <v>0</v>
      </c>
      <c r="W1085">
        <v>0</v>
      </c>
      <c r="X1085">
        <v>65.307156057</v>
      </c>
      <c r="Y1085">
        <v>-51.13715148</v>
      </c>
      <c r="Z1085">
        <v>51.137151484</v>
      </c>
      <c r="AA1085">
        <v>-51.13715148</v>
      </c>
      <c r="AB1085">
        <v>3.9551637236000001</v>
      </c>
      <c r="AC1085">
        <v>3.9551637236000001</v>
      </c>
      <c r="AD1085">
        <v>0</v>
      </c>
      <c r="AE1085">
        <v>25221.558643</v>
      </c>
      <c r="AF1085">
        <v>1.0959681254</v>
      </c>
      <c r="AG1085">
        <v>6988.8445277000001</v>
      </c>
      <c r="AH1085" t="s">
        <v>40</v>
      </c>
    </row>
    <row r="1086" spans="1:34" x14ac:dyDescent="0.55000000000000004">
      <c r="A1086">
        <v>12464.559069000001</v>
      </c>
      <c r="B1086">
        <v>13083.086128999999</v>
      </c>
      <c r="C1086" t="s">
        <v>21</v>
      </c>
      <c r="D1086" t="s">
        <v>286</v>
      </c>
      <c r="E1086">
        <v>210023</v>
      </c>
      <c r="F1086" t="s">
        <v>484</v>
      </c>
      <c r="G1086" t="s">
        <v>35</v>
      </c>
      <c r="H1086" t="s">
        <v>286</v>
      </c>
      <c r="I1086" t="s">
        <v>37</v>
      </c>
      <c r="J1086">
        <v>21</v>
      </c>
      <c r="K1086">
        <v>111.71984369</v>
      </c>
      <c r="L1086">
        <v>133</v>
      </c>
      <c r="M1086">
        <v>1308354.6000000001</v>
      </c>
      <c r="N1086">
        <v>130.17946114</v>
      </c>
      <c r="O1086">
        <v>162</v>
      </c>
      <c r="P1086">
        <v>1816302.8</v>
      </c>
      <c r="Q1086">
        <v>29</v>
      </c>
      <c r="R1086">
        <v>18.45961745</v>
      </c>
      <c r="S1086">
        <v>507948.2</v>
      </c>
      <c r="U1086" t="s">
        <v>287</v>
      </c>
      <c r="V1086">
        <v>0</v>
      </c>
      <c r="W1086">
        <v>0</v>
      </c>
      <c r="X1086">
        <v>198.49333811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18.45961745</v>
      </c>
      <c r="AG1086">
        <v>117714.55155</v>
      </c>
      <c r="AH1086" t="s">
        <v>40</v>
      </c>
    </row>
    <row r="1087" spans="1:34" x14ac:dyDescent="0.55000000000000004">
      <c r="A1087">
        <v>12464.559069000001</v>
      </c>
      <c r="B1087">
        <v>13083.086128999999</v>
      </c>
      <c r="C1087" t="s">
        <v>21</v>
      </c>
      <c r="D1087">
        <v>20776</v>
      </c>
      <c r="E1087">
        <v>210023</v>
      </c>
      <c r="F1087" t="s">
        <v>484</v>
      </c>
      <c r="G1087" t="s">
        <v>35</v>
      </c>
      <c r="H1087" t="s">
        <v>64</v>
      </c>
      <c r="I1087" t="s">
        <v>37</v>
      </c>
      <c r="J1087">
        <v>2</v>
      </c>
      <c r="K1087">
        <v>39.156052838999997</v>
      </c>
      <c r="L1087">
        <v>39</v>
      </c>
      <c r="M1087">
        <v>458441.48</v>
      </c>
      <c r="N1087">
        <v>42.265478749000003</v>
      </c>
      <c r="O1087">
        <v>52</v>
      </c>
      <c r="P1087">
        <v>442160.59</v>
      </c>
      <c r="Q1087">
        <v>13</v>
      </c>
      <c r="R1087">
        <v>3.1094259100000001</v>
      </c>
      <c r="S1087">
        <v>-16280.89</v>
      </c>
      <c r="T1087" t="s">
        <v>394</v>
      </c>
      <c r="U1087" t="s">
        <v>395</v>
      </c>
      <c r="V1087">
        <v>0</v>
      </c>
      <c r="W1087">
        <v>0</v>
      </c>
      <c r="X1087">
        <v>8.7516477429999995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3.1094259100000001</v>
      </c>
      <c r="AG1087">
        <v>19828.399888</v>
      </c>
      <c r="AH1087" t="s">
        <v>40</v>
      </c>
    </row>
    <row r="1088" spans="1:34" x14ac:dyDescent="0.55000000000000004">
      <c r="A1088">
        <v>12464.559069000001</v>
      </c>
      <c r="B1088">
        <v>13083.086128999999</v>
      </c>
      <c r="C1088" t="s">
        <v>21</v>
      </c>
      <c r="D1088" t="s">
        <v>375</v>
      </c>
      <c r="E1088">
        <v>210023</v>
      </c>
      <c r="F1088" t="s">
        <v>484</v>
      </c>
      <c r="G1088" t="s">
        <v>35</v>
      </c>
      <c r="H1088" t="s">
        <v>375</v>
      </c>
      <c r="I1088" t="s">
        <v>37</v>
      </c>
      <c r="J1088">
        <v>9</v>
      </c>
      <c r="K1088">
        <v>22.668272326</v>
      </c>
      <c r="L1088">
        <v>25</v>
      </c>
      <c r="M1088">
        <v>223551.81</v>
      </c>
      <c r="N1088">
        <v>29.342300129000002</v>
      </c>
      <c r="O1088">
        <v>31</v>
      </c>
      <c r="P1088">
        <v>483686.11</v>
      </c>
      <c r="Q1088">
        <v>6</v>
      </c>
      <c r="R1088">
        <v>6.6740278030000004</v>
      </c>
      <c r="S1088">
        <v>260134.3</v>
      </c>
      <c r="U1088" t="s">
        <v>376</v>
      </c>
      <c r="V1088">
        <v>0</v>
      </c>
      <c r="W1088">
        <v>0</v>
      </c>
      <c r="X1088">
        <v>42.342709741999997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6.6740278030000004</v>
      </c>
      <c r="AG1088">
        <v>42559.397127999997</v>
      </c>
      <c r="AH1088" t="s">
        <v>40</v>
      </c>
    </row>
    <row r="1089" spans="1:34" x14ac:dyDescent="0.55000000000000004">
      <c r="A1089">
        <v>12464.559069000001</v>
      </c>
      <c r="B1089">
        <v>13083.086128999999</v>
      </c>
      <c r="C1089" t="s">
        <v>21</v>
      </c>
      <c r="D1089">
        <v>21061</v>
      </c>
      <c r="E1089">
        <v>210023</v>
      </c>
      <c r="F1089" t="s">
        <v>484</v>
      </c>
      <c r="G1089" t="s">
        <v>35</v>
      </c>
      <c r="H1089" t="s">
        <v>64</v>
      </c>
      <c r="I1089" t="s">
        <v>37</v>
      </c>
      <c r="J1089">
        <v>2</v>
      </c>
      <c r="K1089">
        <v>39.780340821999999</v>
      </c>
      <c r="L1089">
        <v>53</v>
      </c>
      <c r="M1089">
        <v>633481.93000000005</v>
      </c>
      <c r="N1089">
        <v>43.13562572</v>
      </c>
      <c r="O1089">
        <v>54</v>
      </c>
      <c r="P1089">
        <v>577351.94999999995</v>
      </c>
      <c r="Q1089">
        <v>1</v>
      </c>
      <c r="R1089">
        <v>3.3552848979999998</v>
      </c>
      <c r="S1089">
        <v>-56129.98</v>
      </c>
      <c r="T1089" t="s">
        <v>164</v>
      </c>
      <c r="U1089" t="s">
        <v>421</v>
      </c>
      <c r="V1089">
        <v>0</v>
      </c>
      <c r="W1089">
        <v>0</v>
      </c>
      <c r="X1089">
        <v>121.47440439</v>
      </c>
      <c r="Y1089">
        <v>-2.2170409339999999</v>
      </c>
      <c r="Z1089">
        <v>2.2170409339999999</v>
      </c>
      <c r="AA1089">
        <v>-2.2170409339999999</v>
      </c>
      <c r="AB1089">
        <v>6.1237624499999997E-2</v>
      </c>
      <c r="AC1089">
        <v>6.1237624499999997E-2</v>
      </c>
      <c r="AD1089">
        <v>0</v>
      </c>
      <c r="AE1089">
        <v>390.50427385</v>
      </c>
      <c r="AF1089">
        <v>3.2940472734999999</v>
      </c>
      <c r="AG1089">
        <v>21005.706031000002</v>
      </c>
      <c r="AH1089" t="s">
        <v>40</v>
      </c>
    </row>
    <row r="1090" spans="1:34" x14ac:dyDescent="0.55000000000000004">
      <c r="A1090">
        <v>12464.559069000001</v>
      </c>
      <c r="B1090">
        <v>13083.086128999999</v>
      </c>
      <c r="C1090" t="s">
        <v>21</v>
      </c>
      <c r="D1090">
        <v>21208</v>
      </c>
      <c r="E1090">
        <v>210023</v>
      </c>
      <c r="F1090" t="s">
        <v>484</v>
      </c>
      <c r="G1090" t="s">
        <v>35</v>
      </c>
      <c r="H1090" t="s">
        <v>36</v>
      </c>
      <c r="I1090" t="s">
        <v>37</v>
      </c>
      <c r="J1090">
        <v>1</v>
      </c>
      <c r="K1090">
        <v>0</v>
      </c>
      <c r="L1090">
        <v>0</v>
      </c>
      <c r="M1090">
        <v>0</v>
      </c>
      <c r="N1090">
        <v>0.30649799100000003</v>
      </c>
      <c r="O1090">
        <v>1</v>
      </c>
      <c r="P1090">
        <v>5542.01</v>
      </c>
      <c r="Q1090">
        <v>1</v>
      </c>
      <c r="R1090">
        <v>0.30649799100000003</v>
      </c>
      <c r="S1090">
        <v>5542.01</v>
      </c>
      <c r="T1090" t="s">
        <v>444</v>
      </c>
      <c r="U1090" t="s">
        <v>445</v>
      </c>
      <c r="V1090">
        <v>0</v>
      </c>
      <c r="W1090">
        <v>0</v>
      </c>
      <c r="X1090">
        <v>103.93195891000001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0.30649799100000003</v>
      </c>
      <c r="AG1090">
        <v>1954.4973594999999</v>
      </c>
      <c r="AH1090" t="s">
        <v>40</v>
      </c>
    </row>
    <row r="1091" spans="1:34" x14ac:dyDescent="0.55000000000000004">
      <c r="A1091">
        <v>12464.559069000001</v>
      </c>
      <c r="B1091">
        <v>13083.086128999999</v>
      </c>
      <c r="C1091" t="s">
        <v>21</v>
      </c>
      <c r="D1091">
        <v>21228</v>
      </c>
      <c r="E1091">
        <v>210023</v>
      </c>
      <c r="F1091" t="s">
        <v>484</v>
      </c>
      <c r="G1091" t="s">
        <v>35</v>
      </c>
      <c r="H1091" t="s">
        <v>36</v>
      </c>
      <c r="I1091" t="s">
        <v>37</v>
      </c>
      <c r="J1091">
        <v>1</v>
      </c>
      <c r="K1091">
        <v>0.99867997100000006</v>
      </c>
      <c r="L1091">
        <v>2</v>
      </c>
      <c r="M1091">
        <v>5720.06</v>
      </c>
      <c r="N1091">
        <v>2.0359559389999999</v>
      </c>
      <c r="O1091">
        <v>2</v>
      </c>
      <c r="P1091">
        <v>31886.74</v>
      </c>
      <c r="Q1091">
        <v>0</v>
      </c>
      <c r="R1091">
        <v>1.0372759680000001</v>
      </c>
      <c r="S1091">
        <v>26166.68</v>
      </c>
      <c r="T1091" t="s">
        <v>463</v>
      </c>
      <c r="U1091" t="s">
        <v>464</v>
      </c>
      <c r="V1091">
        <v>0</v>
      </c>
      <c r="W1091">
        <v>0</v>
      </c>
      <c r="X1091">
        <v>33.186515018000001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1.0372759680000001</v>
      </c>
      <c r="AG1091">
        <v>6614.5723626999998</v>
      </c>
      <c r="AH1091" t="s">
        <v>40</v>
      </c>
    </row>
    <row r="1092" spans="1:34" x14ac:dyDescent="0.55000000000000004">
      <c r="A1092">
        <v>12464.559069000001</v>
      </c>
      <c r="B1092">
        <v>13083.086128999999</v>
      </c>
      <c r="C1092" t="s">
        <v>21</v>
      </c>
      <c r="D1092">
        <v>21060</v>
      </c>
      <c r="E1092">
        <v>210023</v>
      </c>
      <c r="F1092" t="s">
        <v>484</v>
      </c>
      <c r="G1092" t="s">
        <v>35</v>
      </c>
      <c r="H1092" t="s">
        <v>64</v>
      </c>
      <c r="I1092" t="s">
        <v>37</v>
      </c>
      <c r="J1092">
        <v>2</v>
      </c>
      <c r="K1092">
        <v>33.053551020999997</v>
      </c>
      <c r="L1092">
        <v>40</v>
      </c>
      <c r="M1092">
        <v>403138.68</v>
      </c>
      <c r="N1092">
        <v>34.160792985999997</v>
      </c>
      <c r="O1092">
        <v>46</v>
      </c>
      <c r="P1092">
        <v>460262.95</v>
      </c>
      <c r="Q1092">
        <v>6</v>
      </c>
      <c r="R1092">
        <v>1.1072419650000001</v>
      </c>
      <c r="S1092">
        <v>57124.27</v>
      </c>
      <c r="T1092" t="s">
        <v>164</v>
      </c>
      <c r="U1092" t="s">
        <v>165</v>
      </c>
      <c r="V1092">
        <v>0</v>
      </c>
      <c r="W1092">
        <v>0</v>
      </c>
      <c r="X1092">
        <v>34.865030947000001</v>
      </c>
      <c r="Y1092">
        <v>-0.45127198699999999</v>
      </c>
      <c r="Z1092">
        <v>0.45127198699999999</v>
      </c>
      <c r="AA1092">
        <v>-0.45127198699999999</v>
      </c>
      <c r="AB1092">
        <v>1.4331473900000001E-2</v>
      </c>
      <c r="AC1092">
        <v>1.4331473900000001E-2</v>
      </c>
      <c r="AD1092">
        <v>0</v>
      </c>
      <c r="AE1092">
        <v>91.389923426999999</v>
      </c>
      <c r="AF1092">
        <v>1.0929104911</v>
      </c>
      <c r="AG1092">
        <v>6969.3463959999999</v>
      </c>
      <c r="AH1092" t="s">
        <v>40</v>
      </c>
    </row>
    <row r="1093" spans="1:34" x14ac:dyDescent="0.55000000000000004">
      <c r="A1093">
        <v>12464.559069000001</v>
      </c>
      <c r="B1093">
        <v>13083.086128999999</v>
      </c>
      <c r="C1093" t="s">
        <v>21</v>
      </c>
      <c r="D1093">
        <v>21401</v>
      </c>
      <c r="E1093">
        <v>210023</v>
      </c>
      <c r="F1093" t="s">
        <v>484</v>
      </c>
      <c r="G1093" t="s">
        <v>35</v>
      </c>
      <c r="H1093" t="s">
        <v>64</v>
      </c>
      <c r="I1093" t="s">
        <v>37</v>
      </c>
      <c r="J1093">
        <v>3</v>
      </c>
      <c r="K1093">
        <v>554.86793754999997</v>
      </c>
      <c r="L1093">
        <v>692</v>
      </c>
      <c r="M1093">
        <v>7377062.4500000002</v>
      </c>
      <c r="N1093">
        <v>590.48056550000001</v>
      </c>
      <c r="O1093">
        <v>759</v>
      </c>
      <c r="P1093">
        <v>7422163.5800000001</v>
      </c>
      <c r="Q1093">
        <v>67</v>
      </c>
      <c r="R1093">
        <v>35.612627945</v>
      </c>
      <c r="S1093">
        <v>45101.13</v>
      </c>
      <c r="T1093" t="s">
        <v>104</v>
      </c>
      <c r="U1093" t="s">
        <v>325</v>
      </c>
      <c r="V1093">
        <v>0</v>
      </c>
      <c r="W1093">
        <v>0</v>
      </c>
      <c r="X1093">
        <v>81.173615592999994</v>
      </c>
      <c r="Y1093">
        <v>-1.1152699669999999</v>
      </c>
      <c r="Z1093">
        <v>1.1152699669999999</v>
      </c>
      <c r="AA1093">
        <v>-1.1152699669999999</v>
      </c>
      <c r="AB1093">
        <v>0.48929315400000001</v>
      </c>
      <c r="AC1093">
        <v>0.48929315400000001</v>
      </c>
      <c r="AD1093">
        <v>0</v>
      </c>
      <c r="AE1093">
        <v>3120.1580614999998</v>
      </c>
      <c r="AF1093">
        <v>35.123334790999998</v>
      </c>
      <c r="AG1093">
        <v>223976.88441999999</v>
      </c>
      <c r="AH1093" t="s">
        <v>40</v>
      </c>
    </row>
    <row r="1094" spans="1:34" x14ac:dyDescent="0.55000000000000004">
      <c r="A1094">
        <v>12464.559069000001</v>
      </c>
      <c r="B1094">
        <v>13083.086128999999</v>
      </c>
      <c r="C1094" t="s">
        <v>21</v>
      </c>
      <c r="D1094">
        <v>20708</v>
      </c>
      <c r="E1094">
        <v>210023</v>
      </c>
      <c r="F1094" t="s">
        <v>484</v>
      </c>
      <c r="G1094" t="s">
        <v>35</v>
      </c>
      <c r="H1094" t="s">
        <v>41</v>
      </c>
      <c r="I1094" t="s">
        <v>37</v>
      </c>
      <c r="J1094">
        <v>2</v>
      </c>
      <c r="K1094">
        <v>3.4014209000000002</v>
      </c>
      <c r="L1094">
        <v>5</v>
      </c>
      <c r="M1094">
        <v>44128.39</v>
      </c>
      <c r="N1094">
        <v>9.0923827300000006</v>
      </c>
      <c r="O1094">
        <v>14</v>
      </c>
      <c r="P1094">
        <v>116548.53</v>
      </c>
      <c r="Q1094">
        <v>9</v>
      </c>
      <c r="R1094">
        <v>5.69096183</v>
      </c>
      <c r="S1094">
        <v>72420.14</v>
      </c>
      <c r="T1094" t="s">
        <v>129</v>
      </c>
      <c r="U1094" t="s">
        <v>280</v>
      </c>
      <c r="V1094">
        <v>0</v>
      </c>
      <c r="W1094">
        <v>0</v>
      </c>
      <c r="X1094">
        <v>171.31853193000001</v>
      </c>
      <c r="Y1094">
        <v>-106.8178618</v>
      </c>
      <c r="Z1094">
        <v>106.81786183</v>
      </c>
      <c r="AA1094">
        <v>-106.8178618</v>
      </c>
      <c r="AB1094">
        <v>3.5483398531999999</v>
      </c>
      <c r="AC1094">
        <v>3.5483398531999999</v>
      </c>
      <c r="AD1094">
        <v>0</v>
      </c>
      <c r="AE1094">
        <v>22627.296352000001</v>
      </c>
      <c r="AF1094">
        <v>2.1426219768000001</v>
      </c>
      <c r="AG1094">
        <v>13663.218419000001</v>
      </c>
      <c r="AH1094" t="s">
        <v>40</v>
      </c>
    </row>
    <row r="1095" spans="1:34" x14ac:dyDescent="0.55000000000000004">
      <c r="A1095">
        <v>12464.559069000001</v>
      </c>
      <c r="B1095">
        <v>13083.086128999999</v>
      </c>
      <c r="C1095" t="s">
        <v>21</v>
      </c>
      <c r="D1095">
        <v>20910</v>
      </c>
      <c r="E1095">
        <v>210023</v>
      </c>
      <c r="F1095" t="s">
        <v>484</v>
      </c>
      <c r="G1095" t="s">
        <v>35</v>
      </c>
      <c r="H1095" t="s">
        <v>46</v>
      </c>
      <c r="I1095" t="s">
        <v>37</v>
      </c>
      <c r="J1095">
        <v>2</v>
      </c>
      <c r="K1095">
        <v>0</v>
      </c>
      <c r="L1095">
        <v>0</v>
      </c>
      <c r="M1095">
        <v>0</v>
      </c>
      <c r="N1095">
        <v>1.4341289580000001</v>
      </c>
      <c r="O1095">
        <v>2</v>
      </c>
      <c r="P1095">
        <v>16225.58</v>
      </c>
      <c r="Q1095">
        <v>2</v>
      </c>
      <c r="R1095">
        <v>1.4341289580000001</v>
      </c>
      <c r="S1095">
        <v>16225.58</v>
      </c>
      <c r="T1095" t="s">
        <v>98</v>
      </c>
      <c r="U1095" t="s">
        <v>231</v>
      </c>
      <c r="V1095">
        <v>0</v>
      </c>
      <c r="W1095">
        <v>0</v>
      </c>
      <c r="X1095">
        <v>79.478649641000004</v>
      </c>
      <c r="Y1095">
        <v>-2.182473935</v>
      </c>
      <c r="Z1095">
        <v>2.182473935</v>
      </c>
      <c r="AA1095">
        <v>-2.182473935</v>
      </c>
      <c r="AB1095">
        <v>3.9381004599999998E-2</v>
      </c>
      <c r="AC1095">
        <v>3.9381004599999998E-2</v>
      </c>
      <c r="AD1095">
        <v>0</v>
      </c>
      <c r="AE1095">
        <v>251.12748482000001</v>
      </c>
      <c r="AF1095">
        <v>1.3947479534</v>
      </c>
      <c r="AG1095">
        <v>8894.1241769999997</v>
      </c>
      <c r="AH1095" t="s">
        <v>40</v>
      </c>
    </row>
    <row r="1096" spans="1:34" x14ac:dyDescent="0.55000000000000004">
      <c r="A1096">
        <v>12464.559069000001</v>
      </c>
      <c r="B1096">
        <v>13083.086128999999</v>
      </c>
      <c r="C1096" t="s">
        <v>21</v>
      </c>
      <c r="D1096">
        <v>20815</v>
      </c>
      <c r="E1096">
        <v>210023</v>
      </c>
      <c r="F1096" t="s">
        <v>484</v>
      </c>
      <c r="G1096" t="s">
        <v>35</v>
      </c>
      <c r="H1096" t="s">
        <v>46</v>
      </c>
      <c r="I1096" t="s">
        <v>37</v>
      </c>
      <c r="J1096">
        <v>1</v>
      </c>
      <c r="K1096">
        <v>0</v>
      </c>
      <c r="L1096">
        <v>0</v>
      </c>
      <c r="M1096">
        <v>0</v>
      </c>
      <c r="N1096">
        <v>0.742136978</v>
      </c>
      <c r="O1096">
        <v>1</v>
      </c>
      <c r="P1096">
        <v>8227.07</v>
      </c>
      <c r="Q1096">
        <v>1</v>
      </c>
      <c r="R1096">
        <v>0.742136978</v>
      </c>
      <c r="S1096">
        <v>8227.07</v>
      </c>
      <c r="T1096" t="s">
        <v>440</v>
      </c>
      <c r="U1096" t="s">
        <v>441</v>
      </c>
      <c r="V1096">
        <v>0</v>
      </c>
      <c r="W1096">
        <v>0</v>
      </c>
      <c r="X1096">
        <v>41.452504771000001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0.742136978</v>
      </c>
      <c r="AG1096">
        <v>4732.5098580000003</v>
      </c>
      <c r="AH1096" t="s">
        <v>40</v>
      </c>
    </row>
    <row r="1097" spans="1:34" x14ac:dyDescent="0.55000000000000004">
      <c r="A1097">
        <v>12464.559069000001</v>
      </c>
      <c r="B1097">
        <v>13083.086128999999</v>
      </c>
      <c r="C1097" t="s">
        <v>21</v>
      </c>
      <c r="D1097">
        <v>20613</v>
      </c>
      <c r="E1097">
        <v>210023</v>
      </c>
      <c r="F1097" t="s">
        <v>484</v>
      </c>
      <c r="G1097" t="s">
        <v>35</v>
      </c>
      <c r="H1097" t="s">
        <v>41</v>
      </c>
      <c r="I1097" t="s">
        <v>37</v>
      </c>
      <c r="J1097">
        <v>1</v>
      </c>
      <c r="K1097">
        <v>1.961096942</v>
      </c>
      <c r="L1097">
        <v>4</v>
      </c>
      <c r="M1097">
        <v>23961.62</v>
      </c>
      <c r="N1097">
        <v>5.6214458350000003</v>
      </c>
      <c r="O1097">
        <v>9</v>
      </c>
      <c r="P1097">
        <v>61502.32</v>
      </c>
      <c r="Q1097">
        <v>5</v>
      </c>
      <c r="R1097">
        <v>3.6603488930000001</v>
      </c>
      <c r="S1097">
        <v>37540.699999999997</v>
      </c>
      <c r="T1097" t="s">
        <v>186</v>
      </c>
      <c r="U1097" t="s">
        <v>187</v>
      </c>
      <c r="V1097">
        <v>0</v>
      </c>
      <c r="W1097">
        <v>0</v>
      </c>
      <c r="X1097">
        <v>58.378697269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3.6603488930000001</v>
      </c>
      <c r="AG1097">
        <v>23341.563259999999</v>
      </c>
      <c r="AH1097" t="s">
        <v>40</v>
      </c>
    </row>
    <row r="1098" spans="1:34" x14ac:dyDescent="0.55000000000000004">
      <c r="A1098">
        <v>12464.559069000001</v>
      </c>
      <c r="B1098">
        <v>13083.086128999999</v>
      </c>
      <c r="C1098" t="s">
        <v>21</v>
      </c>
      <c r="D1098">
        <v>21229</v>
      </c>
      <c r="E1098">
        <v>210023</v>
      </c>
      <c r="F1098" t="s">
        <v>484</v>
      </c>
      <c r="G1098" t="s">
        <v>35</v>
      </c>
      <c r="H1098" t="s">
        <v>86</v>
      </c>
      <c r="I1098" t="s">
        <v>37</v>
      </c>
      <c r="J1098">
        <v>2</v>
      </c>
      <c r="K1098">
        <v>0</v>
      </c>
      <c r="L1098">
        <v>0</v>
      </c>
      <c r="M1098">
        <v>0</v>
      </c>
      <c r="N1098">
        <v>4.7777208580000003</v>
      </c>
      <c r="O1098">
        <v>8</v>
      </c>
      <c r="P1098">
        <v>49184.1</v>
      </c>
      <c r="Q1098">
        <v>8</v>
      </c>
      <c r="R1098">
        <v>4.7777208580000003</v>
      </c>
      <c r="S1098">
        <v>49184.1</v>
      </c>
      <c r="T1098" t="s">
        <v>36</v>
      </c>
      <c r="U1098" t="s">
        <v>87</v>
      </c>
      <c r="V1098">
        <v>0</v>
      </c>
      <c r="W1098">
        <v>0</v>
      </c>
      <c r="X1098">
        <v>142.46583278</v>
      </c>
      <c r="Y1098">
        <v>-0.598206982</v>
      </c>
      <c r="Z1098">
        <v>0.598206982</v>
      </c>
      <c r="AA1098">
        <v>-0.598206982</v>
      </c>
      <c r="AB1098">
        <v>2.00614135E-2</v>
      </c>
      <c r="AC1098">
        <v>2.00614135E-2</v>
      </c>
      <c r="AD1098">
        <v>0</v>
      </c>
      <c r="AE1098">
        <v>127.92899395000001</v>
      </c>
      <c r="AF1098">
        <v>4.7576594444999998</v>
      </c>
      <c r="AG1098">
        <v>30338.968262999999</v>
      </c>
      <c r="AH1098" t="s">
        <v>40</v>
      </c>
    </row>
    <row r="1099" spans="1:34" x14ac:dyDescent="0.55000000000000004">
      <c r="A1099">
        <v>12464.559069000001</v>
      </c>
      <c r="B1099">
        <v>13083.086128999999</v>
      </c>
      <c r="C1099" t="s">
        <v>21</v>
      </c>
      <c r="D1099">
        <v>20794</v>
      </c>
      <c r="E1099">
        <v>210023</v>
      </c>
      <c r="F1099" t="s">
        <v>484</v>
      </c>
      <c r="G1099" t="s">
        <v>35</v>
      </c>
      <c r="H1099" t="s">
        <v>79</v>
      </c>
      <c r="I1099" t="s">
        <v>37</v>
      </c>
      <c r="J1099">
        <v>1</v>
      </c>
      <c r="K1099">
        <v>0</v>
      </c>
      <c r="L1099">
        <v>0</v>
      </c>
      <c r="M1099">
        <v>0</v>
      </c>
      <c r="N1099">
        <v>5.145956848</v>
      </c>
      <c r="O1099">
        <v>2</v>
      </c>
      <c r="P1099">
        <v>25921.77</v>
      </c>
      <c r="Q1099">
        <v>2</v>
      </c>
      <c r="R1099">
        <v>5.145956848</v>
      </c>
      <c r="S1099">
        <v>25921.77</v>
      </c>
      <c r="T1099" t="s">
        <v>208</v>
      </c>
      <c r="U1099" t="s">
        <v>209</v>
      </c>
      <c r="V1099">
        <v>0</v>
      </c>
      <c r="W1099">
        <v>0</v>
      </c>
      <c r="X1099">
        <v>40.043864829999997</v>
      </c>
      <c r="Y1099">
        <v>-4.7681088579999997</v>
      </c>
      <c r="Z1099">
        <v>4.7681088579999997</v>
      </c>
      <c r="AA1099">
        <v>-4.7681088579999997</v>
      </c>
      <c r="AB1099">
        <v>0.61274011719999999</v>
      </c>
      <c r="AC1099">
        <v>0.61274011719999999</v>
      </c>
      <c r="AD1099">
        <v>0</v>
      </c>
      <c r="AE1099">
        <v>3907.3631028999998</v>
      </c>
      <c r="AF1099">
        <v>4.5332167308000004</v>
      </c>
      <c r="AG1099">
        <v>28907.726609000001</v>
      </c>
      <c r="AH1099" t="s">
        <v>40</v>
      </c>
    </row>
    <row r="1100" spans="1:34" x14ac:dyDescent="0.55000000000000004">
      <c r="A1100">
        <v>12464.559069000001</v>
      </c>
      <c r="B1100">
        <v>13083.086128999999</v>
      </c>
      <c r="C1100" t="s">
        <v>21</v>
      </c>
      <c r="D1100">
        <v>20735</v>
      </c>
      <c r="E1100">
        <v>210023</v>
      </c>
      <c r="F1100" t="s">
        <v>484</v>
      </c>
      <c r="G1100" t="s">
        <v>35</v>
      </c>
      <c r="H1100" t="s">
        <v>41</v>
      </c>
      <c r="I1100" t="s">
        <v>37</v>
      </c>
      <c r="J1100">
        <v>2</v>
      </c>
      <c r="K1100">
        <v>4.9017908539999997</v>
      </c>
      <c r="L1100">
        <v>6</v>
      </c>
      <c r="M1100">
        <v>84098.78</v>
      </c>
      <c r="N1100">
        <v>7.7933197710000002</v>
      </c>
      <c r="O1100">
        <v>10</v>
      </c>
      <c r="P1100">
        <v>124493.78</v>
      </c>
      <c r="Q1100">
        <v>4</v>
      </c>
      <c r="R1100">
        <v>2.891528917</v>
      </c>
      <c r="S1100">
        <v>40395</v>
      </c>
      <c r="T1100" t="s">
        <v>272</v>
      </c>
      <c r="U1100" t="s">
        <v>273</v>
      </c>
      <c r="V1100">
        <v>0</v>
      </c>
      <c r="W1100">
        <v>0</v>
      </c>
      <c r="X1100">
        <v>53.338752419000002</v>
      </c>
      <c r="Y1100">
        <v>-1.0590439679999999</v>
      </c>
      <c r="Z1100">
        <v>1.0590439679999999</v>
      </c>
      <c r="AA1100">
        <v>-1.0590439679999999</v>
      </c>
      <c r="AB1100">
        <v>5.7411471399999997E-2</v>
      </c>
      <c r="AC1100">
        <v>5.7411471399999997E-2</v>
      </c>
      <c r="AD1100">
        <v>0</v>
      </c>
      <c r="AE1100">
        <v>366.10539875000001</v>
      </c>
      <c r="AF1100">
        <v>2.8341174456</v>
      </c>
      <c r="AG1100">
        <v>18072.794035999999</v>
      </c>
      <c r="AH1100" t="s">
        <v>40</v>
      </c>
    </row>
    <row r="1101" spans="1:34" x14ac:dyDescent="0.55000000000000004">
      <c r="A1101">
        <v>12464.559069000001</v>
      </c>
      <c r="B1101">
        <v>13083.086128999999</v>
      </c>
      <c r="C1101" t="s">
        <v>21</v>
      </c>
      <c r="D1101" t="s">
        <v>401</v>
      </c>
      <c r="E1101">
        <v>210023</v>
      </c>
      <c r="F1101" t="s">
        <v>484</v>
      </c>
      <c r="G1101" t="s">
        <v>35</v>
      </c>
      <c r="H1101" t="s">
        <v>401</v>
      </c>
      <c r="I1101" t="s">
        <v>37</v>
      </c>
      <c r="J1101">
        <v>3</v>
      </c>
      <c r="K1101">
        <v>1.5972969530000001</v>
      </c>
      <c r="L1101">
        <v>3</v>
      </c>
      <c r="M1101">
        <v>24933.73</v>
      </c>
      <c r="N1101">
        <v>2.560536924</v>
      </c>
      <c r="O1101">
        <v>3</v>
      </c>
      <c r="P1101">
        <v>38948.550000000003</v>
      </c>
      <c r="Q1101">
        <v>0</v>
      </c>
      <c r="R1101">
        <v>0.96323997100000003</v>
      </c>
      <c r="S1101">
        <v>14014.82</v>
      </c>
      <c r="U1101" t="s">
        <v>402</v>
      </c>
      <c r="V1101">
        <v>0</v>
      </c>
      <c r="W1101">
        <v>0</v>
      </c>
      <c r="X1101">
        <v>127.77544118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0.96323997100000003</v>
      </c>
      <c r="AG1101">
        <v>6142.4545515</v>
      </c>
      <c r="AH1101" t="s">
        <v>40</v>
      </c>
    </row>
    <row r="1102" spans="1:34" x14ac:dyDescent="0.55000000000000004">
      <c r="A1102">
        <v>12464.559069000001</v>
      </c>
      <c r="B1102">
        <v>13083.086128999999</v>
      </c>
      <c r="C1102" t="s">
        <v>21</v>
      </c>
      <c r="D1102">
        <v>21045</v>
      </c>
      <c r="E1102">
        <v>210023</v>
      </c>
      <c r="F1102" t="s">
        <v>484</v>
      </c>
      <c r="G1102" t="s">
        <v>35</v>
      </c>
      <c r="H1102" t="s">
        <v>79</v>
      </c>
      <c r="I1102" t="s">
        <v>37</v>
      </c>
      <c r="J1102">
        <v>2</v>
      </c>
      <c r="K1102">
        <v>0.43226198700000001</v>
      </c>
      <c r="L1102">
        <v>1</v>
      </c>
      <c r="M1102">
        <v>5077.33</v>
      </c>
      <c r="N1102">
        <v>1.8799189439999999</v>
      </c>
      <c r="O1102">
        <v>2</v>
      </c>
      <c r="P1102">
        <v>20532.599999999999</v>
      </c>
      <c r="Q1102">
        <v>1</v>
      </c>
      <c r="R1102">
        <v>1.447656957</v>
      </c>
      <c r="S1102">
        <v>15455.27</v>
      </c>
      <c r="T1102" t="s">
        <v>80</v>
      </c>
      <c r="U1102" t="s">
        <v>242</v>
      </c>
      <c r="V1102">
        <v>0</v>
      </c>
      <c r="W1102">
        <v>0</v>
      </c>
      <c r="X1102">
        <v>78.241843665999994</v>
      </c>
      <c r="Y1102">
        <v>-7.9040637660000002</v>
      </c>
      <c r="Z1102">
        <v>7.9040637660000002</v>
      </c>
      <c r="AA1102">
        <v>-7.9040637660000002</v>
      </c>
      <c r="AB1102">
        <v>0.1462436513</v>
      </c>
      <c r="AC1102">
        <v>0.1462436513</v>
      </c>
      <c r="AD1102">
        <v>0</v>
      </c>
      <c r="AE1102">
        <v>932.57652130999998</v>
      </c>
      <c r="AF1102">
        <v>1.3014133056999999</v>
      </c>
      <c r="AG1102">
        <v>8298.9414101000002</v>
      </c>
      <c r="AH1102" t="s">
        <v>40</v>
      </c>
    </row>
    <row r="1103" spans="1:34" x14ac:dyDescent="0.55000000000000004">
      <c r="A1103">
        <v>12464.559069000001</v>
      </c>
      <c r="B1103">
        <v>13083.086128999999</v>
      </c>
      <c r="C1103" t="s">
        <v>21</v>
      </c>
      <c r="D1103">
        <v>21044</v>
      </c>
      <c r="E1103">
        <v>210023</v>
      </c>
      <c r="F1103" t="s">
        <v>484</v>
      </c>
      <c r="G1103" t="s">
        <v>35</v>
      </c>
      <c r="H1103" t="s">
        <v>79</v>
      </c>
      <c r="I1103" t="s">
        <v>37</v>
      </c>
      <c r="J1103">
        <v>1</v>
      </c>
      <c r="K1103">
        <v>0.92701997199999997</v>
      </c>
      <c r="L1103">
        <v>1</v>
      </c>
      <c r="M1103">
        <v>7979.31</v>
      </c>
      <c r="N1103">
        <v>1.6406249509999999</v>
      </c>
      <c r="O1103">
        <v>2</v>
      </c>
      <c r="P1103">
        <v>27680.880000000001</v>
      </c>
      <c r="Q1103">
        <v>1</v>
      </c>
      <c r="R1103">
        <v>0.71360497899999997</v>
      </c>
      <c r="S1103">
        <v>19701.57</v>
      </c>
      <c r="T1103" t="s">
        <v>80</v>
      </c>
      <c r="U1103" t="s">
        <v>81</v>
      </c>
      <c r="V1103">
        <v>0</v>
      </c>
      <c r="W1103">
        <v>0</v>
      </c>
      <c r="X1103">
        <v>69.840390935000002</v>
      </c>
      <c r="Y1103">
        <v>-1.0225469700000001</v>
      </c>
      <c r="Z1103">
        <v>1.0225469700000001</v>
      </c>
      <c r="AA1103">
        <v>-1.0225469700000001</v>
      </c>
      <c r="AB1103">
        <v>1.0448031599999999E-2</v>
      </c>
      <c r="AC1103">
        <v>1.0448031599999999E-2</v>
      </c>
      <c r="AD1103">
        <v>0</v>
      </c>
      <c r="AE1103">
        <v>66.625722538000005</v>
      </c>
      <c r="AF1103">
        <v>0.70315694740000001</v>
      </c>
      <c r="AG1103">
        <v>4483.9393320999998</v>
      </c>
      <c r="AH1103" t="s">
        <v>40</v>
      </c>
    </row>
    <row r="1104" spans="1:34" x14ac:dyDescent="0.55000000000000004">
      <c r="A1104">
        <v>12464.559069000001</v>
      </c>
      <c r="B1104">
        <v>13083.086128999999</v>
      </c>
      <c r="C1104" t="s">
        <v>21</v>
      </c>
      <c r="D1104">
        <v>21225</v>
      </c>
      <c r="E1104">
        <v>210023</v>
      </c>
      <c r="F1104" t="s">
        <v>484</v>
      </c>
      <c r="G1104" t="s">
        <v>35</v>
      </c>
      <c r="H1104" t="s">
        <v>86</v>
      </c>
      <c r="I1104" t="s">
        <v>37</v>
      </c>
      <c r="J1104">
        <v>3</v>
      </c>
      <c r="K1104">
        <v>6.933204795</v>
      </c>
      <c r="L1104">
        <v>8</v>
      </c>
      <c r="M1104">
        <v>113597.87</v>
      </c>
      <c r="N1104">
        <v>11.752804652</v>
      </c>
      <c r="O1104">
        <v>16</v>
      </c>
      <c r="P1104">
        <v>139503.18</v>
      </c>
      <c r="Q1104">
        <v>8</v>
      </c>
      <c r="R1104">
        <v>4.819599857</v>
      </c>
      <c r="S1104">
        <v>25905.31</v>
      </c>
      <c r="T1104" t="s">
        <v>292</v>
      </c>
      <c r="U1104" t="s">
        <v>293</v>
      </c>
      <c r="V1104">
        <v>0</v>
      </c>
      <c r="W1104">
        <v>0</v>
      </c>
      <c r="X1104">
        <v>78.337591657999994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4.819599857</v>
      </c>
      <c r="AG1104">
        <v>30733.954123</v>
      </c>
      <c r="AH1104" t="s">
        <v>40</v>
      </c>
    </row>
    <row r="1105" spans="1:34" x14ac:dyDescent="0.55000000000000004">
      <c r="A1105">
        <v>12464.559069000001</v>
      </c>
      <c r="B1105">
        <v>13083.086128999999</v>
      </c>
      <c r="C1105" t="s">
        <v>21</v>
      </c>
      <c r="D1105" t="s">
        <v>206</v>
      </c>
      <c r="E1105">
        <v>210023</v>
      </c>
      <c r="F1105" t="s">
        <v>484</v>
      </c>
      <c r="G1105" t="s">
        <v>35</v>
      </c>
      <c r="H1105" t="s">
        <v>206</v>
      </c>
      <c r="I1105" t="s">
        <v>37</v>
      </c>
      <c r="J1105">
        <v>3</v>
      </c>
      <c r="K1105">
        <v>1.171122966</v>
      </c>
      <c r="L1105">
        <v>2</v>
      </c>
      <c r="M1105">
        <v>25174</v>
      </c>
      <c r="N1105">
        <v>1.5299179549999999</v>
      </c>
      <c r="O1105">
        <v>3</v>
      </c>
      <c r="P1105">
        <v>25637.88</v>
      </c>
      <c r="Q1105">
        <v>1</v>
      </c>
      <c r="R1105">
        <v>0.35879498900000001</v>
      </c>
      <c r="S1105">
        <v>463.88</v>
      </c>
      <c r="U1105" t="s">
        <v>207</v>
      </c>
      <c r="V1105">
        <v>0</v>
      </c>
      <c r="W1105">
        <v>0</v>
      </c>
      <c r="X1105">
        <v>23.983850288999999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0.35879498900000001</v>
      </c>
      <c r="AG1105">
        <v>2287.9884344000002</v>
      </c>
      <c r="AH1105" t="s">
        <v>40</v>
      </c>
    </row>
    <row r="1106" spans="1:34" x14ac:dyDescent="0.55000000000000004">
      <c r="A1106">
        <v>19836.345875999999</v>
      </c>
      <c r="B1106">
        <v>19340.753062</v>
      </c>
      <c r="C1106" t="s">
        <v>21</v>
      </c>
      <c r="D1106">
        <v>21037</v>
      </c>
      <c r="E1106">
        <v>210024</v>
      </c>
      <c r="F1106" t="s">
        <v>494</v>
      </c>
      <c r="G1106" t="s">
        <v>35</v>
      </c>
      <c r="H1106" t="s">
        <v>64</v>
      </c>
      <c r="I1106" t="s">
        <v>37</v>
      </c>
      <c r="J1106">
        <v>1</v>
      </c>
      <c r="K1106">
        <v>0</v>
      </c>
      <c r="L1106">
        <v>0</v>
      </c>
      <c r="M1106">
        <v>0</v>
      </c>
      <c r="N1106">
        <v>4.05851088</v>
      </c>
      <c r="O1106">
        <v>2</v>
      </c>
      <c r="P1106">
        <v>43992.93</v>
      </c>
      <c r="Q1106">
        <v>2</v>
      </c>
      <c r="R1106">
        <v>4.05851088</v>
      </c>
      <c r="S1106">
        <v>43992.93</v>
      </c>
      <c r="T1106" t="s">
        <v>480</v>
      </c>
      <c r="U1106" t="s">
        <v>481</v>
      </c>
      <c r="V1106">
        <v>0</v>
      </c>
      <c r="W1106">
        <v>0</v>
      </c>
      <c r="X1106">
        <v>47.501344580000001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4.05851088</v>
      </c>
      <c r="AG1106">
        <v>41186.882676000001</v>
      </c>
      <c r="AH1106" t="s">
        <v>40</v>
      </c>
    </row>
    <row r="1107" spans="1:34" x14ac:dyDescent="0.55000000000000004">
      <c r="A1107">
        <v>19836.345875999999</v>
      </c>
      <c r="B1107">
        <v>19340.753062</v>
      </c>
      <c r="C1107" t="s">
        <v>21</v>
      </c>
      <c r="D1107">
        <v>21236</v>
      </c>
      <c r="E1107">
        <v>210024</v>
      </c>
      <c r="F1107" t="s">
        <v>494</v>
      </c>
      <c r="G1107" t="s">
        <v>35</v>
      </c>
      <c r="H1107" t="s">
        <v>36</v>
      </c>
      <c r="I1107" t="s">
        <v>37</v>
      </c>
      <c r="J1107">
        <v>2</v>
      </c>
      <c r="K1107">
        <v>20.362134393000002</v>
      </c>
      <c r="L1107">
        <v>17</v>
      </c>
      <c r="M1107">
        <v>361127.53</v>
      </c>
      <c r="N1107">
        <v>22.621590327</v>
      </c>
      <c r="O1107">
        <v>18</v>
      </c>
      <c r="P1107">
        <v>511385.04</v>
      </c>
      <c r="Q1107">
        <v>1</v>
      </c>
      <c r="R1107">
        <v>2.259455934</v>
      </c>
      <c r="S1107">
        <v>150257.51</v>
      </c>
      <c r="T1107" t="s">
        <v>367</v>
      </c>
      <c r="U1107" t="s">
        <v>368</v>
      </c>
      <c r="V1107">
        <v>0</v>
      </c>
      <c r="W1107">
        <v>0</v>
      </c>
      <c r="X1107">
        <v>54.704096397999997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2.259455934</v>
      </c>
      <c r="AG1107">
        <v>22929.579152999999</v>
      </c>
      <c r="AH1107" t="s">
        <v>40</v>
      </c>
    </row>
    <row r="1108" spans="1:34" x14ac:dyDescent="0.55000000000000004">
      <c r="A1108">
        <v>19836.345875999999</v>
      </c>
      <c r="B1108">
        <v>19340.753062</v>
      </c>
      <c r="C1108" t="s">
        <v>21</v>
      </c>
      <c r="D1108">
        <v>21286</v>
      </c>
      <c r="E1108">
        <v>210024</v>
      </c>
      <c r="F1108" t="s">
        <v>494</v>
      </c>
      <c r="G1108" t="s">
        <v>35</v>
      </c>
      <c r="H1108" t="s">
        <v>36</v>
      </c>
      <c r="I1108" t="s">
        <v>37</v>
      </c>
      <c r="J1108">
        <v>2</v>
      </c>
      <c r="K1108">
        <v>7.0648057910000004</v>
      </c>
      <c r="L1108">
        <v>4</v>
      </c>
      <c r="M1108">
        <v>95674.71</v>
      </c>
      <c r="N1108">
        <v>10.538846685999999</v>
      </c>
      <c r="O1108">
        <v>10</v>
      </c>
      <c r="P1108">
        <v>428673.32</v>
      </c>
      <c r="Q1108">
        <v>6</v>
      </c>
      <c r="R1108">
        <v>3.4740408949999999</v>
      </c>
      <c r="S1108">
        <v>332998.61</v>
      </c>
      <c r="T1108" t="s">
        <v>155</v>
      </c>
      <c r="U1108" t="s">
        <v>156</v>
      </c>
      <c r="V1108">
        <v>0</v>
      </c>
      <c r="W1108">
        <v>0</v>
      </c>
      <c r="X1108">
        <v>42.606785745000003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3.4740408949999999</v>
      </c>
      <c r="AG1108">
        <v>35255.520801999999</v>
      </c>
      <c r="AH1108" t="s">
        <v>40</v>
      </c>
    </row>
    <row r="1109" spans="1:34" x14ac:dyDescent="0.55000000000000004">
      <c r="A1109">
        <v>19836.345875999999</v>
      </c>
      <c r="B1109">
        <v>19340.753062</v>
      </c>
      <c r="C1109" t="s">
        <v>21</v>
      </c>
      <c r="D1109">
        <v>21030</v>
      </c>
      <c r="E1109">
        <v>210024</v>
      </c>
      <c r="F1109" t="s">
        <v>494</v>
      </c>
      <c r="G1109" t="s">
        <v>35</v>
      </c>
      <c r="H1109" t="s">
        <v>36</v>
      </c>
      <c r="I1109" t="s">
        <v>37</v>
      </c>
      <c r="J1109">
        <v>2</v>
      </c>
      <c r="K1109">
        <v>2.4697699270000002</v>
      </c>
      <c r="L1109">
        <v>4</v>
      </c>
      <c r="M1109">
        <v>50073.45</v>
      </c>
      <c r="N1109">
        <v>2.5954939229999998</v>
      </c>
      <c r="O1109">
        <v>5</v>
      </c>
      <c r="P1109">
        <v>54028.41</v>
      </c>
      <c r="Q1109">
        <v>1</v>
      </c>
      <c r="R1109">
        <v>0.125723996</v>
      </c>
      <c r="S1109">
        <v>3954.96</v>
      </c>
      <c r="T1109" t="s">
        <v>38</v>
      </c>
      <c r="U1109" t="s">
        <v>39</v>
      </c>
      <c r="V1109">
        <v>0</v>
      </c>
      <c r="W1109">
        <v>0</v>
      </c>
      <c r="X1109">
        <v>40.373505799</v>
      </c>
      <c r="Y1109">
        <v>-0.92701997199999997</v>
      </c>
      <c r="Z1109">
        <v>0.92701997199999997</v>
      </c>
      <c r="AA1109">
        <v>-0.92701997199999997</v>
      </c>
      <c r="AB1109">
        <v>2.8867608000000002E-3</v>
      </c>
      <c r="AC1109">
        <v>2.8867608000000002E-3</v>
      </c>
      <c r="AD1109">
        <v>0</v>
      </c>
      <c r="AE1109">
        <v>29.295641499999999</v>
      </c>
      <c r="AF1109">
        <v>0.12283723520000001</v>
      </c>
      <c r="AG1109">
        <v>1246.5859875000001</v>
      </c>
      <c r="AH1109" t="s">
        <v>40</v>
      </c>
    </row>
    <row r="1110" spans="1:34" x14ac:dyDescent="0.55000000000000004">
      <c r="A1110">
        <v>19836.345875999999</v>
      </c>
      <c r="B1110">
        <v>19340.753062</v>
      </c>
      <c r="C1110" t="s">
        <v>21</v>
      </c>
      <c r="D1110">
        <v>21237</v>
      </c>
      <c r="E1110">
        <v>210024</v>
      </c>
      <c r="F1110" t="s">
        <v>494</v>
      </c>
      <c r="G1110" t="s">
        <v>35</v>
      </c>
      <c r="H1110" t="s">
        <v>36</v>
      </c>
      <c r="I1110" t="s">
        <v>37</v>
      </c>
      <c r="J1110">
        <v>2</v>
      </c>
      <c r="K1110">
        <v>18.710929445000001</v>
      </c>
      <c r="L1110">
        <v>16</v>
      </c>
      <c r="M1110">
        <v>359055.47</v>
      </c>
      <c r="N1110">
        <v>25.353203245</v>
      </c>
      <c r="O1110">
        <v>18</v>
      </c>
      <c r="P1110">
        <v>478348.94</v>
      </c>
      <c r="Q1110">
        <v>2</v>
      </c>
      <c r="R1110">
        <v>6.6422737999999999</v>
      </c>
      <c r="S1110">
        <v>119293.47</v>
      </c>
      <c r="T1110" t="s">
        <v>294</v>
      </c>
      <c r="U1110" t="s">
        <v>295</v>
      </c>
      <c r="V1110">
        <v>0</v>
      </c>
      <c r="W1110">
        <v>0</v>
      </c>
      <c r="X1110">
        <v>67.447334992999998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6.6422737999999999</v>
      </c>
      <c r="AG1110">
        <v>67407.618161000006</v>
      </c>
      <c r="AH1110" t="s">
        <v>40</v>
      </c>
    </row>
    <row r="1111" spans="1:34" x14ac:dyDescent="0.55000000000000004">
      <c r="A1111">
        <v>19836.345875999999</v>
      </c>
      <c r="B1111">
        <v>19340.753062</v>
      </c>
      <c r="C1111" t="s">
        <v>21</v>
      </c>
      <c r="D1111">
        <v>21228</v>
      </c>
      <c r="E1111">
        <v>210024</v>
      </c>
      <c r="F1111" t="s">
        <v>494</v>
      </c>
      <c r="G1111" t="s">
        <v>35</v>
      </c>
      <c r="H1111" t="s">
        <v>36</v>
      </c>
      <c r="I1111" t="s">
        <v>37</v>
      </c>
      <c r="J1111">
        <v>2</v>
      </c>
      <c r="K1111">
        <v>3.7338828880000001</v>
      </c>
      <c r="L1111">
        <v>6</v>
      </c>
      <c r="M1111">
        <v>49181.34</v>
      </c>
      <c r="N1111">
        <v>5.7803098290000001</v>
      </c>
      <c r="O1111">
        <v>5</v>
      </c>
      <c r="P1111">
        <v>66430.710000000006</v>
      </c>
      <c r="Q1111">
        <v>-1</v>
      </c>
      <c r="R1111">
        <v>2.046426941</v>
      </c>
      <c r="S1111">
        <v>17249.37</v>
      </c>
      <c r="T1111" t="s">
        <v>463</v>
      </c>
      <c r="U1111" t="s">
        <v>464</v>
      </c>
      <c r="V1111">
        <v>0</v>
      </c>
      <c r="W1111">
        <v>0</v>
      </c>
      <c r="X1111">
        <v>33.186515018000001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2.046426941</v>
      </c>
      <c r="AG1111">
        <v>20767.702444999999</v>
      </c>
      <c r="AH1111" t="s">
        <v>40</v>
      </c>
    </row>
    <row r="1112" spans="1:34" x14ac:dyDescent="0.55000000000000004">
      <c r="A1112">
        <v>19836.345875999999</v>
      </c>
      <c r="B1112">
        <v>19340.753062</v>
      </c>
      <c r="C1112" t="s">
        <v>21</v>
      </c>
      <c r="D1112">
        <v>21009</v>
      </c>
      <c r="E1112">
        <v>210024</v>
      </c>
      <c r="F1112" t="s">
        <v>494</v>
      </c>
      <c r="G1112" t="s">
        <v>35</v>
      </c>
      <c r="H1112" t="s">
        <v>126</v>
      </c>
      <c r="I1112" t="s">
        <v>37</v>
      </c>
      <c r="J1112">
        <v>1</v>
      </c>
      <c r="K1112">
        <v>1.463129957</v>
      </c>
      <c r="L1112">
        <v>1</v>
      </c>
      <c r="M1112">
        <v>24022.06</v>
      </c>
      <c r="N1112">
        <v>3.02263591</v>
      </c>
      <c r="O1112">
        <v>5</v>
      </c>
      <c r="P1112">
        <v>92697.68</v>
      </c>
      <c r="Q1112">
        <v>4</v>
      </c>
      <c r="R1112">
        <v>1.5595059529999999</v>
      </c>
      <c r="S1112">
        <v>68675.62</v>
      </c>
      <c r="T1112" t="s">
        <v>396</v>
      </c>
      <c r="U1112" t="s">
        <v>397</v>
      </c>
      <c r="V1112">
        <v>0</v>
      </c>
      <c r="W1112">
        <v>0</v>
      </c>
      <c r="X1112">
        <v>5.2055738480000002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1.5595059529999999</v>
      </c>
      <c r="AG1112">
        <v>15826.294574</v>
      </c>
      <c r="AH1112" t="s">
        <v>40</v>
      </c>
    </row>
    <row r="1113" spans="1:34" x14ac:dyDescent="0.55000000000000004">
      <c r="A1113">
        <v>19836.345875999999</v>
      </c>
      <c r="B1113">
        <v>19340.753062</v>
      </c>
      <c r="C1113" t="s">
        <v>21</v>
      </c>
      <c r="D1113">
        <v>21014</v>
      </c>
      <c r="E1113">
        <v>210024</v>
      </c>
      <c r="F1113" t="s">
        <v>494</v>
      </c>
      <c r="G1113" t="s">
        <v>35</v>
      </c>
      <c r="H1113" t="s">
        <v>126</v>
      </c>
      <c r="I1113" t="s">
        <v>37</v>
      </c>
      <c r="J1113">
        <v>1</v>
      </c>
      <c r="K1113">
        <v>1.2224419639999999</v>
      </c>
      <c r="L1113">
        <v>2</v>
      </c>
      <c r="M1113">
        <v>60525.71</v>
      </c>
      <c r="N1113">
        <v>6.5980258039999997</v>
      </c>
      <c r="O1113">
        <v>3</v>
      </c>
      <c r="P1113">
        <v>117362</v>
      </c>
      <c r="Q1113">
        <v>1</v>
      </c>
      <c r="R1113">
        <v>5.37558384</v>
      </c>
      <c r="S1113">
        <v>56836.29</v>
      </c>
      <c r="T1113" t="s">
        <v>247</v>
      </c>
      <c r="U1113" t="s">
        <v>248</v>
      </c>
      <c r="V1113">
        <v>0</v>
      </c>
      <c r="W1113">
        <v>0</v>
      </c>
      <c r="X1113">
        <v>67.507471998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5.37558384</v>
      </c>
      <c r="AG1113">
        <v>54552.900676999998</v>
      </c>
      <c r="AH1113" t="s">
        <v>40</v>
      </c>
    </row>
    <row r="1114" spans="1:34" x14ac:dyDescent="0.55000000000000004">
      <c r="A1114">
        <v>19836.345875999999</v>
      </c>
      <c r="B1114">
        <v>19340.753062</v>
      </c>
      <c r="C1114" t="s">
        <v>21</v>
      </c>
      <c r="D1114">
        <v>20772</v>
      </c>
      <c r="E1114">
        <v>210024</v>
      </c>
      <c r="F1114" t="s">
        <v>494</v>
      </c>
      <c r="G1114" t="s">
        <v>35</v>
      </c>
      <c r="H1114" t="s">
        <v>41</v>
      </c>
      <c r="I1114" t="s">
        <v>37</v>
      </c>
      <c r="J1114">
        <v>1</v>
      </c>
      <c r="K1114">
        <v>0</v>
      </c>
      <c r="L1114">
        <v>0</v>
      </c>
      <c r="M1114">
        <v>0</v>
      </c>
      <c r="N1114">
        <v>1.4024919579999999</v>
      </c>
      <c r="O1114">
        <v>1</v>
      </c>
      <c r="P1114">
        <v>38020.870000000003</v>
      </c>
      <c r="Q1114">
        <v>1</v>
      </c>
      <c r="R1114">
        <v>1.4024919579999999</v>
      </c>
      <c r="S1114">
        <v>38020.870000000003</v>
      </c>
      <c r="T1114" t="s">
        <v>162</v>
      </c>
      <c r="U1114" t="s">
        <v>163</v>
      </c>
      <c r="V1114">
        <v>0</v>
      </c>
      <c r="W1114">
        <v>0</v>
      </c>
      <c r="X1114">
        <v>53.818906400000003</v>
      </c>
      <c r="Y1114">
        <v>-4.8192558569999999</v>
      </c>
      <c r="Z1114">
        <v>4.8192558569999999</v>
      </c>
      <c r="AA1114">
        <v>-4.8192558569999999</v>
      </c>
      <c r="AB1114">
        <v>0.1255872338</v>
      </c>
      <c r="AC1114">
        <v>0.1255872338</v>
      </c>
      <c r="AD1114">
        <v>0</v>
      </c>
      <c r="AE1114">
        <v>1274.493729</v>
      </c>
      <c r="AF1114">
        <v>1.2769047242</v>
      </c>
      <c r="AG1114">
        <v>12958.379714999999</v>
      </c>
      <c r="AH1114" t="s">
        <v>40</v>
      </c>
    </row>
    <row r="1115" spans="1:34" x14ac:dyDescent="0.55000000000000004">
      <c r="A1115">
        <v>19836.345875999999</v>
      </c>
      <c r="B1115">
        <v>19340.753062</v>
      </c>
      <c r="C1115" t="s">
        <v>21</v>
      </c>
      <c r="D1115">
        <v>21211</v>
      </c>
      <c r="E1115">
        <v>210024</v>
      </c>
      <c r="F1115" t="s">
        <v>494</v>
      </c>
      <c r="G1115" t="s">
        <v>35</v>
      </c>
      <c r="H1115" t="s">
        <v>86</v>
      </c>
      <c r="I1115" t="s">
        <v>37</v>
      </c>
      <c r="J1115">
        <v>3</v>
      </c>
      <c r="K1115">
        <v>181.16415663000001</v>
      </c>
      <c r="L1115">
        <v>212</v>
      </c>
      <c r="M1115">
        <v>3692897.06</v>
      </c>
      <c r="N1115">
        <v>187.71354244</v>
      </c>
      <c r="O1115">
        <v>219</v>
      </c>
      <c r="P1115">
        <v>3501548.86</v>
      </c>
      <c r="Q1115">
        <v>7</v>
      </c>
      <c r="R1115">
        <v>6.5493858090000003</v>
      </c>
      <c r="S1115">
        <v>-191348.2</v>
      </c>
      <c r="T1115" t="s">
        <v>36</v>
      </c>
      <c r="U1115" t="s">
        <v>210</v>
      </c>
      <c r="V1115">
        <v>0</v>
      </c>
      <c r="W1115">
        <v>0</v>
      </c>
      <c r="X1115">
        <v>53.067125419</v>
      </c>
      <c r="Y1115">
        <v>-0.598206982</v>
      </c>
      <c r="Z1115">
        <v>0.598206982</v>
      </c>
      <c r="AA1115">
        <v>-0.598206982</v>
      </c>
      <c r="AB1115">
        <v>7.3828915499999995E-2</v>
      </c>
      <c r="AC1115">
        <v>7.3828915499999995E-2</v>
      </c>
      <c r="AD1115">
        <v>0</v>
      </c>
      <c r="AE1115">
        <v>749.23610431999998</v>
      </c>
      <c r="AF1115">
        <v>6.4755568935000003</v>
      </c>
      <c r="AG1115">
        <v>65715.729221999994</v>
      </c>
      <c r="AH1115" t="s">
        <v>40</v>
      </c>
    </row>
    <row r="1116" spans="1:34" x14ac:dyDescent="0.55000000000000004">
      <c r="A1116">
        <v>19836.345875999999</v>
      </c>
      <c r="B1116">
        <v>19340.753062</v>
      </c>
      <c r="C1116" t="s">
        <v>21</v>
      </c>
      <c r="D1116">
        <v>21219</v>
      </c>
      <c r="E1116">
        <v>210024</v>
      </c>
      <c r="F1116" t="s">
        <v>494</v>
      </c>
      <c r="G1116" t="s">
        <v>35</v>
      </c>
      <c r="H1116" t="s">
        <v>36</v>
      </c>
      <c r="I1116" t="s">
        <v>37</v>
      </c>
      <c r="J1116">
        <v>2</v>
      </c>
      <c r="K1116">
        <v>3.200070905</v>
      </c>
      <c r="L1116">
        <v>4</v>
      </c>
      <c r="M1116">
        <v>59957.120000000003</v>
      </c>
      <c r="N1116">
        <v>3.5073508960000002</v>
      </c>
      <c r="O1116">
        <v>5</v>
      </c>
      <c r="P1116">
        <v>57072.959999999999</v>
      </c>
      <c r="Q1116">
        <v>1</v>
      </c>
      <c r="R1116">
        <v>0.30727999099999997</v>
      </c>
      <c r="S1116">
        <v>-2884.16</v>
      </c>
      <c r="T1116" t="s">
        <v>221</v>
      </c>
      <c r="U1116" t="s">
        <v>222</v>
      </c>
      <c r="V1116">
        <v>0</v>
      </c>
      <c r="W1116">
        <v>0</v>
      </c>
      <c r="X1116">
        <v>25.849107242999999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0.30727999099999997</v>
      </c>
      <c r="AG1116">
        <v>3118.3617125000001</v>
      </c>
      <c r="AH1116" t="s">
        <v>40</v>
      </c>
    </row>
    <row r="1117" spans="1:34" x14ac:dyDescent="0.55000000000000004">
      <c r="A1117">
        <v>19836.345875999999</v>
      </c>
      <c r="B1117">
        <v>19340.753062</v>
      </c>
      <c r="C1117" t="s">
        <v>21</v>
      </c>
      <c r="D1117">
        <v>21224</v>
      </c>
      <c r="E1117">
        <v>210024</v>
      </c>
      <c r="F1117" t="s">
        <v>494</v>
      </c>
      <c r="G1117" t="s">
        <v>35</v>
      </c>
      <c r="H1117" t="s">
        <v>86</v>
      </c>
      <c r="I1117" t="s">
        <v>37</v>
      </c>
      <c r="J1117">
        <v>2</v>
      </c>
      <c r="K1117">
        <v>21.508281361000002</v>
      </c>
      <c r="L1117">
        <v>30</v>
      </c>
      <c r="M1117">
        <v>418103.32</v>
      </c>
      <c r="N1117">
        <v>33.776772999000002</v>
      </c>
      <c r="O1117">
        <v>29</v>
      </c>
      <c r="P1117">
        <v>584746.77</v>
      </c>
      <c r="Q1117">
        <v>-1</v>
      </c>
      <c r="R1117">
        <v>12.268491638</v>
      </c>
      <c r="S1117">
        <v>166643.45000000001</v>
      </c>
      <c r="T1117" t="s">
        <v>36</v>
      </c>
      <c r="U1117" t="s">
        <v>400</v>
      </c>
      <c r="V1117">
        <v>0</v>
      </c>
      <c r="W1117">
        <v>0</v>
      </c>
      <c r="X1117">
        <v>65.434303064000005</v>
      </c>
      <c r="Y1117">
        <v>-0.73492597800000004</v>
      </c>
      <c r="Z1117">
        <v>0.73492597800000004</v>
      </c>
      <c r="AA1117">
        <v>-0.73492597800000004</v>
      </c>
      <c r="AB1117">
        <v>0.1377936769</v>
      </c>
      <c r="AC1117">
        <v>0.1377936769</v>
      </c>
      <c r="AD1117">
        <v>0</v>
      </c>
      <c r="AE1117">
        <v>1398.3680647000001</v>
      </c>
      <c r="AF1117">
        <v>12.130697960999999</v>
      </c>
      <c r="AG1117">
        <v>123105.6534</v>
      </c>
      <c r="AH1117" t="s">
        <v>40</v>
      </c>
    </row>
    <row r="1118" spans="1:34" x14ac:dyDescent="0.55000000000000004">
      <c r="A1118">
        <v>19836.345875999999</v>
      </c>
      <c r="B1118">
        <v>19340.753062</v>
      </c>
      <c r="C1118" t="s">
        <v>21</v>
      </c>
      <c r="D1118">
        <v>21218</v>
      </c>
      <c r="E1118">
        <v>210024</v>
      </c>
      <c r="F1118" t="s">
        <v>494</v>
      </c>
      <c r="G1118" t="s">
        <v>35</v>
      </c>
      <c r="H1118" t="s">
        <v>86</v>
      </c>
      <c r="I1118" t="s">
        <v>37</v>
      </c>
      <c r="J1118">
        <v>2</v>
      </c>
      <c r="K1118">
        <v>631.21088029999999</v>
      </c>
      <c r="L1118">
        <v>756</v>
      </c>
      <c r="M1118">
        <v>13231399.199999999</v>
      </c>
      <c r="N1118">
        <v>667.99783219000005</v>
      </c>
      <c r="O1118">
        <v>748</v>
      </c>
      <c r="P1118">
        <v>12919865.380000001</v>
      </c>
      <c r="Q1118">
        <v>-8</v>
      </c>
      <c r="R1118">
        <v>36.786951899000002</v>
      </c>
      <c r="S1118">
        <v>-311533.82</v>
      </c>
      <c r="T1118" t="s">
        <v>36</v>
      </c>
      <c r="U1118" t="s">
        <v>258</v>
      </c>
      <c r="V1118">
        <v>0</v>
      </c>
      <c r="W1118">
        <v>0</v>
      </c>
      <c r="X1118">
        <v>93.296299219000005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36.786951899000002</v>
      </c>
      <c r="AG1118">
        <v>373324.08773999999</v>
      </c>
      <c r="AH1118" t="s">
        <v>40</v>
      </c>
    </row>
    <row r="1119" spans="1:34" x14ac:dyDescent="0.55000000000000004">
      <c r="A1119">
        <v>19836.345875999999</v>
      </c>
      <c r="B1119">
        <v>19340.753062</v>
      </c>
      <c r="C1119" t="s">
        <v>21</v>
      </c>
      <c r="D1119">
        <v>21217</v>
      </c>
      <c r="E1119">
        <v>210024</v>
      </c>
      <c r="F1119" t="s">
        <v>494</v>
      </c>
      <c r="G1119" t="s">
        <v>35</v>
      </c>
      <c r="H1119" t="s">
        <v>86</v>
      </c>
      <c r="I1119" t="s">
        <v>37</v>
      </c>
      <c r="J1119">
        <v>2</v>
      </c>
      <c r="K1119">
        <v>95.744182151999993</v>
      </c>
      <c r="L1119">
        <v>128</v>
      </c>
      <c r="M1119">
        <v>1834470.81</v>
      </c>
      <c r="N1119">
        <v>112.31152467</v>
      </c>
      <c r="O1119">
        <v>125</v>
      </c>
      <c r="P1119">
        <v>1959078.99</v>
      </c>
      <c r="Q1119">
        <v>-3</v>
      </c>
      <c r="R1119">
        <v>16.567342515</v>
      </c>
      <c r="S1119">
        <v>124608.18</v>
      </c>
      <c r="T1119" t="s">
        <v>36</v>
      </c>
      <c r="U1119" t="s">
        <v>364</v>
      </c>
      <c r="V1119">
        <v>0</v>
      </c>
      <c r="W1119">
        <v>0</v>
      </c>
      <c r="X1119">
        <v>63.406089125999998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16.567342515</v>
      </c>
      <c r="AG1119">
        <v>168129.94041000001</v>
      </c>
      <c r="AH1119" t="s">
        <v>40</v>
      </c>
    </row>
    <row r="1120" spans="1:34" x14ac:dyDescent="0.55000000000000004">
      <c r="A1120">
        <v>19836.345875999999</v>
      </c>
      <c r="B1120">
        <v>19340.753062</v>
      </c>
      <c r="C1120" t="s">
        <v>21</v>
      </c>
      <c r="D1120">
        <v>21214</v>
      </c>
      <c r="E1120">
        <v>210024</v>
      </c>
      <c r="F1120" t="s">
        <v>494</v>
      </c>
      <c r="G1120" t="s">
        <v>35</v>
      </c>
      <c r="H1120" t="s">
        <v>86</v>
      </c>
      <c r="I1120" t="s">
        <v>37</v>
      </c>
      <c r="J1120">
        <v>2</v>
      </c>
      <c r="K1120">
        <v>73.947154806</v>
      </c>
      <c r="L1120">
        <v>84</v>
      </c>
      <c r="M1120">
        <v>1468231.63</v>
      </c>
      <c r="N1120">
        <v>86.956272419000001</v>
      </c>
      <c r="O1120">
        <v>95</v>
      </c>
      <c r="P1120">
        <v>1761712.62</v>
      </c>
      <c r="Q1120">
        <v>11</v>
      </c>
      <c r="R1120">
        <v>13.009117613000001</v>
      </c>
      <c r="S1120">
        <v>293480.99</v>
      </c>
      <c r="T1120" t="s">
        <v>36</v>
      </c>
      <c r="U1120" t="s">
        <v>302</v>
      </c>
      <c r="V1120">
        <v>0</v>
      </c>
      <c r="W1120">
        <v>0</v>
      </c>
      <c r="X1120">
        <v>122.01511635999999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13.009117613000001</v>
      </c>
      <c r="AG1120">
        <v>132020.09719999999</v>
      </c>
      <c r="AH1120" t="s">
        <v>40</v>
      </c>
    </row>
    <row r="1121" spans="1:34" x14ac:dyDescent="0.55000000000000004">
      <c r="A1121">
        <v>19836.345875999999</v>
      </c>
      <c r="B1121">
        <v>19340.753062</v>
      </c>
      <c r="C1121" t="s">
        <v>21</v>
      </c>
      <c r="D1121">
        <v>21208</v>
      </c>
      <c r="E1121">
        <v>210024</v>
      </c>
      <c r="F1121" t="s">
        <v>494</v>
      </c>
      <c r="G1121" t="s">
        <v>35</v>
      </c>
      <c r="H1121" t="s">
        <v>36</v>
      </c>
      <c r="I1121" t="s">
        <v>37</v>
      </c>
      <c r="J1121">
        <v>2</v>
      </c>
      <c r="K1121">
        <v>11.411362661</v>
      </c>
      <c r="L1121">
        <v>14</v>
      </c>
      <c r="M1121">
        <v>280289</v>
      </c>
      <c r="N1121">
        <v>24.514256272000001</v>
      </c>
      <c r="O1121">
        <v>17</v>
      </c>
      <c r="P1121">
        <v>561416.25</v>
      </c>
      <c r="Q1121">
        <v>3</v>
      </c>
      <c r="R1121">
        <v>13.102893611000001</v>
      </c>
      <c r="S1121">
        <v>281127.25</v>
      </c>
      <c r="T1121" t="s">
        <v>444</v>
      </c>
      <c r="U1121" t="s">
        <v>445</v>
      </c>
      <c r="V1121">
        <v>0</v>
      </c>
      <c r="W1121">
        <v>0</v>
      </c>
      <c r="X1121">
        <v>103.93195891000001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13.102893611000001</v>
      </c>
      <c r="AG1121">
        <v>132971.76177000001</v>
      </c>
      <c r="AH1121" t="s">
        <v>40</v>
      </c>
    </row>
    <row r="1122" spans="1:34" x14ac:dyDescent="0.55000000000000004">
      <c r="A1122">
        <v>19836.345875999999</v>
      </c>
      <c r="B1122">
        <v>19340.753062</v>
      </c>
      <c r="C1122" t="s">
        <v>21</v>
      </c>
      <c r="D1122">
        <v>21206</v>
      </c>
      <c r="E1122">
        <v>210024</v>
      </c>
      <c r="F1122" t="s">
        <v>494</v>
      </c>
      <c r="G1122" t="s">
        <v>35</v>
      </c>
      <c r="H1122" t="s">
        <v>86</v>
      </c>
      <c r="I1122" t="s">
        <v>37</v>
      </c>
      <c r="J1122">
        <v>2</v>
      </c>
      <c r="K1122">
        <v>107.92124080000001</v>
      </c>
      <c r="L1122">
        <v>130</v>
      </c>
      <c r="M1122">
        <v>1798202.07</v>
      </c>
      <c r="N1122">
        <v>136.47329995000001</v>
      </c>
      <c r="O1122">
        <v>150</v>
      </c>
      <c r="P1122">
        <v>2692646.54</v>
      </c>
      <c r="Q1122">
        <v>20</v>
      </c>
      <c r="R1122">
        <v>28.552059145000001</v>
      </c>
      <c r="S1122">
        <v>894444.47</v>
      </c>
      <c r="T1122" t="s">
        <v>36</v>
      </c>
      <c r="U1122" t="s">
        <v>108</v>
      </c>
      <c r="V1122">
        <v>0</v>
      </c>
      <c r="W1122">
        <v>0</v>
      </c>
      <c r="X1122">
        <v>198.44760808000001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28.552059145000001</v>
      </c>
      <c r="AG1122">
        <v>289754.13517999998</v>
      </c>
      <c r="AH1122" t="s">
        <v>40</v>
      </c>
    </row>
    <row r="1123" spans="1:34" x14ac:dyDescent="0.55000000000000004">
      <c r="A1123">
        <v>19836.345875999999</v>
      </c>
      <c r="B1123">
        <v>19340.753062</v>
      </c>
      <c r="C1123" t="s">
        <v>21</v>
      </c>
      <c r="D1123">
        <v>20882</v>
      </c>
      <c r="E1123">
        <v>210024</v>
      </c>
      <c r="F1123" t="s">
        <v>494</v>
      </c>
      <c r="G1123" t="s">
        <v>35</v>
      </c>
      <c r="H1123" t="s">
        <v>46</v>
      </c>
      <c r="I1123" t="s">
        <v>37</v>
      </c>
      <c r="J1123">
        <v>1</v>
      </c>
      <c r="K1123">
        <v>0</v>
      </c>
      <c r="L1123">
        <v>0</v>
      </c>
      <c r="M1123">
        <v>0</v>
      </c>
      <c r="N1123">
        <v>1.985583941</v>
      </c>
      <c r="O1123">
        <v>1</v>
      </c>
      <c r="P1123">
        <v>17212.05</v>
      </c>
      <c r="Q1123">
        <v>1</v>
      </c>
      <c r="R1123">
        <v>1.985583941</v>
      </c>
      <c r="S1123">
        <v>17212.05</v>
      </c>
      <c r="T1123" t="s">
        <v>47</v>
      </c>
      <c r="U1123" t="s">
        <v>120</v>
      </c>
      <c r="V1123">
        <v>0</v>
      </c>
      <c r="W1123">
        <v>0</v>
      </c>
      <c r="X1123">
        <v>33.022101024999998</v>
      </c>
      <c r="Y1123">
        <v>-0.57127498300000001</v>
      </c>
      <c r="Z1123">
        <v>0.57127498300000001</v>
      </c>
      <c r="AA1123">
        <v>-0.57127498300000001</v>
      </c>
      <c r="AB1123">
        <v>3.4350159300000002E-2</v>
      </c>
      <c r="AC1123">
        <v>3.4350159300000002E-2</v>
      </c>
      <c r="AD1123">
        <v>0</v>
      </c>
      <c r="AE1123">
        <v>348.59484788999998</v>
      </c>
      <c r="AF1123">
        <v>1.9512337817000001</v>
      </c>
      <c r="AG1123">
        <v>19801.656127999999</v>
      </c>
      <c r="AH1123" t="s">
        <v>40</v>
      </c>
    </row>
    <row r="1124" spans="1:34" x14ac:dyDescent="0.55000000000000004">
      <c r="A1124">
        <v>19836.345875999999</v>
      </c>
      <c r="B1124">
        <v>19340.753062</v>
      </c>
      <c r="C1124" t="s">
        <v>21</v>
      </c>
      <c r="D1124">
        <v>21205</v>
      </c>
      <c r="E1124">
        <v>210024</v>
      </c>
      <c r="F1124" t="s">
        <v>494</v>
      </c>
      <c r="G1124" t="s">
        <v>35</v>
      </c>
      <c r="H1124" t="s">
        <v>86</v>
      </c>
      <c r="I1124" t="s">
        <v>37</v>
      </c>
      <c r="J1124">
        <v>2</v>
      </c>
      <c r="K1124">
        <v>35.427379946999999</v>
      </c>
      <c r="L1124">
        <v>45</v>
      </c>
      <c r="M1124">
        <v>619698.68999999994</v>
      </c>
      <c r="N1124">
        <v>41.086010782000002</v>
      </c>
      <c r="O1124">
        <v>58</v>
      </c>
      <c r="P1124">
        <v>848546.23</v>
      </c>
      <c r="Q1124">
        <v>13</v>
      </c>
      <c r="R1124">
        <v>5.6586308350000003</v>
      </c>
      <c r="S1124">
        <v>228847.54</v>
      </c>
      <c r="T1124" t="s">
        <v>36</v>
      </c>
      <c r="U1124" t="s">
        <v>420</v>
      </c>
      <c r="V1124">
        <v>0</v>
      </c>
      <c r="W1124">
        <v>0</v>
      </c>
      <c r="X1124">
        <v>48.148821564000002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5.6586308350000003</v>
      </c>
      <c r="AG1124">
        <v>57425.339292999997</v>
      </c>
      <c r="AH1124" t="s">
        <v>40</v>
      </c>
    </row>
    <row r="1125" spans="1:34" x14ac:dyDescent="0.55000000000000004">
      <c r="A1125">
        <v>19836.345875999999</v>
      </c>
      <c r="B1125">
        <v>19340.753062</v>
      </c>
      <c r="C1125" t="s">
        <v>21</v>
      </c>
      <c r="D1125">
        <v>20748</v>
      </c>
      <c r="E1125">
        <v>210024</v>
      </c>
      <c r="F1125" t="s">
        <v>494</v>
      </c>
      <c r="G1125" t="s">
        <v>35</v>
      </c>
      <c r="H1125" t="s">
        <v>41</v>
      </c>
      <c r="I1125" t="s">
        <v>37</v>
      </c>
      <c r="J1125">
        <v>1</v>
      </c>
      <c r="K1125">
        <v>0</v>
      </c>
      <c r="L1125">
        <v>0</v>
      </c>
      <c r="M1125">
        <v>0</v>
      </c>
      <c r="N1125">
        <v>0.52952198399999995</v>
      </c>
      <c r="O1125">
        <v>1</v>
      </c>
      <c r="P1125">
        <v>9494.25</v>
      </c>
      <c r="Q1125">
        <v>1</v>
      </c>
      <c r="R1125">
        <v>0.52952198399999995</v>
      </c>
      <c r="S1125">
        <v>9494.25</v>
      </c>
      <c r="T1125" t="s">
        <v>318</v>
      </c>
      <c r="U1125" t="s">
        <v>319</v>
      </c>
      <c r="V1125">
        <v>0</v>
      </c>
      <c r="W1125">
        <v>0</v>
      </c>
      <c r="X1125">
        <v>58.72886227</v>
      </c>
      <c r="Y1125">
        <v>-3.3167708999999999</v>
      </c>
      <c r="Z1125">
        <v>3.3167708999999999</v>
      </c>
      <c r="AA1125">
        <v>-3.3167708999999999</v>
      </c>
      <c r="AB1125">
        <v>2.99052806E-2</v>
      </c>
      <c r="AC1125">
        <v>2.99052806E-2</v>
      </c>
      <c r="AD1125">
        <v>0</v>
      </c>
      <c r="AE1125">
        <v>303.48699836999998</v>
      </c>
      <c r="AF1125">
        <v>0.49961670339999997</v>
      </c>
      <c r="AG1125">
        <v>5070.2474757</v>
      </c>
      <c r="AH1125" t="s">
        <v>40</v>
      </c>
    </row>
    <row r="1126" spans="1:34" x14ac:dyDescent="0.55000000000000004">
      <c r="A1126">
        <v>19836.345875999999</v>
      </c>
      <c r="B1126">
        <v>19340.753062</v>
      </c>
      <c r="C1126" t="s">
        <v>21</v>
      </c>
      <c r="D1126">
        <v>21201</v>
      </c>
      <c r="E1126">
        <v>210024</v>
      </c>
      <c r="F1126" t="s">
        <v>494</v>
      </c>
      <c r="G1126" t="s">
        <v>35</v>
      </c>
      <c r="H1126" t="s">
        <v>86</v>
      </c>
      <c r="I1126" t="s">
        <v>37</v>
      </c>
      <c r="J1126">
        <v>2</v>
      </c>
      <c r="K1126">
        <v>27.581982180000001</v>
      </c>
      <c r="L1126">
        <v>35</v>
      </c>
      <c r="M1126">
        <v>426280.27</v>
      </c>
      <c r="N1126">
        <v>30.748571084999998</v>
      </c>
      <c r="O1126">
        <v>36</v>
      </c>
      <c r="P1126">
        <v>557709.57999999996</v>
      </c>
      <c r="Q1126">
        <v>1</v>
      </c>
      <c r="R1126">
        <v>3.1665889049999998</v>
      </c>
      <c r="S1126">
        <v>131429.31</v>
      </c>
      <c r="T1126" t="s">
        <v>36</v>
      </c>
      <c r="U1126" t="s">
        <v>232</v>
      </c>
      <c r="V1126">
        <v>0</v>
      </c>
      <c r="W1126">
        <v>0</v>
      </c>
      <c r="X1126">
        <v>58.911117240000003</v>
      </c>
      <c r="Y1126">
        <v>-0.58304598299999999</v>
      </c>
      <c r="Z1126">
        <v>0.58304598299999999</v>
      </c>
      <c r="AA1126">
        <v>-0.58304598299999999</v>
      </c>
      <c r="AB1126">
        <v>3.1339873099999999E-2</v>
      </c>
      <c r="AC1126">
        <v>3.1339873099999999E-2</v>
      </c>
      <c r="AD1126">
        <v>0</v>
      </c>
      <c r="AE1126">
        <v>318.04563701000001</v>
      </c>
      <c r="AF1126">
        <v>3.1352490318999999</v>
      </c>
      <c r="AG1126">
        <v>31817.367958999999</v>
      </c>
      <c r="AH1126" t="s">
        <v>40</v>
      </c>
    </row>
    <row r="1127" spans="1:34" x14ac:dyDescent="0.55000000000000004">
      <c r="A1127">
        <v>19836.345875999999</v>
      </c>
      <c r="B1127">
        <v>19340.753062</v>
      </c>
      <c r="C1127" t="s">
        <v>21</v>
      </c>
      <c r="D1127">
        <v>21161</v>
      </c>
      <c r="E1127">
        <v>210024</v>
      </c>
      <c r="F1127" t="s">
        <v>494</v>
      </c>
      <c r="G1127" t="s">
        <v>35</v>
      </c>
      <c r="H1127" t="s">
        <v>126</v>
      </c>
      <c r="I1127" t="s">
        <v>37</v>
      </c>
      <c r="J1127">
        <v>1</v>
      </c>
      <c r="K1127">
        <v>0</v>
      </c>
      <c r="L1127">
        <v>0</v>
      </c>
      <c r="M1127">
        <v>0</v>
      </c>
      <c r="N1127">
        <v>0.49757698500000003</v>
      </c>
      <c r="O1127">
        <v>1</v>
      </c>
      <c r="P1127">
        <v>7606.69</v>
      </c>
      <c r="Q1127">
        <v>1</v>
      </c>
      <c r="R1127">
        <v>0.49757698500000003</v>
      </c>
      <c r="S1127">
        <v>7606.69</v>
      </c>
      <c r="T1127" t="s">
        <v>384</v>
      </c>
      <c r="U1127" t="s">
        <v>385</v>
      </c>
      <c r="V1127">
        <v>0</v>
      </c>
      <c r="W1127">
        <v>0</v>
      </c>
      <c r="X1127">
        <v>15.021503556000001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0.49757698500000003</v>
      </c>
      <c r="AG1127">
        <v>5049.5478536999999</v>
      </c>
      <c r="AH1127" t="s">
        <v>40</v>
      </c>
    </row>
    <row r="1128" spans="1:34" x14ac:dyDescent="0.55000000000000004">
      <c r="A1128">
        <v>19836.345875999999</v>
      </c>
      <c r="B1128">
        <v>19340.753062</v>
      </c>
      <c r="C1128" t="s">
        <v>21</v>
      </c>
      <c r="D1128">
        <v>21409</v>
      </c>
      <c r="E1128">
        <v>210024</v>
      </c>
      <c r="F1128" t="s">
        <v>494</v>
      </c>
      <c r="G1128" t="s">
        <v>35</v>
      </c>
      <c r="H1128" t="s">
        <v>64</v>
      </c>
      <c r="I1128" t="s">
        <v>37</v>
      </c>
      <c r="J1128">
        <v>1</v>
      </c>
      <c r="K1128">
        <v>0</v>
      </c>
      <c r="L1128">
        <v>0</v>
      </c>
      <c r="M1128">
        <v>0</v>
      </c>
      <c r="N1128">
        <v>0.96191797099999998</v>
      </c>
      <c r="O1128">
        <v>1</v>
      </c>
      <c r="P1128">
        <v>14124.74</v>
      </c>
      <c r="Q1128">
        <v>1</v>
      </c>
      <c r="R1128">
        <v>0.96191797099999998</v>
      </c>
      <c r="S1128">
        <v>14124.74</v>
      </c>
      <c r="T1128" t="s">
        <v>104</v>
      </c>
      <c r="U1128" t="s">
        <v>105</v>
      </c>
      <c r="V1128">
        <v>0</v>
      </c>
      <c r="W1128">
        <v>0</v>
      </c>
      <c r="X1128">
        <v>23.385939306000001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0.96191797099999998</v>
      </c>
      <c r="AG1128">
        <v>9761.8076646999998</v>
      </c>
      <c r="AH1128" t="s">
        <v>40</v>
      </c>
    </row>
    <row r="1129" spans="1:34" x14ac:dyDescent="0.55000000000000004">
      <c r="A1129">
        <v>19836.345875999999</v>
      </c>
      <c r="B1129">
        <v>19340.753062</v>
      </c>
      <c r="C1129" t="s">
        <v>21</v>
      </c>
      <c r="D1129">
        <v>20747</v>
      </c>
      <c r="E1129">
        <v>210024</v>
      </c>
      <c r="F1129" t="s">
        <v>494</v>
      </c>
      <c r="G1129" t="s">
        <v>35</v>
      </c>
      <c r="H1129" t="s">
        <v>41</v>
      </c>
      <c r="I1129" t="s">
        <v>37</v>
      </c>
      <c r="J1129">
        <v>1</v>
      </c>
      <c r="K1129">
        <v>0</v>
      </c>
      <c r="L1129">
        <v>0</v>
      </c>
      <c r="M1129">
        <v>0</v>
      </c>
      <c r="N1129">
        <v>0.534376984</v>
      </c>
      <c r="O1129">
        <v>1</v>
      </c>
      <c r="P1129">
        <v>4759.6000000000004</v>
      </c>
      <c r="Q1129">
        <v>1</v>
      </c>
      <c r="R1129">
        <v>0.534376984</v>
      </c>
      <c r="S1129">
        <v>4759.6000000000004</v>
      </c>
      <c r="T1129" t="s">
        <v>106</v>
      </c>
      <c r="U1129" t="s">
        <v>107</v>
      </c>
      <c r="V1129">
        <v>0</v>
      </c>
      <c r="W1129">
        <v>0</v>
      </c>
      <c r="X1129">
        <v>135.299723</v>
      </c>
      <c r="Y1129">
        <v>-5.2008608450000002</v>
      </c>
      <c r="Z1129">
        <v>5.2008608450000002</v>
      </c>
      <c r="AA1129">
        <v>-5.2008608450000002</v>
      </c>
      <c r="AB1129">
        <v>2.05412123E-2</v>
      </c>
      <c r="AC1129">
        <v>2.05412123E-2</v>
      </c>
      <c r="AD1129">
        <v>0</v>
      </c>
      <c r="AE1129">
        <v>208.45786190000001</v>
      </c>
      <c r="AF1129">
        <v>0.51383577170000005</v>
      </c>
      <c r="AG1129">
        <v>5214.5464850999997</v>
      </c>
      <c r="AH1129" t="s">
        <v>40</v>
      </c>
    </row>
    <row r="1130" spans="1:34" x14ac:dyDescent="0.55000000000000004">
      <c r="A1130">
        <v>19836.345875999999</v>
      </c>
      <c r="B1130">
        <v>19340.753062</v>
      </c>
      <c r="C1130" t="s">
        <v>21</v>
      </c>
      <c r="D1130">
        <v>21755</v>
      </c>
      <c r="E1130">
        <v>210024</v>
      </c>
      <c r="F1130" t="s">
        <v>494</v>
      </c>
      <c r="G1130" t="s">
        <v>35</v>
      </c>
      <c r="H1130" t="s">
        <v>55</v>
      </c>
      <c r="I1130" t="s">
        <v>37</v>
      </c>
      <c r="J1130">
        <v>1</v>
      </c>
      <c r="K1130">
        <v>0</v>
      </c>
      <c r="L1130">
        <v>0</v>
      </c>
      <c r="M1130">
        <v>0</v>
      </c>
      <c r="N1130">
        <v>2.2124489340000002</v>
      </c>
      <c r="O1130">
        <v>1</v>
      </c>
      <c r="P1130">
        <v>26574.560000000001</v>
      </c>
      <c r="Q1130">
        <v>1</v>
      </c>
      <c r="R1130">
        <v>2.2124489340000002</v>
      </c>
      <c r="S1130">
        <v>26574.560000000001</v>
      </c>
      <c r="T1130" t="s">
        <v>90</v>
      </c>
      <c r="U1130" t="s">
        <v>91</v>
      </c>
      <c r="V1130">
        <v>0</v>
      </c>
      <c r="W1130">
        <v>0</v>
      </c>
      <c r="X1130">
        <v>17.577469484000002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2.2124489340000002</v>
      </c>
      <c r="AG1130">
        <v>22452.539210999999</v>
      </c>
      <c r="AH1130" t="s">
        <v>40</v>
      </c>
    </row>
    <row r="1131" spans="1:34" x14ac:dyDescent="0.55000000000000004">
      <c r="A1131">
        <v>19836.345875999999</v>
      </c>
      <c r="B1131">
        <v>19340.753062</v>
      </c>
      <c r="C1131" t="s">
        <v>21</v>
      </c>
      <c r="D1131">
        <v>21144</v>
      </c>
      <c r="E1131">
        <v>210024</v>
      </c>
      <c r="F1131" t="s">
        <v>494</v>
      </c>
      <c r="G1131" t="s">
        <v>35</v>
      </c>
      <c r="H1131" t="s">
        <v>64</v>
      </c>
      <c r="I1131" t="s">
        <v>37</v>
      </c>
      <c r="J1131">
        <v>2</v>
      </c>
      <c r="K1131">
        <v>0</v>
      </c>
      <c r="L1131">
        <v>0</v>
      </c>
      <c r="M1131">
        <v>0</v>
      </c>
      <c r="N1131">
        <v>4.2905848720000002</v>
      </c>
      <c r="O1131">
        <v>2</v>
      </c>
      <c r="P1131">
        <v>55462.27</v>
      </c>
      <c r="Q1131">
        <v>2</v>
      </c>
      <c r="R1131">
        <v>4.2905848720000002</v>
      </c>
      <c r="S1131">
        <v>55462.27</v>
      </c>
      <c r="T1131" t="s">
        <v>300</v>
      </c>
      <c r="U1131" t="s">
        <v>301</v>
      </c>
      <c r="V1131">
        <v>0</v>
      </c>
      <c r="W1131">
        <v>0</v>
      </c>
      <c r="X1131">
        <v>27.458624188999998</v>
      </c>
      <c r="Y1131">
        <v>-5.6600000000000001E-3</v>
      </c>
      <c r="Z1131">
        <v>5.6600000000000001E-3</v>
      </c>
      <c r="AA1131">
        <v>-5.6600000000000001E-3</v>
      </c>
      <c r="AB1131">
        <v>8.8441099999999999E-4</v>
      </c>
      <c r="AC1131">
        <v>8.8441099999999999E-4</v>
      </c>
      <c r="AD1131">
        <v>0</v>
      </c>
      <c r="AE1131">
        <v>8.9752460492000008</v>
      </c>
      <c r="AF1131">
        <v>4.2897004609999998</v>
      </c>
      <c r="AG1131">
        <v>43533.058017000003</v>
      </c>
      <c r="AH1131" t="s">
        <v>40</v>
      </c>
    </row>
    <row r="1132" spans="1:34" x14ac:dyDescent="0.55000000000000004">
      <c r="A1132">
        <v>19836.345875999999</v>
      </c>
      <c r="B1132">
        <v>19340.753062</v>
      </c>
      <c r="C1132" t="s">
        <v>21</v>
      </c>
      <c r="D1132">
        <v>21078</v>
      </c>
      <c r="E1132">
        <v>210024</v>
      </c>
      <c r="F1132" t="s">
        <v>494</v>
      </c>
      <c r="G1132" t="s">
        <v>35</v>
      </c>
      <c r="H1132" t="s">
        <v>126</v>
      </c>
      <c r="I1132" t="s">
        <v>37</v>
      </c>
      <c r="J1132">
        <v>1</v>
      </c>
      <c r="K1132">
        <v>0</v>
      </c>
      <c r="L1132">
        <v>0</v>
      </c>
      <c r="M1132">
        <v>0</v>
      </c>
      <c r="N1132">
        <v>2.9751599120000001</v>
      </c>
      <c r="O1132">
        <v>2</v>
      </c>
      <c r="P1132">
        <v>107908.64</v>
      </c>
      <c r="Q1132">
        <v>2</v>
      </c>
      <c r="R1132">
        <v>2.9751599120000001</v>
      </c>
      <c r="S1132">
        <v>107908.64</v>
      </c>
      <c r="T1132" t="s">
        <v>386</v>
      </c>
      <c r="U1132" t="s">
        <v>387</v>
      </c>
      <c r="V1132">
        <v>0</v>
      </c>
      <c r="W1132">
        <v>0</v>
      </c>
      <c r="X1132">
        <v>24.987545236999999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2.9751599120000001</v>
      </c>
      <c r="AG1132">
        <v>30192.739618</v>
      </c>
      <c r="AH1132" t="s">
        <v>40</v>
      </c>
    </row>
    <row r="1133" spans="1:34" x14ac:dyDescent="0.55000000000000004">
      <c r="A1133">
        <v>19836.345875999999</v>
      </c>
      <c r="B1133">
        <v>19340.753062</v>
      </c>
      <c r="C1133" t="s">
        <v>21</v>
      </c>
      <c r="D1133">
        <v>21133</v>
      </c>
      <c r="E1133">
        <v>210024</v>
      </c>
      <c r="F1133" t="s">
        <v>494</v>
      </c>
      <c r="G1133" t="s">
        <v>35</v>
      </c>
      <c r="H1133" t="s">
        <v>36</v>
      </c>
      <c r="I1133" t="s">
        <v>37</v>
      </c>
      <c r="J1133">
        <v>2</v>
      </c>
      <c r="K1133">
        <v>8.5220827470000007</v>
      </c>
      <c r="L1133">
        <v>9</v>
      </c>
      <c r="M1133">
        <v>122405.89</v>
      </c>
      <c r="N1133">
        <v>13.330636603</v>
      </c>
      <c r="O1133">
        <v>14</v>
      </c>
      <c r="P1133">
        <v>221973.47</v>
      </c>
      <c r="Q1133">
        <v>5</v>
      </c>
      <c r="R1133">
        <v>4.8085538559999996</v>
      </c>
      <c r="S1133">
        <v>99567.58</v>
      </c>
      <c r="T1133" t="s">
        <v>67</v>
      </c>
      <c r="U1133" t="s">
        <v>68</v>
      </c>
      <c r="V1133">
        <v>0</v>
      </c>
      <c r="W1133">
        <v>0</v>
      </c>
      <c r="X1133">
        <v>65.825927037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4.8085538559999996</v>
      </c>
      <c r="AG1133">
        <v>48798.524721000002</v>
      </c>
      <c r="AH1133" t="s">
        <v>40</v>
      </c>
    </row>
    <row r="1134" spans="1:34" x14ac:dyDescent="0.55000000000000004">
      <c r="A1134">
        <v>19836.345875999999</v>
      </c>
      <c r="B1134">
        <v>19340.753062</v>
      </c>
      <c r="C1134" t="s">
        <v>21</v>
      </c>
      <c r="D1134">
        <v>21131</v>
      </c>
      <c r="E1134">
        <v>210024</v>
      </c>
      <c r="F1134" t="s">
        <v>494</v>
      </c>
      <c r="G1134" t="s">
        <v>35</v>
      </c>
      <c r="H1134" t="s">
        <v>36</v>
      </c>
      <c r="I1134" t="s">
        <v>37</v>
      </c>
      <c r="J1134">
        <v>1</v>
      </c>
      <c r="K1134">
        <v>0.58304598299999999</v>
      </c>
      <c r="L1134">
        <v>1</v>
      </c>
      <c r="M1134">
        <v>24408.59</v>
      </c>
      <c r="N1134">
        <v>4.7323718599999998</v>
      </c>
      <c r="O1134">
        <v>3</v>
      </c>
      <c r="P1134">
        <v>48150.3</v>
      </c>
      <c r="Q1134">
        <v>2</v>
      </c>
      <c r="R1134">
        <v>4.1493258769999999</v>
      </c>
      <c r="S1134">
        <v>23741.71</v>
      </c>
      <c r="T1134" t="s">
        <v>460</v>
      </c>
      <c r="U1134" t="s">
        <v>461</v>
      </c>
      <c r="V1134">
        <v>0</v>
      </c>
      <c r="W1134">
        <v>0</v>
      </c>
      <c r="X1134">
        <v>16.587132508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4.1493258769999999</v>
      </c>
      <c r="AG1134">
        <v>42108.498199000001</v>
      </c>
      <c r="AH1134" t="s">
        <v>40</v>
      </c>
    </row>
    <row r="1135" spans="1:34" x14ac:dyDescent="0.55000000000000004">
      <c r="A1135">
        <v>19836.345875999999</v>
      </c>
      <c r="B1135">
        <v>19340.753062</v>
      </c>
      <c r="C1135" t="s">
        <v>21</v>
      </c>
      <c r="D1135">
        <v>21122</v>
      </c>
      <c r="E1135">
        <v>210024</v>
      </c>
      <c r="F1135" t="s">
        <v>494</v>
      </c>
      <c r="G1135" t="s">
        <v>35</v>
      </c>
      <c r="H1135" t="s">
        <v>64</v>
      </c>
      <c r="I1135" t="s">
        <v>37</v>
      </c>
      <c r="J1135">
        <v>2</v>
      </c>
      <c r="K1135">
        <v>4.8322158569999996</v>
      </c>
      <c r="L1135">
        <v>2</v>
      </c>
      <c r="M1135">
        <v>112675.99</v>
      </c>
      <c r="N1135">
        <v>12.779057621</v>
      </c>
      <c r="O1135">
        <v>7</v>
      </c>
      <c r="P1135">
        <v>230256.03</v>
      </c>
      <c r="Q1135">
        <v>5</v>
      </c>
      <c r="R1135">
        <v>7.9468417640000002</v>
      </c>
      <c r="S1135">
        <v>117580.04</v>
      </c>
      <c r="T1135" t="s">
        <v>65</v>
      </c>
      <c r="U1135" t="s">
        <v>66</v>
      </c>
      <c r="V1135">
        <v>0</v>
      </c>
      <c r="W1135">
        <v>0</v>
      </c>
      <c r="X1135">
        <v>126.90784524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7.9468417640000002</v>
      </c>
      <c r="AG1135">
        <v>80646.732029999999</v>
      </c>
      <c r="AH1135" t="s">
        <v>40</v>
      </c>
    </row>
    <row r="1136" spans="1:34" x14ac:dyDescent="0.55000000000000004">
      <c r="A1136">
        <v>19836.345875999999</v>
      </c>
      <c r="B1136">
        <v>19340.753062</v>
      </c>
      <c r="C1136" t="s">
        <v>21</v>
      </c>
      <c r="D1136">
        <v>20745</v>
      </c>
      <c r="E1136">
        <v>210024</v>
      </c>
      <c r="F1136" t="s">
        <v>494</v>
      </c>
      <c r="G1136" t="s">
        <v>35</v>
      </c>
      <c r="H1136" t="s">
        <v>41</v>
      </c>
      <c r="I1136" t="s">
        <v>37</v>
      </c>
      <c r="J1136">
        <v>1</v>
      </c>
      <c r="K1136">
        <v>0</v>
      </c>
      <c r="L1136">
        <v>0</v>
      </c>
      <c r="M1136">
        <v>0</v>
      </c>
      <c r="N1136">
        <v>5.558282835</v>
      </c>
      <c r="O1136">
        <v>3</v>
      </c>
      <c r="P1136">
        <v>59787.64</v>
      </c>
      <c r="Q1136">
        <v>3</v>
      </c>
      <c r="R1136">
        <v>5.558282835</v>
      </c>
      <c r="S1136">
        <v>59787.64</v>
      </c>
      <c r="T1136" t="s">
        <v>214</v>
      </c>
      <c r="U1136" t="s">
        <v>215</v>
      </c>
      <c r="V1136">
        <v>0</v>
      </c>
      <c r="W1136">
        <v>0</v>
      </c>
      <c r="X1136">
        <v>67.456354997999995</v>
      </c>
      <c r="Y1136">
        <v>-2.797984918</v>
      </c>
      <c r="Z1136">
        <v>2.797984918</v>
      </c>
      <c r="AA1136">
        <v>-2.797984918</v>
      </c>
      <c r="AB1136">
        <v>0.2305489459</v>
      </c>
      <c r="AC1136">
        <v>0.2305489459</v>
      </c>
      <c r="AD1136">
        <v>0</v>
      </c>
      <c r="AE1136">
        <v>2339.6740008000002</v>
      </c>
      <c r="AF1136">
        <v>5.3277338891000001</v>
      </c>
      <c r="AG1136">
        <v>54067.306237999997</v>
      </c>
      <c r="AH1136" t="s">
        <v>40</v>
      </c>
    </row>
    <row r="1137" spans="1:34" x14ac:dyDescent="0.55000000000000004">
      <c r="A1137">
        <v>19836.345875999999</v>
      </c>
      <c r="B1137">
        <v>19340.753062</v>
      </c>
      <c r="C1137" t="s">
        <v>21</v>
      </c>
      <c r="D1137">
        <v>21120</v>
      </c>
      <c r="E1137">
        <v>210024</v>
      </c>
      <c r="F1137" t="s">
        <v>494</v>
      </c>
      <c r="G1137" t="s">
        <v>35</v>
      </c>
      <c r="H1137" t="s">
        <v>36</v>
      </c>
      <c r="I1137" t="s">
        <v>37</v>
      </c>
      <c r="J1137">
        <v>1</v>
      </c>
      <c r="K1137">
        <v>0</v>
      </c>
      <c r="L1137">
        <v>0</v>
      </c>
      <c r="M1137">
        <v>0</v>
      </c>
      <c r="N1137">
        <v>2.6248709219999999</v>
      </c>
      <c r="O1137">
        <v>3</v>
      </c>
      <c r="P1137">
        <v>63766.66</v>
      </c>
      <c r="Q1137">
        <v>3</v>
      </c>
      <c r="R1137">
        <v>2.6248709219999999</v>
      </c>
      <c r="S1137">
        <v>63766.66</v>
      </c>
      <c r="T1137" t="s">
        <v>114</v>
      </c>
      <c r="U1137" t="s">
        <v>115</v>
      </c>
      <c r="V1137">
        <v>0</v>
      </c>
      <c r="W1137">
        <v>0</v>
      </c>
      <c r="X1137">
        <v>7.6711377719999998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2.6248709219999999</v>
      </c>
      <c r="AG1137">
        <v>26637.910776000001</v>
      </c>
      <c r="AH1137" t="s">
        <v>40</v>
      </c>
    </row>
    <row r="1138" spans="1:34" x14ac:dyDescent="0.55000000000000004">
      <c r="A1138">
        <v>19836.345875999999</v>
      </c>
      <c r="B1138">
        <v>19340.753062</v>
      </c>
      <c r="C1138" t="s">
        <v>21</v>
      </c>
      <c r="D1138">
        <v>21117</v>
      </c>
      <c r="E1138">
        <v>210024</v>
      </c>
      <c r="F1138" t="s">
        <v>494</v>
      </c>
      <c r="G1138" t="s">
        <v>35</v>
      </c>
      <c r="H1138" t="s">
        <v>36</v>
      </c>
      <c r="I1138" t="s">
        <v>37</v>
      </c>
      <c r="J1138">
        <v>2</v>
      </c>
      <c r="K1138">
        <v>6.1227978179999996</v>
      </c>
      <c r="L1138">
        <v>7</v>
      </c>
      <c r="M1138">
        <v>109720.2</v>
      </c>
      <c r="N1138">
        <v>7.3814327820000001</v>
      </c>
      <c r="O1138">
        <v>11</v>
      </c>
      <c r="P1138">
        <v>151682.87</v>
      </c>
      <c r="Q1138">
        <v>4</v>
      </c>
      <c r="R1138">
        <v>1.2586349640000001</v>
      </c>
      <c r="S1138">
        <v>41962.67</v>
      </c>
      <c r="T1138" t="s">
        <v>88</v>
      </c>
      <c r="U1138" t="s">
        <v>89</v>
      </c>
      <c r="V1138">
        <v>0</v>
      </c>
      <c r="W1138">
        <v>0</v>
      </c>
      <c r="X1138">
        <v>60.638130193999999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1.2586349640000001</v>
      </c>
      <c r="AG1138">
        <v>12772.973173</v>
      </c>
      <c r="AH1138" t="s">
        <v>40</v>
      </c>
    </row>
    <row r="1139" spans="1:34" x14ac:dyDescent="0.55000000000000004">
      <c r="A1139">
        <v>19836.345875999999</v>
      </c>
      <c r="B1139">
        <v>19340.753062</v>
      </c>
      <c r="C1139" t="s">
        <v>21</v>
      </c>
      <c r="D1139">
        <v>21114</v>
      </c>
      <c r="E1139">
        <v>210024</v>
      </c>
      <c r="F1139" t="s">
        <v>494</v>
      </c>
      <c r="G1139" t="s">
        <v>35</v>
      </c>
      <c r="H1139" t="s">
        <v>64</v>
      </c>
      <c r="I1139" t="s">
        <v>37</v>
      </c>
      <c r="J1139">
        <v>1</v>
      </c>
      <c r="K1139">
        <v>0</v>
      </c>
      <c r="L1139">
        <v>0</v>
      </c>
      <c r="M1139">
        <v>0</v>
      </c>
      <c r="N1139">
        <v>1.0324729699999999</v>
      </c>
      <c r="O1139">
        <v>2</v>
      </c>
      <c r="P1139">
        <v>29209.37</v>
      </c>
      <c r="Q1139">
        <v>2</v>
      </c>
      <c r="R1139">
        <v>1.0324729699999999</v>
      </c>
      <c r="S1139">
        <v>29209.37</v>
      </c>
      <c r="T1139" t="s">
        <v>284</v>
      </c>
      <c r="U1139" t="s">
        <v>285</v>
      </c>
      <c r="V1139">
        <v>0</v>
      </c>
      <c r="W1139">
        <v>0</v>
      </c>
      <c r="X1139">
        <v>52.929094431999999</v>
      </c>
      <c r="Y1139">
        <v>-0.92701997199999997</v>
      </c>
      <c r="Z1139">
        <v>0.92701997199999997</v>
      </c>
      <c r="AA1139">
        <v>-0.92701997199999997</v>
      </c>
      <c r="AB1139">
        <v>1.80831181E-2</v>
      </c>
      <c r="AC1139">
        <v>1.80831181E-2</v>
      </c>
      <c r="AD1139">
        <v>0</v>
      </c>
      <c r="AE1139">
        <v>183.51244686000001</v>
      </c>
      <c r="AF1139">
        <v>1.0143898519000001</v>
      </c>
      <c r="AG1139">
        <v>10294.306719</v>
      </c>
      <c r="AH1139" t="s">
        <v>40</v>
      </c>
    </row>
    <row r="1140" spans="1:34" x14ac:dyDescent="0.55000000000000004">
      <c r="A1140">
        <v>19836.345875999999</v>
      </c>
      <c r="B1140">
        <v>19340.753062</v>
      </c>
      <c r="C1140" t="s">
        <v>21</v>
      </c>
      <c r="D1140">
        <v>20723</v>
      </c>
      <c r="E1140">
        <v>210024</v>
      </c>
      <c r="F1140" t="s">
        <v>494</v>
      </c>
      <c r="G1140" t="s">
        <v>35</v>
      </c>
      <c r="H1140" t="s">
        <v>79</v>
      </c>
      <c r="I1140" t="s">
        <v>37</v>
      </c>
      <c r="J1140">
        <v>1</v>
      </c>
      <c r="K1140">
        <v>0.35034799</v>
      </c>
      <c r="L1140">
        <v>1</v>
      </c>
      <c r="M1140">
        <v>19402.990000000002</v>
      </c>
      <c r="N1140">
        <v>2.3100329319999999</v>
      </c>
      <c r="O1140">
        <v>2</v>
      </c>
      <c r="P1140">
        <v>38373.1</v>
      </c>
      <c r="Q1140">
        <v>1</v>
      </c>
      <c r="R1140">
        <v>1.959684942</v>
      </c>
      <c r="S1140">
        <v>18970.11</v>
      </c>
      <c r="T1140" t="s">
        <v>129</v>
      </c>
      <c r="U1140" t="s">
        <v>255</v>
      </c>
      <c r="V1140">
        <v>0</v>
      </c>
      <c r="W1140">
        <v>0</v>
      </c>
      <c r="X1140">
        <v>111.81412468000001</v>
      </c>
      <c r="Y1140">
        <v>-21.82886835</v>
      </c>
      <c r="Z1140">
        <v>21.828868353000001</v>
      </c>
      <c r="AA1140">
        <v>-21.82886835</v>
      </c>
      <c r="AB1140">
        <v>0.38257871919999997</v>
      </c>
      <c r="AC1140">
        <v>0.38257871919999997</v>
      </c>
      <c r="AD1140">
        <v>0</v>
      </c>
      <c r="AE1140">
        <v>3882.5138799000001</v>
      </c>
      <c r="AF1140">
        <v>1.5771062227999999</v>
      </c>
      <c r="AG1140">
        <v>16004.906944</v>
      </c>
      <c r="AH1140" t="s">
        <v>40</v>
      </c>
    </row>
    <row r="1141" spans="1:34" x14ac:dyDescent="0.55000000000000004">
      <c r="A1141">
        <v>19836.345875999999</v>
      </c>
      <c r="B1141">
        <v>19340.753062</v>
      </c>
      <c r="C1141" t="s">
        <v>21</v>
      </c>
      <c r="D1141">
        <v>21108</v>
      </c>
      <c r="E1141">
        <v>210024</v>
      </c>
      <c r="F1141" t="s">
        <v>494</v>
      </c>
      <c r="G1141" t="s">
        <v>35</v>
      </c>
      <c r="H1141" t="s">
        <v>64</v>
      </c>
      <c r="I1141" t="s">
        <v>37</v>
      </c>
      <c r="J1141">
        <v>1</v>
      </c>
      <c r="K1141">
        <v>0</v>
      </c>
      <c r="L1141">
        <v>0</v>
      </c>
      <c r="M1141">
        <v>0</v>
      </c>
      <c r="N1141">
        <v>2.6720579209999999</v>
      </c>
      <c r="O1141">
        <v>2</v>
      </c>
      <c r="P1141">
        <v>41044.910000000003</v>
      </c>
      <c r="Q1141">
        <v>2</v>
      </c>
      <c r="R1141">
        <v>2.6720579209999999</v>
      </c>
      <c r="S1141">
        <v>41044.910000000003</v>
      </c>
      <c r="T1141" t="s">
        <v>202</v>
      </c>
      <c r="U1141" t="s">
        <v>203</v>
      </c>
      <c r="V1141">
        <v>0</v>
      </c>
      <c r="W1141">
        <v>0</v>
      </c>
      <c r="X1141">
        <v>14.370112578000001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2.6720579209999999</v>
      </c>
      <c r="AG1141">
        <v>27116.777397000002</v>
      </c>
      <c r="AH1141" t="s">
        <v>40</v>
      </c>
    </row>
    <row r="1142" spans="1:34" x14ac:dyDescent="0.55000000000000004">
      <c r="A1142">
        <v>19836.345875999999</v>
      </c>
      <c r="B1142">
        <v>19340.753062</v>
      </c>
      <c r="C1142" t="s">
        <v>21</v>
      </c>
      <c r="D1142">
        <v>20711</v>
      </c>
      <c r="E1142">
        <v>210024</v>
      </c>
      <c r="F1142" t="s">
        <v>494</v>
      </c>
      <c r="G1142" t="s">
        <v>35</v>
      </c>
      <c r="H1142" t="s">
        <v>64</v>
      </c>
      <c r="I1142" t="s">
        <v>37</v>
      </c>
      <c r="J1142">
        <v>1</v>
      </c>
      <c r="K1142">
        <v>0</v>
      </c>
      <c r="L1142">
        <v>0</v>
      </c>
      <c r="M1142">
        <v>0</v>
      </c>
      <c r="N1142">
        <v>0.82473597600000004</v>
      </c>
      <c r="O1142">
        <v>1</v>
      </c>
      <c r="P1142">
        <v>11055.9</v>
      </c>
      <c r="Q1142">
        <v>1</v>
      </c>
      <c r="R1142">
        <v>0.82473597600000004</v>
      </c>
      <c r="S1142">
        <v>11055.9</v>
      </c>
      <c r="T1142" t="s">
        <v>131</v>
      </c>
      <c r="U1142" t="s">
        <v>132</v>
      </c>
      <c r="V1142">
        <v>0</v>
      </c>
      <c r="W1142">
        <v>0</v>
      </c>
      <c r="X1142">
        <v>37.829274878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0.82473597600000004</v>
      </c>
      <c r="AG1142">
        <v>8369.6471160000001</v>
      </c>
      <c r="AH1142" t="s">
        <v>40</v>
      </c>
    </row>
    <row r="1143" spans="1:34" x14ac:dyDescent="0.55000000000000004">
      <c r="A1143">
        <v>19836.345875999999</v>
      </c>
      <c r="B1143">
        <v>19340.753062</v>
      </c>
      <c r="C1143" t="s">
        <v>21</v>
      </c>
      <c r="D1143">
        <v>21234</v>
      </c>
      <c r="E1143">
        <v>210024</v>
      </c>
      <c r="F1143" t="s">
        <v>494</v>
      </c>
      <c r="G1143" t="s">
        <v>35</v>
      </c>
      <c r="H1143" t="s">
        <v>36</v>
      </c>
      <c r="I1143" t="s">
        <v>37</v>
      </c>
      <c r="J1143">
        <v>2</v>
      </c>
      <c r="K1143">
        <v>44.60871968</v>
      </c>
      <c r="L1143">
        <v>47</v>
      </c>
      <c r="M1143">
        <v>821516.28</v>
      </c>
      <c r="N1143">
        <v>70.985836894000002</v>
      </c>
      <c r="O1143">
        <v>64</v>
      </c>
      <c r="P1143">
        <v>1719604.94</v>
      </c>
      <c r="Q1143">
        <v>17</v>
      </c>
      <c r="R1143">
        <v>26.377117213999998</v>
      </c>
      <c r="S1143">
        <v>898088.66</v>
      </c>
      <c r="T1143" t="s">
        <v>236</v>
      </c>
      <c r="U1143" t="s">
        <v>237</v>
      </c>
      <c r="V1143">
        <v>0</v>
      </c>
      <c r="W1143">
        <v>0</v>
      </c>
      <c r="X1143">
        <v>124.48361029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26.377117213999998</v>
      </c>
      <c r="AG1143">
        <v>267682.22733999998</v>
      </c>
      <c r="AH1143" t="s">
        <v>40</v>
      </c>
    </row>
    <row r="1144" spans="1:34" x14ac:dyDescent="0.55000000000000004">
      <c r="A1144">
        <v>19836.345875999999</v>
      </c>
      <c r="B1144">
        <v>19340.753062</v>
      </c>
      <c r="C1144" t="s">
        <v>21</v>
      </c>
      <c r="D1144">
        <v>21784</v>
      </c>
      <c r="E1144">
        <v>210024</v>
      </c>
      <c r="F1144" t="s">
        <v>494</v>
      </c>
      <c r="G1144" t="s">
        <v>35</v>
      </c>
      <c r="H1144" t="s">
        <v>123</v>
      </c>
      <c r="I1144" t="s">
        <v>37</v>
      </c>
      <c r="J1144">
        <v>1</v>
      </c>
      <c r="K1144">
        <v>0.42078298800000002</v>
      </c>
      <c r="L1144">
        <v>1</v>
      </c>
      <c r="M1144">
        <v>6695.19</v>
      </c>
      <c r="N1144">
        <v>1.990970941</v>
      </c>
      <c r="O1144">
        <v>1</v>
      </c>
      <c r="P1144">
        <v>26074.61</v>
      </c>
      <c r="Q1144">
        <v>0</v>
      </c>
      <c r="R1144">
        <v>1.570187953</v>
      </c>
      <c r="S1144">
        <v>19379.419999999998</v>
      </c>
      <c r="T1144" t="s">
        <v>410</v>
      </c>
      <c r="U1144" t="s">
        <v>411</v>
      </c>
      <c r="V1144">
        <v>0</v>
      </c>
      <c r="W1144">
        <v>0</v>
      </c>
      <c r="X1144">
        <v>42.057279747999999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1.570187953</v>
      </c>
      <c r="AG1144">
        <v>15934.698442999999</v>
      </c>
      <c r="AH1144" t="s">
        <v>40</v>
      </c>
    </row>
    <row r="1145" spans="1:34" x14ac:dyDescent="0.55000000000000004">
      <c r="A1145">
        <v>19836.345875999999</v>
      </c>
      <c r="B1145">
        <v>19340.753062</v>
      </c>
      <c r="C1145" t="s">
        <v>21</v>
      </c>
      <c r="D1145">
        <v>21085</v>
      </c>
      <c r="E1145">
        <v>210024</v>
      </c>
      <c r="F1145" t="s">
        <v>494</v>
      </c>
      <c r="G1145" t="s">
        <v>35</v>
      </c>
      <c r="H1145" t="s">
        <v>126</v>
      </c>
      <c r="I1145" t="s">
        <v>37</v>
      </c>
      <c r="J1145">
        <v>1</v>
      </c>
      <c r="K1145">
        <v>2.7208159190000001</v>
      </c>
      <c r="L1145">
        <v>2</v>
      </c>
      <c r="M1145">
        <v>66031.06</v>
      </c>
      <c r="N1145">
        <v>6.2504318139999997</v>
      </c>
      <c r="O1145">
        <v>3</v>
      </c>
      <c r="P1145">
        <v>72906.11</v>
      </c>
      <c r="Q1145">
        <v>1</v>
      </c>
      <c r="R1145">
        <v>3.5296158950000001</v>
      </c>
      <c r="S1145">
        <v>6875.05</v>
      </c>
      <c r="T1145" t="s">
        <v>418</v>
      </c>
      <c r="U1145" t="s">
        <v>419</v>
      </c>
      <c r="V1145">
        <v>0</v>
      </c>
      <c r="W1145">
        <v>0</v>
      </c>
      <c r="X1145">
        <v>25.745593227000001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3.5296158950000001</v>
      </c>
      <c r="AG1145">
        <v>35819.511160000002</v>
      </c>
      <c r="AH1145" t="s">
        <v>40</v>
      </c>
    </row>
    <row r="1146" spans="1:34" x14ac:dyDescent="0.55000000000000004">
      <c r="A1146">
        <v>19836.345875999999</v>
      </c>
      <c r="B1146">
        <v>19340.753062</v>
      </c>
      <c r="C1146" t="s">
        <v>21</v>
      </c>
      <c r="D1146">
        <v>21084</v>
      </c>
      <c r="E1146">
        <v>210024</v>
      </c>
      <c r="F1146" t="s">
        <v>494</v>
      </c>
      <c r="G1146" t="s">
        <v>35</v>
      </c>
      <c r="H1146" t="s">
        <v>126</v>
      </c>
      <c r="I1146" t="s">
        <v>37</v>
      </c>
      <c r="J1146">
        <v>1</v>
      </c>
      <c r="K1146">
        <v>0</v>
      </c>
      <c r="L1146">
        <v>0</v>
      </c>
      <c r="M1146">
        <v>0</v>
      </c>
      <c r="N1146">
        <v>0.58304598299999999</v>
      </c>
      <c r="O1146">
        <v>1</v>
      </c>
      <c r="P1146">
        <v>7621.85</v>
      </c>
      <c r="Q1146">
        <v>1</v>
      </c>
      <c r="R1146">
        <v>0.58304598299999999</v>
      </c>
      <c r="S1146">
        <v>7621.85</v>
      </c>
      <c r="T1146" t="s">
        <v>253</v>
      </c>
      <c r="U1146" t="s">
        <v>254</v>
      </c>
      <c r="V1146">
        <v>0</v>
      </c>
      <c r="W1146">
        <v>0</v>
      </c>
      <c r="X1146">
        <v>10.79660168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0.58304598299999999</v>
      </c>
      <c r="AG1146">
        <v>5916.9107110000004</v>
      </c>
      <c r="AH1146" t="s">
        <v>40</v>
      </c>
    </row>
    <row r="1147" spans="1:34" x14ac:dyDescent="0.55000000000000004">
      <c r="A1147">
        <v>19836.345875999999</v>
      </c>
      <c r="B1147">
        <v>19340.753062</v>
      </c>
      <c r="C1147" t="s">
        <v>21</v>
      </c>
      <c r="D1147" t="s">
        <v>401</v>
      </c>
      <c r="E1147">
        <v>210024</v>
      </c>
      <c r="F1147" t="s">
        <v>494</v>
      </c>
      <c r="G1147" t="s">
        <v>35</v>
      </c>
      <c r="H1147" t="s">
        <v>401</v>
      </c>
      <c r="I1147" t="s">
        <v>37</v>
      </c>
      <c r="J1147">
        <v>1</v>
      </c>
      <c r="K1147">
        <v>0.71198697899999996</v>
      </c>
      <c r="L1147">
        <v>2</v>
      </c>
      <c r="M1147">
        <v>12928.79</v>
      </c>
      <c r="N1147">
        <v>1.7764099470000001</v>
      </c>
      <c r="O1147">
        <v>1</v>
      </c>
      <c r="P1147">
        <v>35759.82</v>
      </c>
      <c r="Q1147">
        <v>-1</v>
      </c>
      <c r="R1147">
        <v>1.0644229679999999</v>
      </c>
      <c r="S1147">
        <v>22831.03</v>
      </c>
      <c r="U1147" t="s">
        <v>402</v>
      </c>
      <c r="V1147">
        <v>0</v>
      </c>
      <c r="W1147">
        <v>0</v>
      </c>
      <c r="X1147">
        <v>127.77544118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1.0644229679999999</v>
      </c>
      <c r="AG1147">
        <v>10802.056517000001</v>
      </c>
      <c r="AH1147" t="s">
        <v>40</v>
      </c>
    </row>
    <row r="1148" spans="1:34" x14ac:dyDescent="0.55000000000000004">
      <c r="A1148">
        <v>19836.345875999999</v>
      </c>
      <c r="B1148">
        <v>19340.753062</v>
      </c>
      <c r="C1148" t="s">
        <v>21</v>
      </c>
      <c r="D1148">
        <v>21215</v>
      </c>
      <c r="E1148">
        <v>210024</v>
      </c>
      <c r="F1148" t="s">
        <v>494</v>
      </c>
      <c r="G1148" t="s">
        <v>35</v>
      </c>
      <c r="H1148" t="s">
        <v>86</v>
      </c>
      <c r="I1148" t="s">
        <v>37</v>
      </c>
      <c r="J1148">
        <v>2</v>
      </c>
      <c r="K1148">
        <v>165.46730209</v>
      </c>
      <c r="L1148">
        <v>189</v>
      </c>
      <c r="M1148">
        <v>3354106.15</v>
      </c>
      <c r="N1148">
        <v>167.46592303</v>
      </c>
      <c r="O1148">
        <v>197</v>
      </c>
      <c r="P1148">
        <v>3159859.26</v>
      </c>
      <c r="Q1148">
        <v>8</v>
      </c>
      <c r="R1148">
        <v>1.998620939</v>
      </c>
      <c r="S1148">
        <v>-194246.89</v>
      </c>
      <c r="T1148" t="s">
        <v>36</v>
      </c>
      <c r="U1148" t="s">
        <v>277</v>
      </c>
      <c r="V1148">
        <v>0</v>
      </c>
      <c r="W1148">
        <v>0</v>
      </c>
      <c r="X1148">
        <v>67.616079995000007</v>
      </c>
      <c r="Y1148">
        <v>-0.64820198100000004</v>
      </c>
      <c r="Z1148">
        <v>0.64820198100000004</v>
      </c>
      <c r="AA1148">
        <v>-0.64820198100000004</v>
      </c>
      <c r="AB1148">
        <v>1.9159792299999999E-2</v>
      </c>
      <c r="AC1148">
        <v>1.9159792299999999E-2</v>
      </c>
      <c r="AD1148">
        <v>0</v>
      </c>
      <c r="AE1148">
        <v>194.43883305</v>
      </c>
      <c r="AF1148">
        <v>1.9794611467000001</v>
      </c>
      <c r="AG1148">
        <v>20088.115178</v>
      </c>
      <c r="AH1148" t="s">
        <v>40</v>
      </c>
    </row>
    <row r="1149" spans="1:34" x14ac:dyDescent="0.55000000000000004">
      <c r="A1149">
        <v>19836.345875999999</v>
      </c>
      <c r="B1149">
        <v>19340.753062</v>
      </c>
      <c r="C1149" t="s">
        <v>21</v>
      </c>
      <c r="D1149" t="s">
        <v>41</v>
      </c>
      <c r="E1149">
        <v>210024</v>
      </c>
      <c r="F1149" t="s">
        <v>494</v>
      </c>
      <c r="G1149" t="s">
        <v>35</v>
      </c>
      <c r="H1149" t="s">
        <v>41</v>
      </c>
      <c r="I1149" t="s">
        <v>37</v>
      </c>
      <c r="J1149">
        <v>1</v>
      </c>
      <c r="K1149">
        <v>0</v>
      </c>
      <c r="L1149">
        <v>0</v>
      </c>
      <c r="M1149">
        <v>0</v>
      </c>
      <c r="N1149">
        <v>0.92701997199999997</v>
      </c>
      <c r="O1149">
        <v>1</v>
      </c>
      <c r="P1149">
        <v>16213.82</v>
      </c>
      <c r="Q1149">
        <v>1</v>
      </c>
      <c r="R1149">
        <v>0.92701997199999997</v>
      </c>
      <c r="S1149">
        <v>16213.82</v>
      </c>
      <c r="U1149" t="s">
        <v>111</v>
      </c>
      <c r="V1149">
        <v>0</v>
      </c>
      <c r="W1149">
        <v>0</v>
      </c>
      <c r="X1149">
        <v>35.717816939999999</v>
      </c>
      <c r="Y1149">
        <v>-2.0343319399999999</v>
      </c>
      <c r="Z1149">
        <v>2.0343319399999999</v>
      </c>
      <c r="AA1149">
        <v>-2.0343319399999999</v>
      </c>
      <c r="AB1149">
        <v>5.2799037E-2</v>
      </c>
      <c r="AC1149">
        <v>5.2799037E-2</v>
      </c>
      <c r="AD1149">
        <v>0</v>
      </c>
      <c r="AE1149">
        <v>535.81912344</v>
      </c>
      <c r="AF1149">
        <v>0.87422093499999998</v>
      </c>
      <c r="AG1149">
        <v>8871.8340661000002</v>
      </c>
      <c r="AH1149" t="s">
        <v>40</v>
      </c>
    </row>
    <row r="1150" spans="1:34" x14ac:dyDescent="0.55000000000000004">
      <c r="A1150">
        <v>19836.345875999999</v>
      </c>
      <c r="B1150">
        <v>19340.753062</v>
      </c>
      <c r="C1150" t="s">
        <v>21</v>
      </c>
      <c r="D1150">
        <v>21082</v>
      </c>
      <c r="E1150">
        <v>210024</v>
      </c>
      <c r="F1150" t="s">
        <v>494</v>
      </c>
      <c r="G1150" t="s">
        <v>35</v>
      </c>
      <c r="H1150" t="s">
        <v>36</v>
      </c>
      <c r="I1150" t="s">
        <v>37</v>
      </c>
      <c r="J1150">
        <v>1</v>
      </c>
      <c r="K1150">
        <v>0</v>
      </c>
      <c r="L1150">
        <v>0</v>
      </c>
      <c r="M1150">
        <v>0</v>
      </c>
      <c r="N1150">
        <v>0.51374798499999996</v>
      </c>
      <c r="O1150">
        <v>1</v>
      </c>
      <c r="P1150">
        <v>10681.31</v>
      </c>
      <c r="Q1150">
        <v>1</v>
      </c>
      <c r="R1150">
        <v>0.51374798499999996</v>
      </c>
      <c r="S1150">
        <v>10681.31</v>
      </c>
      <c r="T1150" t="s">
        <v>495</v>
      </c>
      <c r="U1150" t="s">
        <v>496</v>
      </c>
      <c r="V1150">
        <v>0</v>
      </c>
      <c r="W1150">
        <v>0</v>
      </c>
      <c r="X1150">
        <v>0.51374798499999996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0.51374798499999996</v>
      </c>
      <c r="AG1150">
        <v>5213.6556014999996</v>
      </c>
      <c r="AH1150" t="s">
        <v>40</v>
      </c>
    </row>
    <row r="1151" spans="1:34" x14ac:dyDescent="0.55000000000000004">
      <c r="A1151">
        <v>19836.345875999999</v>
      </c>
      <c r="B1151">
        <v>19340.753062</v>
      </c>
      <c r="C1151" t="s">
        <v>21</v>
      </c>
      <c r="D1151">
        <v>21074</v>
      </c>
      <c r="E1151">
        <v>210024</v>
      </c>
      <c r="F1151" t="s">
        <v>494</v>
      </c>
      <c r="G1151" t="s">
        <v>35</v>
      </c>
      <c r="H1151" t="s">
        <v>123</v>
      </c>
      <c r="I1151" t="s">
        <v>37</v>
      </c>
      <c r="J1151">
        <v>1</v>
      </c>
      <c r="K1151">
        <v>0.66104598000000003</v>
      </c>
      <c r="L1151">
        <v>1</v>
      </c>
      <c r="M1151">
        <v>5910.93</v>
      </c>
      <c r="N1151">
        <v>1.985583941</v>
      </c>
      <c r="O1151">
        <v>1</v>
      </c>
      <c r="P1151">
        <v>43288.44</v>
      </c>
      <c r="Q1151">
        <v>0</v>
      </c>
      <c r="R1151">
        <v>1.3245379610000001</v>
      </c>
      <c r="S1151">
        <v>37377.51</v>
      </c>
      <c r="T1151" t="s">
        <v>196</v>
      </c>
      <c r="U1151" t="s">
        <v>197</v>
      </c>
      <c r="V1151">
        <v>0</v>
      </c>
      <c r="W1151">
        <v>0</v>
      </c>
      <c r="X1151">
        <v>25.075629255999999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1.3245379610000001</v>
      </c>
      <c r="AG1151">
        <v>13441.774880999999</v>
      </c>
      <c r="AH1151" t="s">
        <v>40</v>
      </c>
    </row>
    <row r="1152" spans="1:34" x14ac:dyDescent="0.55000000000000004">
      <c r="A1152">
        <v>19836.345875999999</v>
      </c>
      <c r="B1152">
        <v>19340.753062</v>
      </c>
      <c r="C1152" t="s">
        <v>21</v>
      </c>
      <c r="D1152">
        <v>21061</v>
      </c>
      <c r="E1152">
        <v>210024</v>
      </c>
      <c r="F1152" t="s">
        <v>494</v>
      </c>
      <c r="G1152" t="s">
        <v>35</v>
      </c>
      <c r="H1152" t="s">
        <v>64</v>
      </c>
      <c r="I1152" t="s">
        <v>37</v>
      </c>
      <c r="J1152">
        <v>2</v>
      </c>
      <c r="K1152">
        <v>6.5083758070000002</v>
      </c>
      <c r="L1152">
        <v>7</v>
      </c>
      <c r="M1152">
        <v>140576.72</v>
      </c>
      <c r="N1152">
        <v>12.078199640999999</v>
      </c>
      <c r="O1152">
        <v>8</v>
      </c>
      <c r="P1152">
        <v>304495.24</v>
      </c>
      <c r="Q1152">
        <v>1</v>
      </c>
      <c r="R1152">
        <v>5.5698238340000001</v>
      </c>
      <c r="S1152">
        <v>163918.51999999999</v>
      </c>
      <c r="T1152" t="s">
        <v>164</v>
      </c>
      <c r="U1152" t="s">
        <v>421</v>
      </c>
      <c r="V1152">
        <v>0</v>
      </c>
      <c r="W1152">
        <v>0</v>
      </c>
      <c r="X1152">
        <v>121.47440439</v>
      </c>
      <c r="Y1152">
        <v>-2.2170409339999999</v>
      </c>
      <c r="Z1152">
        <v>2.2170409339999999</v>
      </c>
      <c r="AA1152">
        <v>-2.2170409339999999</v>
      </c>
      <c r="AB1152">
        <v>0.1016553857</v>
      </c>
      <c r="AC1152">
        <v>0.1016553857</v>
      </c>
      <c r="AD1152">
        <v>0</v>
      </c>
      <c r="AE1152">
        <v>1031.6267640000001</v>
      </c>
      <c r="AF1152">
        <v>5.4681684483000002</v>
      </c>
      <c r="AG1152">
        <v>55492.474700999999</v>
      </c>
      <c r="AH1152" t="s">
        <v>40</v>
      </c>
    </row>
    <row r="1153" spans="1:34" x14ac:dyDescent="0.55000000000000004">
      <c r="A1153">
        <v>19836.345875999999</v>
      </c>
      <c r="B1153">
        <v>19340.753062</v>
      </c>
      <c r="C1153" t="s">
        <v>21</v>
      </c>
      <c r="D1153">
        <v>21060</v>
      </c>
      <c r="E1153">
        <v>210024</v>
      </c>
      <c r="F1153" t="s">
        <v>494</v>
      </c>
      <c r="G1153" t="s">
        <v>35</v>
      </c>
      <c r="H1153" t="s">
        <v>64</v>
      </c>
      <c r="I1153" t="s">
        <v>37</v>
      </c>
      <c r="J1153">
        <v>2</v>
      </c>
      <c r="K1153">
        <v>1.7932519469999999</v>
      </c>
      <c r="L1153">
        <v>1</v>
      </c>
      <c r="M1153">
        <v>53989.27</v>
      </c>
      <c r="N1153">
        <v>3.3089679009999999</v>
      </c>
      <c r="O1153">
        <v>3</v>
      </c>
      <c r="P1153">
        <v>63341.99</v>
      </c>
      <c r="Q1153">
        <v>2</v>
      </c>
      <c r="R1153">
        <v>1.515715954</v>
      </c>
      <c r="S1153">
        <v>9352.7199999999993</v>
      </c>
      <c r="T1153" t="s">
        <v>164</v>
      </c>
      <c r="U1153" t="s">
        <v>165</v>
      </c>
      <c r="V1153">
        <v>0</v>
      </c>
      <c r="W1153">
        <v>0</v>
      </c>
      <c r="X1153">
        <v>34.865030947000001</v>
      </c>
      <c r="Y1153">
        <v>-0.45127198699999999</v>
      </c>
      <c r="Z1153">
        <v>0.45127198699999999</v>
      </c>
      <c r="AA1153">
        <v>-0.45127198699999999</v>
      </c>
      <c r="AB1153">
        <v>1.9618515499999999E-2</v>
      </c>
      <c r="AC1153">
        <v>1.9618515499999999E-2</v>
      </c>
      <c r="AD1153">
        <v>0</v>
      </c>
      <c r="AE1153">
        <v>199.09408164000001</v>
      </c>
      <c r="AF1153">
        <v>1.4960974385000001</v>
      </c>
      <c r="AG1153">
        <v>15182.807559999999</v>
      </c>
      <c r="AH1153" t="s">
        <v>40</v>
      </c>
    </row>
    <row r="1154" spans="1:34" x14ac:dyDescent="0.55000000000000004">
      <c r="A1154">
        <v>19836.345875999999</v>
      </c>
      <c r="B1154">
        <v>19340.753062</v>
      </c>
      <c r="C1154" t="s">
        <v>21</v>
      </c>
      <c r="D1154">
        <v>21244</v>
      </c>
      <c r="E1154">
        <v>210024</v>
      </c>
      <c r="F1154" t="s">
        <v>494</v>
      </c>
      <c r="G1154" t="s">
        <v>35</v>
      </c>
      <c r="H1154" t="s">
        <v>36</v>
      </c>
      <c r="I1154" t="s">
        <v>37</v>
      </c>
      <c r="J1154">
        <v>2</v>
      </c>
      <c r="K1154">
        <v>3.794390887</v>
      </c>
      <c r="L1154">
        <v>7</v>
      </c>
      <c r="M1154">
        <v>72276.06</v>
      </c>
      <c r="N1154">
        <v>9.7993907100000008</v>
      </c>
      <c r="O1154">
        <v>9</v>
      </c>
      <c r="P1154">
        <v>187246.96</v>
      </c>
      <c r="Q1154">
        <v>2</v>
      </c>
      <c r="R1154">
        <v>6.0049998230000003</v>
      </c>
      <c r="S1154">
        <v>114970.9</v>
      </c>
      <c r="T1154" t="s">
        <v>153</v>
      </c>
      <c r="U1154" t="s">
        <v>154</v>
      </c>
      <c r="V1154">
        <v>0</v>
      </c>
      <c r="W1154">
        <v>0</v>
      </c>
      <c r="X1154">
        <v>128.80505017999999</v>
      </c>
      <c r="Y1154">
        <v>-0.77333497699999998</v>
      </c>
      <c r="Z1154">
        <v>0.77333497699999998</v>
      </c>
      <c r="AA1154">
        <v>-0.77333497699999998</v>
      </c>
      <c r="AB1154">
        <v>3.60535274E-2</v>
      </c>
      <c r="AC1154">
        <v>3.60535274E-2</v>
      </c>
      <c r="AD1154">
        <v>0</v>
      </c>
      <c r="AE1154">
        <v>365.88109410999999</v>
      </c>
      <c r="AF1154">
        <v>5.9689462956000003</v>
      </c>
      <c r="AG1154">
        <v>60574.505785000001</v>
      </c>
      <c r="AH1154" t="s">
        <v>40</v>
      </c>
    </row>
    <row r="1155" spans="1:34" x14ac:dyDescent="0.55000000000000004">
      <c r="A1155">
        <v>19836.345875999999</v>
      </c>
      <c r="B1155">
        <v>19340.753062</v>
      </c>
      <c r="C1155" t="s">
        <v>21</v>
      </c>
      <c r="D1155" t="s">
        <v>286</v>
      </c>
      <c r="E1155">
        <v>210024</v>
      </c>
      <c r="F1155" t="s">
        <v>494</v>
      </c>
      <c r="G1155" t="s">
        <v>35</v>
      </c>
      <c r="H1155" t="s">
        <v>286</v>
      </c>
      <c r="I1155" t="s">
        <v>37</v>
      </c>
      <c r="J1155">
        <v>2</v>
      </c>
      <c r="K1155">
        <v>1.3632179600000001</v>
      </c>
      <c r="L1155">
        <v>1</v>
      </c>
      <c r="M1155">
        <v>16499.759999999998</v>
      </c>
      <c r="N1155">
        <v>2.854071915</v>
      </c>
      <c r="O1155">
        <v>2</v>
      </c>
      <c r="P1155">
        <v>79510.240000000005</v>
      </c>
      <c r="Q1155">
        <v>1</v>
      </c>
      <c r="R1155">
        <v>1.490853955</v>
      </c>
      <c r="S1155">
        <v>63010.48</v>
      </c>
      <c r="U1155" t="s">
        <v>287</v>
      </c>
      <c r="V1155">
        <v>0</v>
      </c>
      <c r="W1155">
        <v>0</v>
      </c>
      <c r="X1155">
        <v>198.49333811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1.490853955</v>
      </c>
      <c r="AG1155">
        <v>15129.59525</v>
      </c>
      <c r="AH1155" t="s">
        <v>40</v>
      </c>
    </row>
    <row r="1156" spans="1:34" x14ac:dyDescent="0.55000000000000004">
      <c r="A1156">
        <v>19836.345875999999</v>
      </c>
      <c r="B1156">
        <v>19340.753062</v>
      </c>
      <c r="C1156" t="s">
        <v>21</v>
      </c>
      <c r="D1156">
        <v>21050</v>
      </c>
      <c r="E1156">
        <v>210024</v>
      </c>
      <c r="F1156" t="s">
        <v>494</v>
      </c>
      <c r="G1156" t="s">
        <v>35</v>
      </c>
      <c r="H1156" t="s">
        <v>126</v>
      </c>
      <c r="I1156" t="s">
        <v>37</v>
      </c>
      <c r="J1156">
        <v>1</v>
      </c>
      <c r="K1156">
        <v>0.84587697500000003</v>
      </c>
      <c r="L1156">
        <v>1</v>
      </c>
      <c r="M1156">
        <v>12548.55</v>
      </c>
      <c r="N1156">
        <v>8.4550237490000004</v>
      </c>
      <c r="O1156">
        <v>2</v>
      </c>
      <c r="P1156">
        <v>92707.93</v>
      </c>
      <c r="Q1156">
        <v>1</v>
      </c>
      <c r="R1156">
        <v>7.6091467740000001</v>
      </c>
      <c r="S1156">
        <v>80159.38</v>
      </c>
      <c r="T1156" t="s">
        <v>135</v>
      </c>
      <c r="U1156" t="s">
        <v>136</v>
      </c>
      <c r="V1156">
        <v>0</v>
      </c>
      <c r="W1156">
        <v>0</v>
      </c>
      <c r="X1156">
        <v>13.782169594000001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7.6091467740000001</v>
      </c>
      <c r="AG1156">
        <v>77219.710556999999</v>
      </c>
      <c r="AH1156" t="s">
        <v>40</v>
      </c>
    </row>
    <row r="1157" spans="1:34" x14ac:dyDescent="0.55000000000000004">
      <c r="A1157">
        <v>19836.345875999999</v>
      </c>
      <c r="B1157">
        <v>19340.753062</v>
      </c>
      <c r="C1157" t="s">
        <v>21</v>
      </c>
      <c r="D1157">
        <v>21791</v>
      </c>
      <c r="E1157">
        <v>210024</v>
      </c>
      <c r="F1157" t="s">
        <v>494</v>
      </c>
      <c r="G1157" t="s">
        <v>35</v>
      </c>
      <c r="H1157" t="s">
        <v>123</v>
      </c>
      <c r="I1157" t="s">
        <v>37</v>
      </c>
      <c r="J1157">
        <v>1</v>
      </c>
      <c r="K1157">
        <v>0</v>
      </c>
      <c r="L1157">
        <v>0</v>
      </c>
      <c r="M1157">
        <v>0</v>
      </c>
      <c r="N1157">
        <v>1.0683369680000001</v>
      </c>
      <c r="O1157">
        <v>1</v>
      </c>
      <c r="P1157">
        <v>24311.42</v>
      </c>
      <c r="Q1157">
        <v>1</v>
      </c>
      <c r="R1157">
        <v>1.0683369680000001</v>
      </c>
      <c r="S1157">
        <v>24311.42</v>
      </c>
      <c r="T1157" t="s">
        <v>345</v>
      </c>
      <c r="U1157" t="s">
        <v>346</v>
      </c>
      <c r="V1157">
        <v>0</v>
      </c>
      <c r="W1157">
        <v>0</v>
      </c>
      <c r="X1157">
        <v>10.496671685000001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1.0683369680000001</v>
      </c>
      <c r="AG1157">
        <v>10841.776863999999</v>
      </c>
      <c r="AH1157" t="s">
        <v>40</v>
      </c>
    </row>
    <row r="1158" spans="1:34" x14ac:dyDescent="0.55000000000000004">
      <c r="A1158">
        <v>19836.345875999999</v>
      </c>
      <c r="B1158">
        <v>19340.753062</v>
      </c>
      <c r="C1158" t="s">
        <v>21</v>
      </c>
      <c r="D1158">
        <v>21040</v>
      </c>
      <c r="E1158">
        <v>210024</v>
      </c>
      <c r="F1158" t="s">
        <v>494</v>
      </c>
      <c r="G1158" t="s">
        <v>35</v>
      </c>
      <c r="H1158" t="s">
        <v>126</v>
      </c>
      <c r="I1158" t="s">
        <v>37</v>
      </c>
      <c r="J1158">
        <v>1</v>
      </c>
      <c r="K1158">
        <v>1.375398959</v>
      </c>
      <c r="L1158">
        <v>2</v>
      </c>
      <c r="M1158">
        <v>22119.29</v>
      </c>
      <c r="N1158">
        <v>1.790845947</v>
      </c>
      <c r="O1158">
        <v>2</v>
      </c>
      <c r="P1158">
        <v>55533.91</v>
      </c>
      <c r="Q1158">
        <v>0</v>
      </c>
      <c r="R1158">
        <v>0.41544698800000002</v>
      </c>
      <c r="S1158">
        <v>33414.620000000003</v>
      </c>
      <c r="T1158" t="s">
        <v>240</v>
      </c>
      <c r="U1158" t="s">
        <v>241</v>
      </c>
      <c r="V1158">
        <v>0</v>
      </c>
      <c r="W1158">
        <v>0</v>
      </c>
      <c r="X1158">
        <v>35.146409966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0.41544698800000002</v>
      </c>
      <c r="AG1158">
        <v>4216.0700954000004</v>
      </c>
      <c r="AH1158" t="s">
        <v>40</v>
      </c>
    </row>
    <row r="1159" spans="1:34" x14ac:dyDescent="0.55000000000000004">
      <c r="A1159">
        <v>19836.345875999999</v>
      </c>
      <c r="B1159">
        <v>19340.753062</v>
      </c>
      <c r="C1159" t="s">
        <v>21</v>
      </c>
      <c r="D1159">
        <v>21045</v>
      </c>
      <c r="E1159">
        <v>210024</v>
      </c>
      <c r="F1159" t="s">
        <v>494</v>
      </c>
      <c r="G1159" t="s">
        <v>35</v>
      </c>
      <c r="H1159" t="s">
        <v>79</v>
      </c>
      <c r="I1159" t="s">
        <v>37</v>
      </c>
      <c r="J1159">
        <v>2</v>
      </c>
      <c r="K1159">
        <v>0</v>
      </c>
      <c r="L1159">
        <v>0</v>
      </c>
      <c r="M1159">
        <v>0</v>
      </c>
      <c r="N1159">
        <v>1.7918869470000001</v>
      </c>
      <c r="O1159">
        <v>3</v>
      </c>
      <c r="P1159">
        <v>37265.01</v>
      </c>
      <c r="Q1159">
        <v>3</v>
      </c>
      <c r="R1159">
        <v>1.7918869470000001</v>
      </c>
      <c r="S1159">
        <v>37265.01</v>
      </c>
      <c r="T1159" t="s">
        <v>80</v>
      </c>
      <c r="U1159" t="s">
        <v>242</v>
      </c>
      <c r="V1159">
        <v>0</v>
      </c>
      <c r="W1159">
        <v>0</v>
      </c>
      <c r="X1159">
        <v>78.241843665999994</v>
      </c>
      <c r="Y1159">
        <v>-7.9040637660000002</v>
      </c>
      <c r="Z1159">
        <v>7.9040637660000002</v>
      </c>
      <c r="AA1159">
        <v>-7.9040637660000002</v>
      </c>
      <c r="AB1159">
        <v>0.18101808480000001</v>
      </c>
      <c r="AC1159">
        <v>0.18101808480000001</v>
      </c>
      <c r="AD1159">
        <v>0</v>
      </c>
      <c r="AE1159">
        <v>1837.021223</v>
      </c>
      <c r="AF1159">
        <v>1.6108688622</v>
      </c>
      <c r="AG1159">
        <v>16347.539478000001</v>
      </c>
      <c r="AH1159" t="s">
        <v>40</v>
      </c>
    </row>
    <row r="1160" spans="1:34" x14ac:dyDescent="0.55000000000000004">
      <c r="A1160">
        <v>19836.345875999999</v>
      </c>
      <c r="B1160">
        <v>19340.753062</v>
      </c>
      <c r="C1160" t="s">
        <v>21</v>
      </c>
      <c r="D1160">
        <v>21044</v>
      </c>
      <c r="E1160">
        <v>210024</v>
      </c>
      <c r="F1160" t="s">
        <v>494</v>
      </c>
      <c r="G1160" t="s">
        <v>35</v>
      </c>
      <c r="H1160" t="s">
        <v>79</v>
      </c>
      <c r="I1160" t="s">
        <v>37</v>
      </c>
      <c r="J1160">
        <v>1</v>
      </c>
      <c r="K1160">
        <v>0</v>
      </c>
      <c r="L1160">
        <v>0</v>
      </c>
      <c r="M1160">
        <v>0</v>
      </c>
      <c r="N1160">
        <v>0.534376984</v>
      </c>
      <c r="O1160">
        <v>1</v>
      </c>
      <c r="P1160">
        <v>2179.64</v>
      </c>
      <c r="Q1160">
        <v>1</v>
      </c>
      <c r="R1160">
        <v>0.534376984</v>
      </c>
      <c r="S1160">
        <v>2179.64</v>
      </c>
      <c r="T1160" t="s">
        <v>80</v>
      </c>
      <c r="U1160" t="s">
        <v>81</v>
      </c>
      <c r="V1160">
        <v>0</v>
      </c>
      <c r="W1160">
        <v>0</v>
      </c>
      <c r="X1160">
        <v>69.840390935000002</v>
      </c>
      <c r="Y1160">
        <v>-1.0225469700000001</v>
      </c>
      <c r="Z1160">
        <v>1.0225469700000001</v>
      </c>
      <c r="AA1160">
        <v>-1.0225469700000001</v>
      </c>
      <c r="AB1160">
        <v>7.8239191E-3</v>
      </c>
      <c r="AC1160">
        <v>7.8239191E-3</v>
      </c>
      <c r="AD1160">
        <v>0</v>
      </c>
      <c r="AE1160">
        <v>79.399278686000002</v>
      </c>
      <c r="AF1160">
        <v>0.52655306489999998</v>
      </c>
      <c r="AG1160">
        <v>5343.6050684000002</v>
      </c>
      <c r="AH1160" t="s">
        <v>40</v>
      </c>
    </row>
    <row r="1161" spans="1:34" x14ac:dyDescent="0.55000000000000004">
      <c r="A1161">
        <v>19836.345875999999</v>
      </c>
      <c r="B1161">
        <v>19340.753062</v>
      </c>
      <c r="C1161" t="s">
        <v>21</v>
      </c>
      <c r="D1161">
        <v>21043</v>
      </c>
      <c r="E1161">
        <v>210024</v>
      </c>
      <c r="F1161" t="s">
        <v>494</v>
      </c>
      <c r="G1161" t="s">
        <v>35</v>
      </c>
      <c r="H1161" t="s">
        <v>79</v>
      </c>
      <c r="I1161" t="s">
        <v>37</v>
      </c>
      <c r="J1161">
        <v>1</v>
      </c>
      <c r="K1161">
        <v>0</v>
      </c>
      <c r="L1161">
        <v>0</v>
      </c>
      <c r="M1161">
        <v>0</v>
      </c>
      <c r="N1161">
        <v>2.1138829380000002</v>
      </c>
      <c r="O1161">
        <v>3</v>
      </c>
      <c r="P1161">
        <v>27168.39</v>
      </c>
      <c r="Q1161">
        <v>3</v>
      </c>
      <c r="R1161">
        <v>2.1138829380000002</v>
      </c>
      <c r="S1161">
        <v>27168.39</v>
      </c>
      <c r="T1161" t="s">
        <v>365</v>
      </c>
      <c r="U1161" t="s">
        <v>392</v>
      </c>
      <c r="V1161">
        <v>0</v>
      </c>
      <c r="W1161">
        <v>0</v>
      </c>
      <c r="X1161">
        <v>59.304537232999998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2.1138829380000002</v>
      </c>
      <c r="AG1161">
        <v>21452.264422</v>
      </c>
      <c r="AH1161" t="s">
        <v>40</v>
      </c>
    </row>
    <row r="1162" spans="1:34" x14ac:dyDescent="0.55000000000000004">
      <c r="A1162">
        <v>19836.345875999999</v>
      </c>
      <c r="B1162">
        <v>19340.753062</v>
      </c>
      <c r="C1162" t="s">
        <v>21</v>
      </c>
      <c r="D1162">
        <v>21221</v>
      </c>
      <c r="E1162">
        <v>210024</v>
      </c>
      <c r="F1162" t="s">
        <v>494</v>
      </c>
      <c r="G1162" t="s">
        <v>35</v>
      </c>
      <c r="H1162" t="s">
        <v>36</v>
      </c>
      <c r="I1162" t="s">
        <v>37</v>
      </c>
      <c r="J1162">
        <v>2</v>
      </c>
      <c r="K1162">
        <v>37.059339901000001</v>
      </c>
      <c r="L1162">
        <v>29</v>
      </c>
      <c r="M1162">
        <v>583995.24</v>
      </c>
      <c r="N1162">
        <v>41.401808772000003</v>
      </c>
      <c r="O1162">
        <v>32</v>
      </c>
      <c r="P1162">
        <v>640775.72</v>
      </c>
      <c r="Q1162">
        <v>3</v>
      </c>
      <c r="R1162">
        <v>4.3424688710000003</v>
      </c>
      <c r="S1162">
        <v>56780.480000000003</v>
      </c>
      <c r="T1162" t="s">
        <v>388</v>
      </c>
      <c r="U1162" t="s">
        <v>389</v>
      </c>
      <c r="V1162">
        <v>0</v>
      </c>
      <c r="W1162">
        <v>0</v>
      </c>
      <c r="X1162">
        <v>45.604401649000003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4.3424688710000003</v>
      </c>
      <c r="AG1162">
        <v>44068.566329000001</v>
      </c>
      <c r="AH1162" t="s">
        <v>40</v>
      </c>
    </row>
    <row r="1163" spans="1:34" x14ac:dyDescent="0.55000000000000004">
      <c r="A1163">
        <v>19836.345875999999</v>
      </c>
      <c r="B1163">
        <v>19340.753062</v>
      </c>
      <c r="C1163" t="s">
        <v>21</v>
      </c>
      <c r="D1163">
        <v>20724</v>
      </c>
      <c r="E1163">
        <v>210024</v>
      </c>
      <c r="F1163" t="s">
        <v>494</v>
      </c>
      <c r="G1163" t="s">
        <v>35</v>
      </c>
      <c r="H1163" t="s">
        <v>64</v>
      </c>
      <c r="I1163" t="s">
        <v>37</v>
      </c>
      <c r="J1163">
        <v>1</v>
      </c>
      <c r="K1163">
        <v>0</v>
      </c>
      <c r="L1163">
        <v>0</v>
      </c>
      <c r="M1163">
        <v>0</v>
      </c>
      <c r="N1163">
        <v>0.98936497099999998</v>
      </c>
      <c r="O1163">
        <v>1</v>
      </c>
      <c r="P1163">
        <v>33266.300000000003</v>
      </c>
      <c r="Q1163">
        <v>1</v>
      </c>
      <c r="R1163">
        <v>0.98936497099999998</v>
      </c>
      <c r="S1163">
        <v>33266.300000000003</v>
      </c>
      <c r="T1163" t="s">
        <v>129</v>
      </c>
      <c r="U1163" t="s">
        <v>130</v>
      </c>
      <c r="V1163">
        <v>0</v>
      </c>
      <c r="W1163">
        <v>0</v>
      </c>
      <c r="X1163">
        <v>65.307156057</v>
      </c>
      <c r="Y1163">
        <v>-51.13715148</v>
      </c>
      <c r="Z1163">
        <v>51.137151484</v>
      </c>
      <c r="AA1163">
        <v>-51.13715148</v>
      </c>
      <c r="AB1163">
        <v>0.77469774290000004</v>
      </c>
      <c r="AC1163">
        <v>0.77469774290000004</v>
      </c>
      <c r="AD1163">
        <v>0</v>
      </c>
      <c r="AE1163">
        <v>7861.8453889000002</v>
      </c>
      <c r="AF1163">
        <v>0.2146672281</v>
      </c>
      <c r="AG1163">
        <v>2178.5019674</v>
      </c>
      <c r="AH1163" t="s">
        <v>40</v>
      </c>
    </row>
    <row r="1164" spans="1:34" x14ac:dyDescent="0.55000000000000004">
      <c r="A1164">
        <v>19836.345875999999</v>
      </c>
      <c r="B1164">
        <v>19340.753062</v>
      </c>
      <c r="C1164" t="s">
        <v>21</v>
      </c>
      <c r="D1164">
        <v>21702</v>
      </c>
      <c r="E1164">
        <v>210024</v>
      </c>
      <c r="F1164" t="s">
        <v>494</v>
      </c>
      <c r="G1164" t="s">
        <v>35</v>
      </c>
      <c r="H1164" t="s">
        <v>55</v>
      </c>
      <c r="I1164" t="s">
        <v>37</v>
      </c>
      <c r="J1164">
        <v>1</v>
      </c>
      <c r="K1164">
        <v>0</v>
      </c>
      <c r="L1164">
        <v>0</v>
      </c>
      <c r="M1164">
        <v>0</v>
      </c>
      <c r="N1164">
        <v>0.602789982</v>
      </c>
      <c r="O1164">
        <v>1</v>
      </c>
      <c r="P1164">
        <v>22029.360000000001</v>
      </c>
      <c r="Q1164">
        <v>1</v>
      </c>
      <c r="R1164">
        <v>0.602789982</v>
      </c>
      <c r="S1164">
        <v>22029.360000000001</v>
      </c>
      <c r="T1164" t="s">
        <v>55</v>
      </c>
      <c r="U1164" t="s">
        <v>92</v>
      </c>
      <c r="V1164">
        <v>0</v>
      </c>
      <c r="W1164">
        <v>0</v>
      </c>
      <c r="X1164">
        <v>33.656547998000001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0.602789982</v>
      </c>
      <c r="AG1164">
        <v>6117.2782336</v>
      </c>
      <c r="AH1164" t="s">
        <v>40</v>
      </c>
    </row>
    <row r="1165" spans="1:34" x14ac:dyDescent="0.55000000000000004">
      <c r="A1165">
        <v>14738.592107</v>
      </c>
      <c r="B1165">
        <v>14811.085870999999</v>
      </c>
      <c r="C1165" t="s">
        <v>21</v>
      </c>
      <c r="D1165">
        <v>20723</v>
      </c>
      <c r="E1165">
        <v>210027</v>
      </c>
      <c r="F1165" t="s">
        <v>497</v>
      </c>
      <c r="G1165" t="s">
        <v>35</v>
      </c>
      <c r="H1165" t="s">
        <v>79</v>
      </c>
      <c r="I1165" t="s">
        <v>37</v>
      </c>
      <c r="J1165">
        <v>1</v>
      </c>
      <c r="K1165">
        <v>0</v>
      </c>
      <c r="L1165">
        <v>0</v>
      </c>
      <c r="M1165">
        <v>0</v>
      </c>
      <c r="N1165">
        <v>0.45127198699999999</v>
      </c>
      <c r="O1165">
        <v>1</v>
      </c>
      <c r="P1165">
        <v>3717.49</v>
      </c>
      <c r="Q1165">
        <v>1</v>
      </c>
      <c r="R1165">
        <v>0.45127198699999999</v>
      </c>
      <c r="S1165">
        <v>3717.49</v>
      </c>
      <c r="T1165" t="s">
        <v>129</v>
      </c>
      <c r="U1165" t="s">
        <v>255</v>
      </c>
      <c r="V1165">
        <v>0</v>
      </c>
      <c r="W1165">
        <v>0</v>
      </c>
      <c r="X1165">
        <v>111.81412468000001</v>
      </c>
      <c r="Y1165">
        <v>-21.82886835</v>
      </c>
      <c r="Z1165">
        <v>21.828868353000001</v>
      </c>
      <c r="AA1165">
        <v>-21.82886835</v>
      </c>
      <c r="AB1165">
        <v>8.8099395499999997E-2</v>
      </c>
      <c r="AC1165">
        <v>8.8099395499999997E-2</v>
      </c>
      <c r="AD1165">
        <v>0</v>
      </c>
      <c r="AE1165">
        <v>664.29267602000004</v>
      </c>
      <c r="AF1165">
        <v>0.36317259149999997</v>
      </c>
      <c r="AG1165">
        <v>2738.4171163000001</v>
      </c>
      <c r="AH1165" t="s">
        <v>40</v>
      </c>
    </row>
    <row r="1166" spans="1:34" x14ac:dyDescent="0.55000000000000004">
      <c r="A1166">
        <v>14738.592107</v>
      </c>
      <c r="B1166">
        <v>14811.085870999999</v>
      </c>
      <c r="C1166" t="s">
        <v>21</v>
      </c>
      <c r="D1166">
        <v>21223</v>
      </c>
      <c r="E1166">
        <v>210027</v>
      </c>
      <c r="F1166" t="s">
        <v>497</v>
      </c>
      <c r="G1166" t="s">
        <v>35</v>
      </c>
      <c r="H1166" t="s">
        <v>86</v>
      </c>
      <c r="I1166" t="s">
        <v>37</v>
      </c>
      <c r="J1166">
        <v>1</v>
      </c>
      <c r="K1166">
        <v>0</v>
      </c>
      <c r="L1166">
        <v>0</v>
      </c>
      <c r="M1166">
        <v>0</v>
      </c>
      <c r="N1166">
        <v>0.92701997199999997</v>
      </c>
      <c r="O1166">
        <v>1</v>
      </c>
      <c r="P1166">
        <v>13244.12</v>
      </c>
      <c r="Q1166">
        <v>1</v>
      </c>
      <c r="R1166">
        <v>0.92701997199999997</v>
      </c>
      <c r="S1166">
        <v>13244.12</v>
      </c>
      <c r="T1166" t="s">
        <v>36</v>
      </c>
      <c r="U1166" t="s">
        <v>308</v>
      </c>
      <c r="V1166">
        <v>0</v>
      </c>
      <c r="W1166">
        <v>0</v>
      </c>
      <c r="X1166">
        <v>32.501234044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0.92701997199999997</v>
      </c>
      <c r="AG1166">
        <v>6989.9750645000004</v>
      </c>
      <c r="AH1166" t="s">
        <v>40</v>
      </c>
    </row>
    <row r="1167" spans="1:34" x14ac:dyDescent="0.55000000000000004">
      <c r="A1167">
        <v>14738.592107</v>
      </c>
      <c r="B1167">
        <v>14811.085870999999</v>
      </c>
      <c r="C1167" t="s">
        <v>21</v>
      </c>
      <c r="D1167">
        <v>21230</v>
      </c>
      <c r="E1167">
        <v>210027</v>
      </c>
      <c r="F1167" t="s">
        <v>497</v>
      </c>
      <c r="G1167" t="s">
        <v>35</v>
      </c>
      <c r="H1167" t="s">
        <v>86</v>
      </c>
      <c r="I1167" t="s">
        <v>37</v>
      </c>
      <c r="J1167">
        <v>1</v>
      </c>
      <c r="K1167">
        <v>0</v>
      </c>
      <c r="L1167">
        <v>0</v>
      </c>
      <c r="M1167">
        <v>0</v>
      </c>
      <c r="N1167">
        <v>0.49757698500000003</v>
      </c>
      <c r="O1167">
        <v>1</v>
      </c>
      <c r="P1167">
        <v>5884.09</v>
      </c>
      <c r="Q1167">
        <v>1</v>
      </c>
      <c r="R1167">
        <v>0.49757698500000003</v>
      </c>
      <c r="S1167">
        <v>5884.09</v>
      </c>
      <c r="T1167" t="s">
        <v>36</v>
      </c>
      <c r="U1167" t="s">
        <v>200</v>
      </c>
      <c r="V1167">
        <v>0</v>
      </c>
      <c r="W1167">
        <v>0</v>
      </c>
      <c r="X1167">
        <v>91.026667282999995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0.49757698500000003</v>
      </c>
      <c r="AG1167">
        <v>3751.8616889</v>
      </c>
      <c r="AH1167" t="s">
        <v>40</v>
      </c>
    </row>
    <row r="1168" spans="1:34" x14ac:dyDescent="0.55000000000000004">
      <c r="A1168">
        <v>14738.592107</v>
      </c>
      <c r="B1168">
        <v>14811.085870999999</v>
      </c>
      <c r="C1168" t="s">
        <v>21</v>
      </c>
      <c r="D1168">
        <v>21221</v>
      </c>
      <c r="E1168">
        <v>210027</v>
      </c>
      <c r="F1168" t="s">
        <v>497</v>
      </c>
      <c r="G1168" t="s">
        <v>35</v>
      </c>
      <c r="H1168" t="s">
        <v>36</v>
      </c>
      <c r="I1168" t="s">
        <v>37</v>
      </c>
      <c r="J1168">
        <v>1</v>
      </c>
      <c r="K1168">
        <v>0</v>
      </c>
      <c r="L1168">
        <v>0</v>
      </c>
      <c r="M1168">
        <v>0</v>
      </c>
      <c r="N1168">
        <v>1.6081459520000001</v>
      </c>
      <c r="O1168">
        <v>2</v>
      </c>
      <c r="P1168">
        <v>23446.51</v>
      </c>
      <c r="Q1168">
        <v>2</v>
      </c>
      <c r="R1168">
        <v>1.6081459520000001</v>
      </c>
      <c r="S1168">
        <v>23446.51</v>
      </c>
      <c r="T1168" t="s">
        <v>388</v>
      </c>
      <c r="U1168" t="s">
        <v>389</v>
      </c>
      <c r="V1168">
        <v>0</v>
      </c>
      <c r="W1168">
        <v>0</v>
      </c>
      <c r="X1168">
        <v>45.604401649000003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1.6081459520000001</v>
      </c>
      <c r="AG1168">
        <v>12125.844582</v>
      </c>
      <c r="AH1168" t="s">
        <v>40</v>
      </c>
    </row>
    <row r="1169" spans="1:34" x14ac:dyDescent="0.55000000000000004">
      <c r="A1169">
        <v>14738.592107</v>
      </c>
      <c r="B1169">
        <v>14811.085870999999</v>
      </c>
      <c r="C1169" t="s">
        <v>21</v>
      </c>
      <c r="D1169">
        <v>21215</v>
      </c>
      <c r="E1169">
        <v>210027</v>
      </c>
      <c r="F1169" t="s">
        <v>497</v>
      </c>
      <c r="G1169" t="s">
        <v>35</v>
      </c>
      <c r="H1169" t="s">
        <v>86</v>
      </c>
      <c r="I1169" t="s">
        <v>37</v>
      </c>
      <c r="J1169">
        <v>1</v>
      </c>
      <c r="K1169">
        <v>0</v>
      </c>
      <c r="L1169">
        <v>0</v>
      </c>
      <c r="M1169">
        <v>0</v>
      </c>
      <c r="N1169">
        <v>0.51374798499999996</v>
      </c>
      <c r="O1169">
        <v>1</v>
      </c>
      <c r="P1169">
        <v>4924.34</v>
      </c>
      <c r="Q1169">
        <v>1</v>
      </c>
      <c r="R1169">
        <v>0.51374798499999996</v>
      </c>
      <c r="S1169">
        <v>4924.34</v>
      </c>
      <c r="T1169" t="s">
        <v>36</v>
      </c>
      <c r="U1169" t="s">
        <v>277</v>
      </c>
      <c r="V1169">
        <v>0</v>
      </c>
      <c r="W1169">
        <v>0</v>
      </c>
      <c r="X1169">
        <v>67.616079995000007</v>
      </c>
      <c r="Y1169">
        <v>-0.64820198100000004</v>
      </c>
      <c r="Z1169">
        <v>0.64820198100000004</v>
      </c>
      <c r="AA1169">
        <v>-0.64820198100000004</v>
      </c>
      <c r="AB1169">
        <v>4.9250483000000001E-3</v>
      </c>
      <c r="AC1169">
        <v>4.9250483000000001E-3</v>
      </c>
      <c r="AD1169">
        <v>0</v>
      </c>
      <c r="AE1169">
        <v>37.136163224000001</v>
      </c>
      <c r="AF1169">
        <v>0.50882293670000001</v>
      </c>
      <c r="AG1169">
        <v>3836.6591303999999</v>
      </c>
      <c r="AH1169" t="s">
        <v>40</v>
      </c>
    </row>
    <row r="1170" spans="1:34" x14ac:dyDescent="0.55000000000000004">
      <c r="A1170">
        <v>14738.592107</v>
      </c>
      <c r="B1170">
        <v>14811.085870999999</v>
      </c>
      <c r="C1170" t="s">
        <v>21</v>
      </c>
      <c r="D1170">
        <v>20886</v>
      </c>
      <c r="E1170">
        <v>210027</v>
      </c>
      <c r="F1170" t="s">
        <v>497</v>
      </c>
      <c r="G1170" t="s">
        <v>35</v>
      </c>
      <c r="H1170" t="s">
        <v>46</v>
      </c>
      <c r="I1170" t="s">
        <v>37</v>
      </c>
      <c r="J1170">
        <v>1</v>
      </c>
      <c r="K1170">
        <v>0</v>
      </c>
      <c r="L1170">
        <v>0</v>
      </c>
      <c r="M1170">
        <v>0</v>
      </c>
      <c r="N1170">
        <v>0.75515097799999997</v>
      </c>
      <c r="O1170">
        <v>1</v>
      </c>
      <c r="P1170">
        <v>9387.0400000000009</v>
      </c>
      <c r="Q1170">
        <v>1</v>
      </c>
      <c r="R1170">
        <v>0.75515097799999997</v>
      </c>
      <c r="S1170">
        <v>9387.0400000000009</v>
      </c>
      <c r="T1170" t="s">
        <v>93</v>
      </c>
      <c r="U1170" t="s">
        <v>94</v>
      </c>
      <c r="V1170">
        <v>0</v>
      </c>
      <c r="W1170">
        <v>0</v>
      </c>
      <c r="X1170">
        <v>32.268526053000002</v>
      </c>
      <c r="Y1170">
        <v>-0.61168998200000002</v>
      </c>
      <c r="Z1170">
        <v>0.61168998200000002</v>
      </c>
      <c r="AA1170">
        <v>-0.61168998200000002</v>
      </c>
      <c r="AB1170">
        <v>1.43148245E-2</v>
      </c>
      <c r="AC1170">
        <v>1.43148245E-2</v>
      </c>
      <c r="AD1170">
        <v>0</v>
      </c>
      <c r="AE1170">
        <v>107.93755206</v>
      </c>
      <c r="AF1170">
        <v>0.74083615349999998</v>
      </c>
      <c r="AG1170">
        <v>5586.0999720999998</v>
      </c>
      <c r="AH1170" t="s">
        <v>40</v>
      </c>
    </row>
    <row r="1171" spans="1:34" x14ac:dyDescent="0.55000000000000004">
      <c r="A1171">
        <v>14738.592107</v>
      </c>
      <c r="B1171">
        <v>14811.085870999999</v>
      </c>
      <c r="C1171" t="s">
        <v>21</v>
      </c>
      <c r="D1171">
        <v>21075</v>
      </c>
      <c r="E1171">
        <v>210027</v>
      </c>
      <c r="F1171" t="s">
        <v>497</v>
      </c>
      <c r="G1171" t="s">
        <v>35</v>
      </c>
      <c r="H1171" t="s">
        <v>79</v>
      </c>
      <c r="I1171" t="s">
        <v>37</v>
      </c>
      <c r="J1171">
        <v>1</v>
      </c>
      <c r="K1171">
        <v>0</v>
      </c>
      <c r="L1171">
        <v>0</v>
      </c>
      <c r="M1171">
        <v>0</v>
      </c>
      <c r="N1171">
        <v>0.41525098799999999</v>
      </c>
      <c r="O1171">
        <v>1</v>
      </c>
      <c r="P1171">
        <v>7850.22</v>
      </c>
      <c r="Q1171">
        <v>1</v>
      </c>
      <c r="R1171">
        <v>0.41525098799999999</v>
      </c>
      <c r="S1171">
        <v>7850.22</v>
      </c>
      <c r="T1171" t="s">
        <v>158</v>
      </c>
      <c r="U1171" t="s">
        <v>159</v>
      </c>
      <c r="V1171">
        <v>0</v>
      </c>
      <c r="W1171">
        <v>0</v>
      </c>
      <c r="X1171">
        <v>74.389385790999995</v>
      </c>
      <c r="Y1171">
        <v>-3.5079528959999999</v>
      </c>
      <c r="Z1171">
        <v>3.5079528959999999</v>
      </c>
      <c r="AA1171">
        <v>-3.5079528959999999</v>
      </c>
      <c r="AB1171">
        <v>1.9581838099999999E-2</v>
      </c>
      <c r="AC1171">
        <v>1.9581838099999999E-2</v>
      </c>
      <c r="AD1171">
        <v>0</v>
      </c>
      <c r="AE1171">
        <v>147.65222313000001</v>
      </c>
      <c r="AF1171">
        <v>0.39566914990000002</v>
      </c>
      <c r="AG1171">
        <v>2983.4497372000001</v>
      </c>
      <c r="AH1171" t="s">
        <v>40</v>
      </c>
    </row>
    <row r="1172" spans="1:34" x14ac:dyDescent="0.55000000000000004">
      <c r="A1172">
        <v>14738.592107</v>
      </c>
      <c r="B1172">
        <v>14811.085870999999</v>
      </c>
      <c r="C1172" t="s">
        <v>21</v>
      </c>
      <c r="D1172">
        <v>21161</v>
      </c>
      <c r="E1172">
        <v>210027</v>
      </c>
      <c r="F1172" t="s">
        <v>497</v>
      </c>
      <c r="G1172" t="s">
        <v>35</v>
      </c>
      <c r="H1172" t="s">
        <v>126</v>
      </c>
      <c r="I1172" t="s">
        <v>37</v>
      </c>
      <c r="J1172">
        <v>1</v>
      </c>
      <c r="K1172">
        <v>0</v>
      </c>
      <c r="L1172">
        <v>0</v>
      </c>
      <c r="M1172">
        <v>0</v>
      </c>
      <c r="N1172">
        <v>0.49757698500000003</v>
      </c>
      <c r="O1172">
        <v>1</v>
      </c>
      <c r="P1172">
        <v>5744.15</v>
      </c>
      <c r="Q1172">
        <v>1</v>
      </c>
      <c r="R1172">
        <v>0.49757698500000003</v>
      </c>
      <c r="S1172">
        <v>5744.15</v>
      </c>
      <c r="T1172" t="s">
        <v>384</v>
      </c>
      <c r="U1172" t="s">
        <v>385</v>
      </c>
      <c r="V1172">
        <v>0</v>
      </c>
      <c r="W1172">
        <v>0</v>
      </c>
      <c r="X1172">
        <v>15.021503556000001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0.49757698500000003</v>
      </c>
      <c r="AG1172">
        <v>3751.8616889</v>
      </c>
      <c r="AH1172" t="s">
        <v>40</v>
      </c>
    </row>
    <row r="1173" spans="1:34" x14ac:dyDescent="0.55000000000000004">
      <c r="A1173">
        <v>14738.592107</v>
      </c>
      <c r="B1173">
        <v>14811.085870999999</v>
      </c>
      <c r="C1173" t="s">
        <v>21</v>
      </c>
      <c r="D1173">
        <v>20841</v>
      </c>
      <c r="E1173">
        <v>210027</v>
      </c>
      <c r="F1173" t="s">
        <v>497</v>
      </c>
      <c r="G1173" t="s">
        <v>35</v>
      </c>
      <c r="H1173" t="s">
        <v>46</v>
      </c>
      <c r="I1173" t="s">
        <v>37</v>
      </c>
      <c r="J1173">
        <v>1</v>
      </c>
      <c r="K1173">
        <v>0</v>
      </c>
      <c r="L1173">
        <v>0</v>
      </c>
      <c r="M1173">
        <v>0</v>
      </c>
      <c r="N1173">
        <v>0.57127498300000001</v>
      </c>
      <c r="O1173">
        <v>1</v>
      </c>
      <c r="P1173">
        <v>6116.97</v>
      </c>
      <c r="Q1173">
        <v>1</v>
      </c>
      <c r="R1173">
        <v>0.57127498300000001</v>
      </c>
      <c r="S1173">
        <v>6116.97</v>
      </c>
      <c r="T1173" t="s">
        <v>349</v>
      </c>
      <c r="U1173" t="s">
        <v>350</v>
      </c>
      <c r="V1173">
        <v>0</v>
      </c>
      <c r="W1173">
        <v>0</v>
      </c>
      <c r="X1173">
        <v>3.7948148860000002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0.57127498300000001</v>
      </c>
      <c r="AG1173">
        <v>4307.5640296000001</v>
      </c>
      <c r="AH1173" t="s">
        <v>40</v>
      </c>
    </row>
    <row r="1174" spans="1:34" x14ac:dyDescent="0.55000000000000004">
      <c r="A1174">
        <v>14738.592107</v>
      </c>
      <c r="B1174">
        <v>14811.085870999999</v>
      </c>
      <c r="C1174" t="s">
        <v>21</v>
      </c>
      <c r="D1174">
        <v>20746</v>
      </c>
      <c r="E1174">
        <v>210027</v>
      </c>
      <c r="F1174" t="s">
        <v>497</v>
      </c>
      <c r="G1174" t="s">
        <v>35</v>
      </c>
      <c r="H1174" t="s">
        <v>41</v>
      </c>
      <c r="I1174" t="s">
        <v>37</v>
      </c>
      <c r="J1174">
        <v>1</v>
      </c>
      <c r="K1174">
        <v>0</v>
      </c>
      <c r="L1174">
        <v>0</v>
      </c>
      <c r="M1174">
        <v>0</v>
      </c>
      <c r="N1174">
        <v>0.58304598299999999</v>
      </c>
      <c r="O1174">
        <v>1</v>
      </c>
      <c r="P1174">
        <v>11677.15</v>
      </c>
      <c r="Q1174">
        <v>1</v>
      </c>
      <c r="R1174">
        <v>0.58304598299999999</v>
      </c>
      <c r="S1174">
        <v>11677.15</v>
      </c>
      <c r="T1174" t="s">
        <v>476</v>
      </c>
      <c r="U1174" t="s">
        <v>477</v>
      </c>
      <c r="V1174">
        <v>0</v>
      </c>
      <c r="W1174">
        <v>0</v>
      </c>
      <c r="X1174">
        <v>38.336858863000003</v>
      </c>
      <c r="Y1174">
        <v>-7.4017377800000004</v>
      </c>
      <c r="Z1174">
        <v>7.4017377800000004</v>
      </c>
      <c r="AA1174">
        <v>-7.4017377800000004</v>
      </c>
      <c r="AB1174">
        <v>0.112569303</v>
      </c>
      <c r="AC1174">
        <v>0.112569303</v>
      </c>
      <c r="AD1174">
        <v>0</v>
      </c>
      <c r="AE1174">
        <v>848.80223132000003</v>
      </c>
      <c r="AF1174">
        <v>0.47047667999999998</v>
      </c>
      <c r="AG1174">
        <v>3547.5182426000001</v>
      </c>
      <c r="AH1174" t="s">
        <v>40</v>
      </c>
    </row>
    <row r="1175" spans="1:34" x14ac:dyDescent="0.55000000000000004">
      <c r="A1175">
        <v>14738.592107</v>
      </c>
      <c r="B1175">
        <v>14811.085870999999</v>
      </c>
      <c r="C1175" t="s">
        <v>21</v>
      </c>
      <c r="D1175">
        <v>21133</v>
      </c>
      <c r="E1175">
        <v>210027</v>
      </c>
      <c r="F1175" t="s">
        <v>497</v>
      </c>
      <c r="G1175" t="s">
        <v>35</v>
      </c>
      <c r="H1175" t="s">
        <v>36</v>
      </c>
      <c r="I1175" t="s">
        <v>37</v>
      </c>
      <c r="J1175">
        <v>1</v>
      </c>
      <c r="K1175">
        <v>0</v>
      </c>
      <c r="L1175">
        <v>0</v>
      </c>
      <c r="M1175">
        <v>0</v>
      </c>
      <c r="N1175">
        <v>0.49757698500000003</v>
      </c>
      <c r="O1175">
        <v>1</v>
      </c>
      <c r="P1175">
        <v>5353.25</v>
      </c>
      <c r="Q1175">
        <v>1</v>
      </c>
      <c r="R1175">
        <v>0.49757698500000003</v>
      </c>
      <c r="S1175">
        <v>5353.25</v>
      </c>
      <c r="T1175" t="s">
        <v>67</v>
      </c>
      <c r="U1175" t="s">
        <v>68</v>
      </c>
      <c r="V1175">
        <v>0</v>
      </c>
      <c r="W1175">
        <v>0</v>
      </c>
      <c r="X1175">
        <v>65.825927037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0.49757698500000003</v>
      </c>
      <c r="AG1175">
        <v>3751.8616889</v>
      </c>
      <c r="AH1175" t="s">
        <v>40</v>
      </c>
    </row>
    <row r="1176" spans="1:34" x14ac:dyDescent="0.55000000000000004">
      <c r="A1176">
        <v>14738.592107</v>
      </c>
      <c r="B1176">
        <v>14811.085870999999</v>
      </c>
      <c r="C1176" t="s">
        <v>21</v>
      </c>
      <c r="D1176">
        <v>20852</v>
      </c>
      <c r="E1176">
        <v>210027</v>
      </c>
      <c r="F1176" t="s">
        <v>497</v>
      </c>
      <c r="G1176" t="s">
        <v>35</v>
      </c>
      <c r="H1176" t="s">
        <v>46</v>
      </c>
      <c r="I1176" t="s">
        <v>37</v>
      </c>
      <c r="J1176">
        <v>1</v>
      </c>
      <c r="K1176">
        <v>0</v>
      </c>
      <c r="L1176">
        <v>0</v>
      </c>
      <c r="M1176">
        <v>0</v>
      </c>
      <c r="N1176">
        <v>0.73492597800000004</v>
      </c>
      <c r="O1176">
        <v>1</v>
      </c>
      <c r="P1176">
        <v>13103.96</v>
      </c>
      <c r="Q1176">
        <v>1</v>
      </c>
      <c r="R1176">
        <v>0.73492597800000004</v>
      </c>
      <c r="S1176">
        <v>13103.96</v>
      </c>
      <c r="T1176" t="s">
        <v>310</v>
      </c>
      <c r="U1176" t="s">
        <v>314</v>
      </c>
      <c r="V1176">
        <v>0</v>
      </c>
      <c r="W1176">
        <v>0</v>
      </c>
      <c r="X1176">
        <v>45.448545643000003</v>
      </c>
      <c r="Y1176">
        <v>-0.73492597800000004</v>
      </c>
      <c r="Z1176">
        <v>0.73492597800000004</v>
      </c>
      <c r="AA1176">
        <v>-0.73492597800000004</v>
      </c>
      <c r="AB1176">
        <v>1.1884124899999999E-2</v>
      </c>
      <c r="AC1176">
        <v>1.1884124899999999E-2</v>
      </c>
      <c r="AD1176">
        <v>0</v>
      </c>
      <c r="AE1176">
        <v>89.609435884000007</v>
      </c>
      <c r="AF1176">
        <v>0.72304185310000002</v>
      </c>
      <c r="AG1176">
        <v>5451.9262544000003</v>
      </c>
      <c r="AH1176" t="s">
        <v>40</v>
      </c>
    </row>
    <row r="1177" spans="1:34" x14ac:dyDescent="0.55000000000000004">
      <c r="A1177">
        <v>14738.592107</v>
      </c>
      <c r="B1177">
        <v>14811.085870999999</v>
      </c>
      <c r="C1177" t="s">
        <v>21</v>
      </c>
      <c r="D1177" t="s">
        <v>44</v>
      </c>
      <c r="E1177">
        <v>210027</v>
      </c>
      <c r="F1177" t="s">
        <v>497</v>
      </c>
      <c r="G1177" t="s">
        <v>35</v>
      </c>
      <c r="H1177" t="s">
        <v>44</v>
      </c>
      <c r="I1177" t="s">
        <v>37</v>
      </c>
      <c r="J1177">
        <v>1</v>
      </c>
      <c r="K1177">
        <v>0</v>
      </c>
      <c r="L1177">
        <v>0</v>
      </c>
      <c r="M1177">
        <v>0</v>
      </c>
      <c r="N1177">
        <v>1.5103019559999999</v>
      </c>
      <c r="O1177">
        <v>2</v>
      </c>
      <c r="P1177">
        <v>10386.219999999999</v>
      </c>
      <c r="Q1177">
        <v>2</v>
      </c>
      <c r="R1177">
        <v>1.5103019559999999</v>
      </c>
      <c r="S1177">
        <v>10386.219999999999</v>
      </c>
      <c r="U1177" t="s">
        <v>45</v>
      </c>
      <c r="V1177">
        <v>0</v>
      </c>
      <c r="W1177">
        <v>0</v>
      </c>
      <c r="X1177">
        <v>53.578863411999997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1.5103019559999999</v>
      </c>
      <c r="AG1177">
        <v>11388.075048000001</v>
      </c>
      <c r="AH1177" t="s">
        <v>40</v>
      </c>
    </row>
    <row r="1178" spans="1:34" x14ac:dyDescent="0.55000000000000004">
      <c r="A1178">
        <v>14738.592107</v>
      </c>
      <c r="B1178">
        <v>14811.085870999999</v>
      </c>
      <c r="C1178" t="s">
        <v>21</v>
      </c>
      <c r="D1178">
        <v>20770</v>
      </c>
      <c r="E1178">
        <v>210027</v>
      </c>
      <c r="F1178" t="s">
        <v>497</v>
      </c>
      <c r="G1178" t="s">
        <v>35</v>
      </c>
      <c r="H1178" t="s">
        <v>41</v>
      </c>
      <c r="I1178" t="s">
        <v>37</v>
      </c>
      <c r="J1178">
        <v>1</v>
      </c>
      <c r="K1178">
        <v>0</v>
      </c>
      <c r="L1178">
        <v>0</v>
      </c>
      <c r="M1178">
        <v>0</v>
      </c>
      <c r="N1178">
        <v>0.49757698500000003</v>
      </c>
      <c r="O1178">
        <v>1</v>
      </c>
      <c r="P1178">
        <v>9770.57</v>
      </c>
      <c r="Q1178">
        <v>1</v>
      </c>
      <c r="R1178">
        <v>0.49757698500000003</v>
      </c>
      <c r="S1178">
        <v>9770.57</v>
      </c>
      <c r="T1178" t="s">
        <v>435</v>
      </c>
      <c r="U1178" t="s">
        <v>436</v>
      </c>
      <c r="V1178">
        <v>0</v>
      </c>
      <c r="W1178">
        <v>0</v>
      </c>
      <c r="X1178">
        <v>43.179993729000003</v>
      </c>
      <c r="Y1178">
        <v>-8.4850117489999999</v>
      </c>
      <c r="Z1178">
        <v>8.4850117489999999</v>
      </c>
      <c r="AA1178">
        <v>-8.4850117489999999</v>
      </c>
      <c r="AB1178">
        <v>9.7775525200000005E-2</v>
      </c>
      <c r="AC1178">
        <v>9.7775525200000005E-2</v>
      </c>
      <c r="AD1178">
        <v>0</v>
      </c>
      <c r="AE1178">
        <v>737.25324536000005</v>
      </c>
      <c r="AF1178">
        <v>0.39980145979999998</v>
      </c>
      <c r="AG1178">
        <v>3014.6084436000001</v>
      </c>
      <c r="AH1178" t="s">
        <v>40</v>
      </c>
    </row>
    <row r="1179" spans="1:34" x14ac:dyDescent="0.55000000000000004">
      <c r="A1179">
        <v>14738.592107</v>
      </c>
      <c r="B1179">
        <v>14811.085870999999</v>
      </c>
      <c r="C1179" t="s">
        <v>21</v>
      </c>
      <c r="D1179" t="s">
        <v>447</v>
      </c>
      <c r="E1179">
        <v>210027</v>
      </c>
      <c r="F1179" t="s">
        <v>497</v>
      </c>
      <c r="G1179" t="s">
        <v>35</v>
      </c>
      <c r="H1179" t="s">
        <v>447</v>
      </c>
      <c r="I1179" t="s">
        <v>37</v>
      </c>
      <c r="J1179">
        <v>32</v>
      </c>
      <c r="K1179">
        <v>1676.3464163000001</v>
      </c>
      <c r="L1179">
        <v>1940</v>
      </c>
      <c r="M1179">
        <v>24706986.059999999</v>
      </c>
      <c r="N1179">
        <v>1759.7861598</v>
      </c>
      <c r="O1179">
        <v>2005</v>
      </c>
      <c r="P1179">
        <v>26089891.98</v>
      </c>
      <c r="Q1179">
        <v>65</v>
      </c>
      <c r="R1179">
        <v>83.439743555000007</v>
      </c>
      <c r="S1179">
        <v>1382905.92</v>
      </c>
      <c r="U1179" t="s">
        <v>448</v>
      </c>
      <c r="V1179">
        <v>0</v>
      </c>
      <c r="W1179">
        <v>0</v>
      </c>
      <c r="X1179">
        <v>88.230441411000001</v>
      </c>
      <c r="Y1179">
        <v>-0.92701997199999997</v>
      </c>
      <c r="Z1179">
        <v>0.92701997199999997</v>
      </c>
      <c r="AA1179">
        <v>-0.92701997199999997</v>
      </c>
      <c r="AB1179">
        <v>0.8766850477</v>
      </c>
      <c r="AC1179">
        <v>0.8766850477</v>
      </c>
      <c r="AD1179">
        <v>0</v>
      </c>
      <c r="AE1179">
        <v>6610.4364605999999</v>
      </c>
      <c r="AF1179">
        <v>82.563058506999994</v>
      </c>
      <c r="AG1179">
        <v>622547.23485000001</v>
      </c>
      <c r="AH1179" t="s">
        <v>40</v>
      </c>
    </row>
    <row r="1180" spans="1:34" x14ac:dyDescent="0.55000000000000004">
      <c r="A1180">
        <v>14738.592107</v>
      </c>
      <c r="B1180">
        <v>14811.085870999999</v>
      </c>
      <c r="C1180" t="s">
        <v>21</v>
      </c>
      <c r="D1180">
        <v>21770</v>
      </c>
      <c r="E1180">
        <v>210027</v>
      </c>
      <c r="F1180" t="s">
        <v>497</v>
      </c>
      <c r="G1180" t="s">
        <v>35</v>
      </c>
      <c r="H1180" t="s">
        <v>55</v>
      </c>
      <c r="I1180" t="s">
        <v>37</v>
      </c>
      <c r="J1180">
        <v>1</v>
      </c>
      <c r="K1180">
        <v>0</v>
      </c>
      <c r="L1180">
        <v>0</v>
      </c>
      <c r="M1180">
        <v>0</v>
      </c>
      <c r="N1180">
        <v>0.73492597800000004</v>
      </c>
      <c r="O1180">
        <v>1</v>
      </c>
      <c r="P1180">
        <v>3737.03</v>
      </c>
      <c r="Q1180">
        <v>1</v>
      </c>
      <c r="R1180">
        <v>0.73492597800000004</v>
      </c>
      <c r="S1180">
        <v>3737.03</v>
      </c>
      <c r="T1180" t="s">
        <v>229</v>
      </c>
      <c r="U1180" t="s">
        <v>230</v>
      </c>
      <c r="V1180">
        <v>0</v>
      </c>
      <c r="W1180">
        <v>0</v>
      </c>
      <c r="X1180">
        <v>41.396002774000003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0.73492597800000004</v>
      </c>
      <c r="AG1180">
        <v>5541.5356903000002</v>
      </c>
      <c r="AH1180" t="s">
        <v>40</v>
      </c>
    </row>
    <row r="1181" spans="1:34" x14ac:dyDescent="0.55000000000000004">
      <c r="A1181">
        <v>16078.283074999999</v>
      </c>
      <c r="B1181">
        <v>14517.628183000001</v>
      </c>
      <c r="C1181" t="s">
        <v>21</v>
      </c>
      <c r="D1181">
        <v>21701</v>
      </c>
      <c r="E1181">
        <v>210028</v>
      </c>
      <c r="F1181" t="s">
        <v>498</v>
      </c>
      <c r="G1181" t="s">
        <v>35</v>
      </c>
      <c r="H1181" t="s">
        <v>55</v>
      </c>
      <c r="I1181" t="s">
        <v>37</v>
      </c>
      <c r="J1181">
        <v>1</v>
      </c>
      <c r="K1181">
        <v>0.45046898699999999</v>
      </c>
      <c r="L1181">
        <v>1</v>
      </c>
      <c r="M1181">
        <v>9907.5300000000007</v>
      </c>
      <c r="N1181">
        <v>0.52814298400000004</v>
      </c>
      <c r="O1181">
        <v>1</v>
      </c>
      <c r="P1181">
        <v>4568.6400000000003</v>
      </c>
      <c r="Q1181">
        <v>0</v>
      </c>
      <c r="R1181">
        <v>7.7673996999999995E-2</v>
      </c>
      <c r="S1181">
        <v>-5338.89</v>
      </c>
      <c r="T1181" t="s">
        <v>55</v>
      </c>
      <c r="U1181" t="s">
        <v>76</v>
      </c>
      <c r="V1181">
        <v>0</v>
      </c>
      <c r="W1181">
        <v>0</v>
      </c>
      <c r="X1181">
        <v>32.620666036000003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7.7673996999999995E-2</v>
      </c>
      <c r="AG1181">
        <v>638.91908398999999</v>
      </c>
      <c r="AH1181" t="s">
        <v>40</v>
      </c>
    </row>
    <row r="1182" spans="1:34" x14ac:dyDescent="0.55000000000000004">
      <c r="A1182">
        <v>16078.283074999999</v>
      </c>
      <c r="B1182">
        <v>14517.628183000001</v>
      </c>
      <c r="C1182" t="s">
        <v>21</v>
      </c>
      <c r="D1182">
        <v>21401</v>
      </c>
      <c r="E1182">
        <v>210028</v>
      </c>
      <c r="F1182" t="s">
        <v>498</v>
      </c>
      <c r="G1182" t="s">
        <v>35</v>
      </c>
      <c r="H1182" t="s">
        <v>64</v>
      </c>
      <c r="I1182" t="s">
        <v>37</v>
      </c>
      <c r="J1182">
        <v>1</v>
      </c>
      <c r="K1182">
        <v>0</v>
      </c>
      <c r="L1182">
        <v>0</v>
      </c>
      <c r="M1182">
        <v>0</v>
      </c>
      <c r="N1182">
        <v>0.58304598299999999</v>
      </c>
      <c r="O1182">
        <v>1</v>
      </c>
      <c r="P1182">
        <v>6454.01</v>
      </c>
      <c r="Q1182">
        <v>1</v>
      </c>
      <c r="R1182">
        <v>0.58304598299999999</v>
      </c>
      <c r="S1182">
        <v>6454.01</v>
      </c>
      <c r="T1182" t="s">
        <v>104</v>
      </c>
      <c r="U1182" t="s">
        <v>325</v>
      </c>
      <c r="V1182">
        <v>0</v>
      </c>
      <c r="W1182">
        <v>0</v>
      </c>
      <c r="X1182">
        <v>81.173615592999994</v>
      </c>
      <c r="Y1182">
        <v>-1.1152699669999999</v>
      </c>
      <c r="Z1182">
        <v>1.1152699669999999</v>
      </c>
      <c r="AA1182">
        <v>-1.1152699669999999</v>
      </c>
      <c r="AB1182">
        <v>8.0106531000000009E-3</v>
      </c>
      <c r="AC1182">
        <v>8.0106531000000009E-3</v>
      </c>
      <c r="AD1182">
        <v>0</v>
      </c>
      <c r="AE1182">
        <v>65.892825517999995</v>
      </c>
      <c r="AF1182">
        <v>0.57503532989999995</v>
      </c>
      <c r="AG1182">
        <v>4730.0391436</v>
      </c>
      <c r="AH1182" t="s">
        <v>40</v>
      </c>
    </row>
    <row r="1183" spans="1:34" x14ac:dyDescent="0.55000000000000004">
      <c r="A1183">
        <v>16078.283074999999</v>
      </c>
      <c r="B1183">
        <v>14517.628183000001</v>
      </c>
      <c r="C1183" t="s">
        <v>21</v>
      </c>
      <c r="D1183">
        <v>20774</v>
      </c>
      <c r="E1183">
        <v>210028</v>
      </c>
      <c r="F1183" t="s">
        <v>498</v>
      </c>
      <c r="G1183" t="s">
        <v>35</v>
      </c>
      <c r="H1183" t="s">
        <v>41</v>
      </c>
      <c r="I1183" t="s">
        <v>37</v>
      </c>
      <c r="J1183">
        <v>2</v>
      </c>
      <c r="K1183">
        <v>1.0163059699999999</v>
      </c>
      <c r="L1183">
        <v>1</v>
      </c>
      <c r="M1183">
        <v>11791.07</v>
      </c>
      <c r="N1183">
        <v>2.111298938</v>
      </c>
      <c r="O1183">
        <v>3</v>
      </c>
      <c r="P1183">
        <v>28129.01</v>
      </c>
      <c r="Q1183">
        <v>2</v>
      </c>
      <c r="R1183">
        <v>1.0949929679999999</v>
      </c>
      <c r="S1183">
        <v>16337.94</v>
      </c>
      <c r="T1183" t="s">
        <v>162</v>
      </c>
      <c r="U1183" t="s">
        <v>201</v>
      </c>
      <c r="V1183">
        <v>0</v>
      </c>
      <c r="W1183">
        <v>0</v>
      </c>
      <c r="X1183">
        <v>108.96683977000001</v>
      </c>
      <c r="Y1183">
        <v>-10.96837268</v>
      </c>
      <c r="Z1183">
        <v>10.968372676</v>
      </c>
      <c r="AA1183">
        <v>-10.96837268</v>
      </c>
      <c r="AB1183">
        <v>0.11021968679999999</v>
      </c>
      <c r="AC1183">
        <v>0.11021968679999999</v>
      </c>
      <c r="AD1183">
        <v>0</v>
      </c>
      <c r="AE1183">
        <v>906.62852488999999</v>
      </c>
      <c r="AF1183">
        <v>0.98477328119999996</v>
      </c>
      <c r="AG1183">
        <v>8100.3999673999997</v>
      </c>
      <c r="AH1183" t="s">
        <v>40</v>
      </c>
    </row>
    <row r="1184" spans="1:34" x14ac:dyDescent="0.55000000000000004">
      <c r="A1184">
        <v>16078.283074999999</v>
      </c>
      <c r="B1184">
        <v>14517.628183000001</v>
      </c>
      <c r="C1184" t="s">
        <v>21</v>
      </c>
      <c r="D1184">
        <v>20772</v>
      </c>
      <c r="E1184">
        <v>210028</v>
      </c>
      <c r="F1184" t="s">
        <v>498</v>
      </c>
      <c r="G1184" t="s">
        <v>35</v>
      </c>
      <c r="H1184" t="s">
        <v>41</v>
      </c>
      <c r="I1184" t="s">
        <v>37</v>
      </c>
      <c r="J1184">
        <v>1</v>
      </c>
      <c r="K1184">
        <v>0</v>
      </c>
      <c r="L1184">
        <v>0</v>
      </c>
      <c r="M1184">
        <v>0</v>
      </c>
      <c r="N1184">
        <v>1.456255957</v>
      </c>
      <c r="O1184">
        <v>1</v>
      </c>
      <c r="P1184">
        <v>18717.75</v>
      </c>
      <c r="Q1184">
        <v>1</v>
      </c>
      <c r="R1184">
        <v>1.456255957</v>
      </c>
      <c r="S1184">
        <v>18717.75</v>
      </c>
      <c r="T1184" t="s">
        <v>162</v>
      </c>
      <c r="U1184" t="s">
        <v>163</v>
      </c>
      <c r="V1184">
        <v>0</v>
      </c>
      <c r="W1184">
        <v>0</v>
      </c>
      <c r="X1184">
        <v>53.818906400000003</v>
      </c>
      <c r="Y1184">
        <v>-4.8192558569999999</v>
      </c>
      <c r="Z1184">
        <v>4.8192558569999999</v>
      </c>
      <c r="AA1184">
        <v>-4.8192558569999999</v>
      </c>
      <c r="AB1184">
        <v>0.13040157299999999</v>
      </c>
      <c r="AC1184">
        <v>0.13040157299999999</v>
      </c>
      <c r="AD1184">
        <v>0</v>
      </c>
      <c r="AE1184">
        <v>1072.6376493</v>
      </c>
      <c r="AF1184">
        <v>1.3258543840000001</v>
      </c>
      <c r="AG1184">
        <v>10906.013612000001</v>
      </c>
      <c r="AH1184" t="s">
        <v>40</v>
      </c>
    </row>
    <row r="1185" spans="1:34" x14ac:dyDescent="0.55000000000000004">
      <c r="A1185">
        <v>16078.283074999999</v>
      </c>
      <c r="B1185">
        <v>14517.628183000001</v>
      </c>
      <c r="C1185" t="s">
        <v>21</v>
      </c>
      <c r="D1185">
        <v>21227</v>
      </c>
      <c r="E1185">
        <v>210028</v>
      </c>
      <c r="F1185" t="s">
        <v>498</v>
      </c>
      <c r="G1185" t="s">
        <v>35</v>
      </c>
      <c r="H1185" t="s">
        <v>36</v>
      </c>
      <c r="I1185" t="s">
        <v>37</v>
      </c>
      <c r="J1185">
        <v>1</v>
      </c>
      <c r="K1185">
        <v>0</v>
      </c>
      <c r="L1185">
        <v>0</v>
      </c>
      <c r="M1185">
        <v>0</v>
      </c>
      <c r="N1185">
        <v>0.378932989</v>
      </c>
      <c r="O1185">
        <v>1</v>
      </c>
      <c r="P1185">
        <v>12081.85</v>
      </c>
      <c r="Q1185">
        <v>1</v>
      </c>
      <c r="R1185">
        <v>0.378932989</v>
      </c>
      <c r="S1185">
        <v>12081.85</v>
      </c>
      <c r="T1185" t="s">
        <v>458</v>
      </c>
      <c r="U1185" t="s">
        <v>459</v>
      </c>
      <c r="V1185">
        <v>0</v>
      </c>
      <c r="W1185">
        <v>0</v>
      </c>
      <c r="X1185">
        <v>38.351487861000003</v>
      </c>
      <c r="Y1185">
        <v>-0.598206982</v>
      </c>
      <c r="Z1185">
        <v>0.598206982</v>
      </c>
      <c r="AA1185">
        <v>-0.598206982</v>
      </c>
      <c r="AB1185">
        <v>5.9106013999999998E-3</v>
      </c>
      <c r="AC1185">
        <v>5.9106013999999998E-3</v>
      </c>
      <c r="AD1185">
        <v>0</v>
      </c>
      <c r="AE1185">
        <v>48.618536571</v>
      </c>
      <c r="AF1185">
        <v>0.3730223876</v>
      </c>
      <c r="AG1185">
        <v>3068.3514608</v>
      </c>
      <c r="AH1185" t="s">
        <v>40</v>
      </c>
    </row>
    <row r="1186" spans="1:34" x14ac:dyDescent="0.55000000000000004">
      <c r="A1186">
        <v>16078.283074999999</v>
      </c>
      <c r="B1186">
        <v>14517.628183000001</v>
      </c>
      <c r="C1186" t="s">
        <v>21</v>
      </c>
      <c r="D1186">
        <v>20912</v>
      </c>
      <c r="E1186">
        <v>210028</v>
      </c>
      <c r="F1186" t="s">
        <v>498</v>
      </c>
      <c r="G1186" t="s">
        <v>35</v>
      </c>
      <c r="H1186" t="s">
        <v>46</v>
      </c>
      <c r="I1186" t="s">
        <v>37</v>
      </c>
      <c r="J1186">
        <v>1</v>
      </c>
      <c r="K1186">
        <v>0</v>
      </c>
      <c r="L1186">
        <v>0</v>
      </c>
      <c r="M1186">
        <v>0</v>
      </c>
      <c r="N1186">
        <v>0.47289798599999999</v>
      </c>
      <c r="O1186">
        <v>1</v>
      </c>
      <c r="P1186">
        <v>3005.34</v>
      </c>
      <c r="Q1186">
        <v>1</v>
      </c>
      <c r="R1186">
        <v>0.47289798599999999</v>
      </c>
      <c r="S1186">
        <v>3005.34</v>
      </c>
      <c r="T1186" t="s">
        <v>303</v>
      </c>
      <c r="U1186" t="s">
        <v>304</v>
      </c>
      <c r="V1186">
        <v>0</v>
      </c>
      <c r="W1186">
        <v>0</v>
      </c>
      <c r="X1186">
        <v>9.2743827250000006</v>
      </c>
      <c r="Y1186">
        <v>-1.66194595</v>
      </c>
      <c r="Z1186">
        <v>1.66194595</v>
      </c>
      <c r="AA1186">
        <v>-1.66194595</v>
      </c>
      <c r="AB1186">
        <v>8.4742124200000005E-2</v>
      </c>
      <c r="AC1186">
        <v>8.4742124200000005E-2</v>
      </c>
      <c r="AD1186">
        <v>0</v>
      </c>
      <c r="AE1186">
        <v>697.05902165999998</v>
      </c>
      <c r="AF1186">
        <v>0.3881558618</v>
      </c>
      <c r="AG1186">
        <v>3192.8341177000002</v>
      </c>
      <c r="AH1186" t="s">
        <v>40</v>
      </c>
    </row>
    <row r="1187" spans="1:34" x14ac:dyDescent="0.55000000000000004">
      <c r="A1187">
        <v>16078.283074999999</v>
      </c>
      <c r="B1187">
        <v>14517.628183000001</v>
      </c>
      <c r="C1187" t="s">
        <v>21</v>
      </c>
      <c r="D1187">
        <v>20910</v>
      </c>
      <c r="E1187">
        <v>210028</v>
      </c>
      <c r="F1187" t="s">
        <v>498</v>
      </c>
      <c r="G1187" t="s">
        <v>35</v>
      </c>
      <c r="H1187" t="s">
        <v>46</v>
      </c>
      <c r="I1187" t="s">
        <v>37</v>
      </c>
      <c r="J1187">
        <v>1</v>
      </c>
      <c r="K1187">
        <v>0</v>
      </c>
      <c r="L1187">
        <v>0</v>
      </c>
      <c r="M1187">
        <v>0</v>
      </c>
      <c r="N1187">
        <v>0.94474897199999996</v>
      </c>
      <c r="O1187">
        <v>1</v>
      </c>
      <c r="P1187">
        <v>23094.69</v>
      </c>
      <c r="Q1187">
        <v>1</v>
      </c>
      <c r="R1187">
        <v>0.94474897199999996</v>
      </c>
      <c r="S1187">
        <v>23094.69</v>
      </c>
      <c r="T1187" t="s">
        <v>98</v>
      </c>
      <c r="U1187" t="s">
        <v>231</v>
      </c>
      <c r="V1187">
        <v>0</v>
      </c>
      <c r="W1187">
        <v>0</v>
      </c>
      <c r="X1187">
        <v>79.478649641000004</v>
      </c>
      <c r="Y1187">
        <v>-2.182473935</v>
      </c>
      <c r="Z1187">
        <v>2.182473935</v>
      </c>
      <c r="AA1187">
        <v>-2.182473935</v>
      </c>
      <c r="AB1187">
        <v>2.5942690500000001E-2</v>
      </c>
      <c r="AC1187">
        <v>2.5942690500000001E-2</v>
      </c>
      <c r="AD1187">
        <v>0</v>
      </c>
      <c r="AE1187">
        <v>213.39548202</v>
      </c>
      <c r="AF1187">
        <v>0.91880628149999999</v>
      </c>
      <c r="AG1187">
        <v>7557.7785414999998</v>
      </c>
      <c r="AH1187" t="s">
        <v>40</v>
      </c>
    </row>
    <row r="1188" spans="1:34" x14ac:dyDescent="0.55000000000000004">
      <c r="A1188">
        <v>16078.283074999999</v>
      </c>
      <c r="B1188">
        <v>14517.628183000001</v>
      </c>
      <c r="C1188" t="s">
        <v>21</v>
      </c>
      <c r="D1188" t="s">
        <v>245</v>
      </c>
      <c r="E1188">
        <v>210028</v>
      </c>
      <c r="F1188" t="s">
        <v>498</v>
      </c>
      <c r="G1188" t="s">
        <v>35</v>
      </c>
      <c r="H1188" t="s">
        <v>245</v>
      </c>
      <c r="I1188" t="s">
        <v>37</v>
      </c>
      <c r="J1188">
        <v>1</v>
      </c>
      <c r="K1188">
        <v>0</v>
      </c>
      <c r="L1188">
        <v>0</v>
      </c>
      <c r="M1188">
        <v>0</v>
      </c>
      <c r="N1188">
        <v>0.64739998099999996</v>
      </c>
      <c r="O1188">
        <v>1</v>
      </c>
      <c r="P1188">
        <v>2706.08</v>
      </c>
      <c r="Q1188">
        <v>1</v>
      </c>
      <c r="R1188">
        <v>0.64739998099999996</v>
      </c>
      <c r="S1188">
        <v>2706.08</v>
      </c>
      <c r="U1188" t="s">
        <v>246</v>
      </c>
      <c r="V1188">
        <v>0</v>
      </c>
      <c r="W1188">
        <v>0</v>
      </c>
      <c r="X1188">
        <v>60.533128191000003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0.64739998099999996</v>
      </c>
      <c r="AG1188">
        <v>5325.2854084000001</v>
      </c>
      <c r="AH1188" t="s">
        <v>40</v>
      </c>
    </row>
    <row r="1189" spans="1:34" x14ac:dyDescent="0.55000000000000004">
      <c r="A1189">
        <v>16078.283074999999</v>
      </c>
      <c r="B1189">
        <v>14517.628183000001</v>
      </c>
      <c r="C1189" t="s">
        <v>21</v>
      </c>
      <c r="D1189">
        <v>20607</v>
      </c>
      <c r="E1189">
        <v>210028</v>
      </c>
      <c r="F1189" t="s">
        <v>498</v>
      </c>
      <c r="G1189" t="s">
        <v>35</v>
      </c>
      <c r="H1189" t="s">
        <v>41</v>
      </c>
      <c r="I1189" t="s">
        <v>37</v>
      </c>
      <c r="J1189">
        <v>1</v>
      </c>
      <c r="K1189">
        <v>0</v>
      </c>
      <c r="L1189">
        <v>0</v>
      </c>
      <c r="M1189">
        <v>0</v>
      </c>
      <c r="N1189">
        <v>2.669751921</v>
      </c>
      <c r="O1189">
        <v>3</v>
      </c>
      <c r="P1189">
        <v>37325.199999999997</v>
      </c>
      <c r="Q1189">
        <v>3</v>
      </c>
      <c r="R1189">
        <v>2.669751921</v>
      </c>
      <c r="S1189">
        <v>37325.199999999997</v>
      </c>
      <c r="T1189" t="s">
        <v>351</v>
      </c>
      <c r="U1189" t="s">
        <v>352</v>
      </c>
      <c r="V1189">
        <v>0</v>
      </c>
      <c r="W1189">
        <v>0</v>
      </c>
      <c r="X1189">
        <v>32.126005048000003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2.669751921</v>
      </c>
      <c r="AG1189">
        <v>21960.443877000002</v>
      </c>
      <c r="AH1189" t="s">
        <v>40</v>
      </c>
    </row>
    <row r="1190" spans="1:34" x14ac:dyDescent="0.55000000000000004">
      <c r="A1190">
        <v>16078.283074999999</v>
      </c>
      <c r="B1190">
        <v>14517.628183000001</v>
      </c>
      <c r="C1190" t="s">
        <v>21</v>
      </c>
      <c r="D1190">
        <v>20720</v>
      </c>
      <c r="E1190">
        <v>210028</v>
      </c>
      <c r="F1190" t="s">
        <v>498</v>
      </c>
      <c r="G1190" t="s">
        <v>35</v>
      </c>
      <c r="H1190" t="s">
        <v>41</v>
      </c>
      <c r="I1190" t="s">
        <v>37</v>
      </c>
      <c r="J1190">
        <v>1</v>
      </c>
      <c r="K1190">
        <v>0</v>
      </c>
      <c r="L1190">
        <v>0</v>
      </c>
      <c r="M1190">
        <v>0</v>
      </c>
      <c r="N1190">
        <v>1.9452059420000001</v>
      </c>
      <c r="O1190">
        <v>2</v>
      </c>
      <c r="P1190">
        <v>21138.55</v>
      </c>
      <c r="Q1190">
        <v>2</v>
      </c>
      <c r="R1190">
        <v>1.9452059420000001</v>
      </c>
      <c r="S1190">
        <v>21138.55</v>
      </c>
      <c r="T1190" t="s">
        <v>140</v>
      </c>
      <c r="U1190" t="s">
        <v>198</v>
      </c>
      <c r="V1190">
        <v>0</v>
      </c>
      <c r="W1190">
        <v>0</v>
      </c>
      <c r="X1190">
        <v>67.503236000000001</v>
      </c>
      <c r="Y1190">
        <v>-3.745538888</v>
      </c>
      <c r="Z1190">
        <v>3.745538888</v>
      </c>
      <c r="AA1190">
        <v>-3.745538888</v>
      </c>
      <c r="AB1190">
        <v>0.1079332627</v>
      </c>
      <c r="AC1190">
        <v>0.1079332627</v>
      </c>
      <c r="AD1190">
        <v>0</v>
      </c>
      <c r="AE1190">
        <v>887.82120100999998</v>
      </c>
      <c r="AF1190">
        <v>1.8372726793</v>
      </c>
      <c r="AG1190">
        <v>15112.761318999999</v>
      </c>
      <c r="AH1190" t="s">
        <v>40</v>
      </c>
    </row>
    <row r="1191" spans="1:34" x14ac:dyDescent="0.55000000000000004">
      <c r="A1191">
        <v>16078.283074999999</v>
      </c>
      <c r="B1191">
        <v>14517.628183000001</v>
      </c>
      <c r="C1191" t="s">
        <v>21</v>
      </c>
      <c r="D1191">
        <v>20902</v>
      </c>
      <c r="E1191">
        <v>210028</v>
      </c>
      <c r="F1191" t="s">
        <v>498</v>
      </c>
      <c r="G1191" t="s">
        <v>35</v>
      </c>
      <c r="H1191" t="s">
        <v>46</v>
      </c>
      <c r="I1191" t="s">
        <v>37</v>
      </c>
      <c r="J1191">
        <v>1</v>
      </c>
      <c r="K1191">
        <v>0</v>
      </c>
      <c r="L1191">
        <v>0</v>
      </c>
      <c r="M1191">
        <v>0</v>
      </c>
      <c r="N1191">
        <v>0.94474897199999996</v>
      </c>
      <c r="O1191">
        <v>1</v>
      </c>
      <c r="P1191">
        <v>7975.1</v>
      </c>
      <c r="Q1191">
        <v>1</v>
      </c>
      <c r="R1191">
        <v>0.94474897199999996</v>
      </c>
      <c r="S1191">
        <v>7975.1</v>
      </c>
      <c r="T1191" t="s">
        <v>98</v>
      </c>
      <c r="U1191" t="s">
        <v>321</v>
      </c>
      <c r="V1191">
        <v>0</v>
      </c>
      <c r="W1191">
        <v>0</v>
      </c>
      <c r="X1191">
        <v>117.92911949000001</v>
      </c>
      <c r="Y1191">
        <v>-0.92701997199999997</v>
      </c>
      <c r="Z1191">
        <v>0.92701997199999997</v>
      </c>
      <c r="AA1191">
        <v>-0.92701997199999997</v>
      </c>
      <c r="AB1191">
        <v>7.4265047000000002E-3</v>
      </c>
      <c r="AC1191">
        <v>7.4265047000000002E-3</v>
      </c>
      <c r="AD1191">
        <v>0</v>
      </c>
      <c r="AE1191">
        <v>61.087825946999999</v>
      </c>
      <c r="AF1191">
        <v>0.93732246730000002</v>
      </c>
      <c r="AG1191">
        <v>7710.0861974999998</v>
      </c>
      <c r="AH1191" t="s">
        <v>40</v>
      </c>
    </row>
    <row r="1192" spans="1:34" x14ac:dyDescent="0.55000000000000004">
      <c r="A1192">
        <v>16078.283074999999</v>
      </c>
      <c r="B1192">
        <v>14517.628183000001</v>
      </c>
      <c r="C1192" t="s">
        <v>21</v>
      </c>
      <c r="D1192">
        <v>21218</v>
      </c>
      <c r="E1192">
        <v>210028</v>
      </c>
      <c r="F1192" t="s">
        <v>498</v>
      </c>
      <c r="G1192" t="s">
        <v>35</v>
      </c>
      <c r="H1192" t="s">
        <v>86</v>
      </c>
      <c r="I1192" t="s">
        <v>37</v>
      </c>
      <c r="J1192">
        <v>1</v>
      </c>
      <c r="K1192">
        <v>0</v>
      </c>
      <c r="L1192">
        <v>0</v>
      </c>
      <c r="M1192">
        <v>0</v>
      </c>
      <c r="N1192">
        <v>0.598206982</v>
      </c>
      <c r="O1192">
        <v>1</v>
      </c>
      <c r="P1192">
        <v>5144.04</v>
      </c>
      <c r="Q1192">
        <v>1</v>
      </c>
      <c r="R1192">
        <v>0.598206982</v>
      </c>
      <c r="S1192">
        <v>5144.04</v>
      </c>
      <c r="T1192" t="s">
        <v>36</v>
      </c>
      <c r="U1192" t="s">
        <v>258</v>
      </c>
      <c r="V1192">
        <v>0</v>
      </c>
      <c r="W1192">
        <v>0</v>
      </c>
      <c r="X1192">
        <v>93.296299219000005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0.598206982</v>
      </c>
      <c r="AG1192">
        <v>4920.6410347999999</v>
      </c>
      <c r="AH1192" t="s">
        <v>40</v>
      </c>
    </row>
    <row r="1193" spans="1:34" x14ac:dyDescent="0.55000000000000004">
      <c r="A1193">
        <v>16078.283074999999</v>
      </c>
      <c r="B1193">
        <v>14517.628183000001</v>
      </c>
      <c r="C1193" t="s">
        <v>21</v>
      </c>
      <c r="D1193">
        <v>21206</v>
      </c>
      <c r="E1193">
        <v>210028</v>
      </c>
      <c r="F1193" t="s">
        <v>498</v>
      </c>
      <c r="G1193" t="s">
        <v>35</v>
      </c>
      <c r="H1193" t="s">
        <v>86</v>
      </c>
      <c r="I1193" t="s">
        <v>37</v>
      </c>
      <c r="J1193">
        <v>1</v>
      </c>
      <c r="K1193">
        <v>0</v>
      </c>
      <c r="L1193">
        <v>0</v>
      </c>
      <c r="M1193">
        <v>0</v>
      </c>
      <c r="N1193">
        <v>0.43226198700000001</v>
      </c>
      <c r="O1193">
        <v>1</v>
      </c>
      <c r="P1193">
        <v>5559.19</v>
      </c>
      <c r="Q1193">
        <v>1</v>
      </c>
      <c r="R1193">
        <v>0.43226198700000001</v>
      </c>
      <c r="S1193">
        <v>5559.19</v>
      </c>
      <c r="T1193" t="s">
        <v>36</v>
      </c>
      <c r="U1193" t="s">
        <v>108</v>
      </c>
      <c r="V1193">
        <v>0</v>
      </c>
      <c r="W1193">
        <v>0</v>
      </c>
      <c r="X1193">
        <v>198.44760808000001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0.43226198700000001</v>
      </c>
      <c r="AG1193">
        <v>3555.6356495</v>
      </c>
      <c r="AH1193" t="s">
        <v>40</v>
      </c>
    </row>
    <row r="1194" spans="1:34" x14ac:dyDescent="0.55000000000000004">
      <c r="A1194">
        <v>16078.283074999999</v>
      </c>
      <c r="B1194">
        <v>14517.628183000001</v>
      </c>
      <c r="C1194" t="s">
        <v>21</v>
      </c>
      <c r="D1194">
        <v>20779</v>
      </c>
      <c r="E1194">
        <v>210028</v>
      </c>
      <c r="F1194" t="s">
        <v>498</v>
      </c>
      <c r="G1194" t="s">
        <v>35</v>
      </c>
      <c r="H1194" t="s">
        <v>64</v>
      </c>
      <c r="I1194" t="s">
        <v>37</v>
      </c>
      <c r="J1194">
        <v>1</v>
      </c>
      <c r="K1194">
        <v>0</v>
      </c>
      <c r="L1194">
        <v>0</v>
      </c>
      <c r="M1194">
        <v>0</v>
      </c>
      <c r="N1194">
        <v>0.41525098799999999</v>
      </c>
      <c r="O1194">
        <v>1</v>
      </c>
      <c r="P1194">
        <v>8720.24</v>
      </c>
      <c r="Q1194">
        <v>1</v>
      </c>
      <c r="R1194">
        <v>0.41525098799999999</v>
      </c>
      <c r="S1194">
        <v>8720.24</v>
      </c>
      <c r="T1194" t="s">
        <v>492</v>
      </c>
      <c r="U1194" t="s">
        <v>493</v>
      </c>
      <c r="V1194">
        <v>0</v>
      </c>
      <c r="W1194">
        <v>0</v>
      </c>
      <c r="X1194">
        <v>8.8570187390000008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0.41525098799999999</v>
      </c>
      <c r="AG1194">
        <v>3415.7091320999998</v>
      </c>
      <c r="AH1194" t="s">
        <v>40</v>
      </c>
    </row>
    <row r="1195" spans="1:34" x14ac:dyDescent="0.55000000000000004">
      <c r="A1195">
        <v>16078.283074999999</v>
      </c>
      <c r="B1195">
        <v>14517.628183000001</v>
      </c>
      <c r="C1195" t="s">
        <v>21</v>
      </c>
      <c r="D1195">
        <v>20876</v>
      </c>
      <c r="E1195">
        <v>210028</v>
      </c>
      <c r="F1195" t="s">
        <v>498</v>
      </c>
      <c r="G1195" t="s">
        <v>35</v>
      </c>
      <c r="H1195" t="s">
        <v>46</v>
      </c>
      <c r="I1195" t="s">
        <v>37</v>
      </c>
      <c r="J1195">
        <v>1</v>
      </c>
      <c r="K1195">
        <v>0</v>
      </c>
      <c r="L1195">
        <v>0</v>
      </c>
      <c r="M1195">
        <v>0</v>
      </c>
      <c r="N1195">
        <v>0.732951978</v>
      </c>
      <c r="O1195">
        <v>1</v>
      </c>
      <c r="P1195">
        <v>5856.15</v>
      </c>
      <c r="Q1195">
        <v>1</v>
      </c>
      <c r="R1195">
        <v>0.732951978</v>
      </c>
      <c r="S1195">
        <v>5856.15</v>
      </c>
      <c r="T1195" t="s">
        <v>74</v>
      </c>
      <c r="U1195" t="s">
        <v>75</v>
      </c>
      <c r="V1195">
        <v>0</v>
      </c>
      <c r="W1195">
        <v>0</v>
      </c>
      <c r="X1195">
        <v>56.860298307000001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0.732951978</v>
      </c>
      <c r="AG1195">
        <v>6029.0061600999998</v>
      </c>
      <c r="AH1195" t="s">
        <v>40</v>
      </c>
    </row>
    <row r="1196" spans="1:34" x14ac:dyDescent="0.55000000000000004">
      <c r="A1196">
        <v>16078.283074999999</v>
      </c>
      <c r="B1196">
        <v>14517.628183000001</v>
      </c>
      <c r="C1196" t="s">
        <v>21</v>
      </c>
      <c r="D1196">
        <v>20746</v>
      </c>
      <c r="E1196">
        <v>210028</v>
      </c>
      <c r="F1196" t="s">
        <v>498</v>
      </c>
      <c r="G1196" t="s">
        <v>35</v>
      </c>
      <c r="H1196" t="s">
        <v>41</v>
      </c>
      <c r="I1196" t="s">
        <v>37</v>
      </c>
      <c r="J1196">
        <v>1</v>
      </c>
      <c r="K1196">
        <v>0</v>
      </c>
      <c r="L1196">
        <v>0</v>
      </c>
      <c r="M1196">
        <v>0</v>
      </c>
      <c r="N1196">
        <v>2.2811079329999999</v>
      </c>
      <c r="O1196">
        <v>2</v>
      </c>
      <c r="P1196">
        <v>30903.66</v>
      </c>
      <c r="Q1196">
        <v>2</v>
      </c>
      <c r="R1196">
        <v>2.2811079329999999</v>
      </c>
      <c r="S1196">
        <v>30903.66</v>
      </c>
      <c r="T1196" t="s">
        <v>476</v>
      </c>
      <c r="U1196" t="s">
        <v>477</v>
      </c>
      <c r="V1196">
        <v>0</v>
      </c>
      <c r="W1196">
        <v>0</v>
      </c>
      <c r="X1196">
        <v>38.336858863000003</v>
      </c>
      <c r="Y1196">
        <v>-7.4017377800000004</v>
      </c>
      <c r="Z1196">
        <v>7.4017377800000004</v>
      </c>
      <c r="AA1196">
        <v>-7.4017377800000004</v>
      </c>
      <c r="AB1196">
        <v>0.44041591479999997</v>
      </c>
      <c r="AC1196">
        <v>0.44041591479999997</v>
      </c>
      <c r="AD1196">
        <v>0</v>
      </c>
      <c r="AE1196">
        <v>3622.7070029000001</v>
      </c>
      <c r="AF1196">
        <v>1.8406920181999999</v>
      </c>
      <c r="AG1196">
        <v>15140.887602000001</v>
      </c>
      <c r="AH1196" t="s">
        <v>40</v>
      </c>
    </row>
    <row r="1197" spans="1:34" x14ac:dyDescent="0.55000000000000004">
      <c r="A1197">
        <v>16078.283074999999</v>
      </c>
      <c r="B1197">
        <v>14517.628183000001</v>
      </c>
      <c r="C1197" t="s">
        <v>21</v>
      </c>
      <c r="D1197">
        <v>20744</v>
      </c>
      <c r="E1197">
        <v>210028</v>
      </c>
      <c r="F1197" t="s">
        <v>498</v>
      </c>
      <c r="G1197" t="s">
        <v>35</v>
      </c>
      <c r="H1197" t="s">
        <v>41</v>
      </c>
      <c r="I1197" t="s">
        <v>37</v>
      </c>
      <c r="J1197">
        <v>2</v>
      </c>
      <c r="K1197">
        <v>0</v>
      </c>
      <c r="L1197">
        <v>0</v>
      </c>
      <c r="M1197">
        <v>0</v>
      </c>
      <c r="N1197">
        <v>4.2247308749999997</v>
      </c>
      <c r="O1197">
        <v>4</v>
      </c>
      <c r="P1197">
        <v>53968.55</v>
      </c>
      <c r="Q1197">
        <v>4</v>
      </c>
      <c r="R1197">
        <v>4.2247308749999997</v>
      </c>
      <c r="S1197">
        <v>53968.55</v>
      </c>
      <c r="T1197" t="s">
        <v>42</v>
      </c>
      <c r="U1197" t="s">
        <v>43</v>
      </c>
      <c r="V1197">
        <v>0</v>
      </c>
      <c r="W1197">
        <v>0</v>
      </c>
      <c r="X1197">
        <v>69.501414928000003</v>
      </c>
      <c r="Y1197">
        <v>-9.1640427280000001</v>
      </c>
      <c r="Z1197">
        <v>9.1640427280000001</v>
      </c>
      <c r="AA1197">
        <v>-9.1640427280000001</v>
      </c>
      <c r="AB1197">
        <v>0.55704785710000004</v>
      </c>
      <c r="AC1197">
        <v>0.55704785710000004</v>
      </c>
      <c r="AD1197">
        <v>0</v>
      </c>
      <c r="AE1197">
        <v>4582.0804948000005</v>
      </c>
      <c r="AF1197">
        <v>3.6676830179</v>
      </c>
      <c r="AG1197">
        <v>30169.075425999999</v>
      </c>
      <c r="AH1197" t="s">
        <v>40</v>
      </c>
    </row>
    <row r="1198" spans="1:34" x14ac:dyDescent="0.55000000000000004">
      <c r="A1198">
        <v>16078.283074999999</v>
      </c>
      <c r="B1198">
        <v>14517.628183000001</v>
      </c>
      <c r="C1198" t="s">
        <v>21</v>
      </c>
      <c r="D1198">
        <v>20852</v>
      </c>
      <c r="E1198">
        <v>210028</v>
      </c>
      <c r="F1198" t="s">
        <v>498</v>
      </c>
      <c r="G1198" t="s">
        <v>35</v>
      </c>
      <c r="H1198" t="s">
        <v>46</v>
      </c>
      <c r="I1198" t="s">
        <v>37</v>
      </c>
      <c r="J1198">
        <v>1</v>
      </c>
      <c r="K1198">
        <v>0</v>
      </c>
      <c r="L1198">
        <v>0</v>
      </c>
      <c r="M1198">
        <v>0</v>
      </c>
      <c r="N1198">
        <v>0.47289798599999999</v>
      </c>
      <c r="O1198">
        <v>1</v>
      </c>
      <c r="P1198">
        <v>2941.63</v>
      </c>
      <c r="Q1198">
        <v>1</v>
      </c>
      <c r="R1198">
        <v>0.47289798599999999</v>
      </c>
      <c r="S1198">
        <v>2941.63</v>
      </c>
      <c r="T1198" t="s">
        <v>310</v>
      </c>
      <c r="U1198" t="s">
        <v>314</v>
      </c>
      <c r="V1198">
        <v>0</v>
      </c>
      <c r="W1198">
        <v>0</v>
      </c>
      <c r="X1198">
        <v>45.448545643000003</v>
      </c>
      <c r="Y1198">
        <v>-0.73492597800000004</v>
      </c>
      <c r="Z1198">
        <v>0.73492597800000004</v>
      </c>
      <c r="AA1198">
        <v>-0.73492597800000004</v>
      </c>
      <c r="AB1198">
        <v>7.6469996999999996E-3</v>
      </c>
      <c r="AC1198">
        <v>7.6469996999999996E-3</v>
      </c>
      <c r="AD1198">
        <v>0</v>
      </c>
      <c r="AE1198">
        <v>62.901540177000001</v>
      </c>
      <c r="AF1198">
        <v>0.4652509863</v>
      </c>
      <c r="AG1198">
        <v>3826.9915990999998</v>
      </c>
      <c r="AH1198" t="s">
        <v>40</v>
      </c>
    </row>
    <row r="1199" spans="1:34" x14ac:dyDescent="0.55000000000000004">
      <c r="A1199">
        <v>16078.283074999999</v>
      </c>
      <c r="B1199">
        <v>14517.628183000001</v>
      </c>
      <c r="C1199" t="s">
        <v>21</v>
      </c>
      <c r="D1199" t="s">
        <v>53</v>
      </c>
      <c r="E1199">
        <v>210028</v>
      </c>
      <c r="F1199" t="s">
        <v>498</v>
      </c>
      <c r="G1199" t="s">
        <v>35</v>
      </c>
      <c r="H1199" t="s">
        <v>53</v>
      </c>
      <c r="I1199" t="s">
        <v>37</v>
      </c>
      <c r="J1199">
        <v>53</v>
      </c>
      <c r="K1199">
        <v>1234.6877614</v>
      </c>
      <c r="L1199">
        <v>1808</v>
      </c>
      <c r="M1199">
        <v>19900395.91</v>
      </c>
      <c r="N1199">
        <v>1252.5546898</v>
      </c>
      <c r="O1199">
        <v>1670</v>
      </c>
      <c r="P1199">
        <v>18257203.649999999</v>
      </c>
      <c r="Q1199">
        <v>-138</v>
      </c>
      <c r="R1199">
        <v>17.866928430000002</v>
      </c>
      <c r="S1199">
        <v>-1643192.26</v>
      </c>
      <c r="U1199" t="s">
        <v>54</v>
      </c>
      <c r="V1199">
        <v>0</v>
      </c>
      <c r="W1199">
        <v>0</v>
      </c>
      <c r="X1199">
        <v>136.66112992000001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17.866928430000002</v>
      </c>
      <c r="AG1199">
        <v>146967.09307</v>
      </c>
      <c r="AH1199" t="s">
        <v>40</v>
      </c>
    </row>
    <row r="1200" spans="1:34" x14ac:dyDescent="0.55000000000000004">
      <c r="A1200">
        <v>16078.283074999999</v>
      </c>
      <c r="B1200">
        <v>14517.628183000001</v>
      </c>
      <c r="C1200" t="s">
        <v>21</v>
      </c>
      <c r="D1200" t="s">
        <v>373</v>
      </c>
      <c r="E1200">
        <v>210028</v>
      </c>
      <c r="F1200" t="s">
        <v>498</v>
      </c>
      <c r="G1200" t="s">
        <v>35</v>
      </c>
      <c r="H1200" t="s">
        <v>373</v>
      </c>
      <c r="I1200" t="s">
        <v>37</v>
      </c>
      <c r="J1200">
        <v>1</v>
      </c>
      <c r="K1200">
        <v>0</v>
      </c>
      <c r="L1200">
        <v>0</v>
      </c>
      <c r="M1200">
        <v>0</v>
      </c>
      <c r="N1200">
        <v>0.732951978</v>
      </c>
      <c r="O1200">
        <v>1</v>
      </c>
      <c r="P1200">
        <v>7728.1</v>
      </c>
      <c r="Q1200">
        <v>1</v>
      </c>
      <c r="R1200">
        <v>0.732951978</v>
      </c>
      <c r="S1200">
        <v>7728.1</v>
      </c>
      <c r="U1200" t="s">
        <v>374</v>
      </c>
      <c r="V1200">
        <v>0</v>
      </c>
      <c r="W1200">
        <v>0</v>
      </c>
      <c r="X1200">
        <v>18.061258459000001</v>
      </c>
      <c r="Y1200">
        <v>-1.486203956</v>
      </c>
      <c r="Z1200">
        <v>1.486203956</v>
      </c>
      <c r="AA1200">
        <v>-1.486203956</v>
      </c>
      <c r="AB1200">
        <v>6.0312304999999997E-2</v>
      </c>
      <c r="AC1200">
        <v>6.0312304999999997E-2</v>
      </c>
      <c r="AD1200">
        <v>0</v>
      </c>
      <c r="AE1200">
        <v>496.10788895000002</v>
      </c>
      <c r="AF1200">
        <v>0.67263967300000005</v>
      </c>
      <c r="AG1200">
        <v>5532.8982710999999</v>
      </c>
      <c r="AH1200" t="s">
        <v>40</v>
      </c>
    </row>
    <row r="1201" spans="1:34" x14ac:dyDescent="0.55000000000000004">
      <c r="A1201">
        <v>16078.283074999999</v>
      </c>
      <c r="B1201">
        <v>14517.628183000001</v>
      </c>
      <c r="C1201" t="s">
        <v>21</v>
      </c>
      <c r="D1201" t="s">
        <v>41</v>
      </c>
      <c r="E1201">
        <v>210028</v>
      </c>
      <c r="F1201" t="s">
        <v>498</v>
      </c>
      <c r="G1201" t="s">
        <v>35</v>
      </c>
      <c r="H1201" t="s">
        <v>41</v>
      </c>
      <c r="I1201" t="s">
        <v>37</v>
      </c>
      <c r="J1201">
        <v>2</v>
      </c>
      <c r="K1201">
        <v>1.905148944</v>
      </c>
      <c r="L1201">
        <v>2</v>
      </c>
      <c r="M1201">
        <v>12987.1</v>
      </c>
      <c r="N1201">
        <v>2.5335209249999999</v>
      </c>
      <c r="O1201">
        <v>2</v>
      </c>
      <c r="P1201">
        <v>8492.89</v>
      </c>
      <c r="Q1201">
        <v>0</v>
      </c>
      <c r="R1201">
        <v>0.62837198100000002</v>
      </c>
      <c r="S1201">
        <v>-4494.21</v>
      </c>
      <c r="U1201" t="s">
        <v>111</v>
      </c>
      <c r="V1201">
        <v>0</v>
      </c>
      <c r="W1201">
        <v>0</v>
      </c>
      <c r="X1201">
        <v>35.717816939999999</v>
      </c>
      <c r="Y1201">
        <v>-2.0343319399999999</v>
      </c>
      <c r="Z1201">
        <v>2.0343319399999999</v>
      </c>
      <c r="AA1201">
        <v>-2.0343319399999999</v>
      </c>
      <c r="AB1201">
        <v>3.5789342699999997E-2</v>
      </c>
      <c r="AC1201">
        <v>3.5789342699999997E-2</v>
      </c>
      <c r="AD1201">
        <v>0</v>
      </c>
      <c r="AE1201">
        <v>294.39059326</v>
      </c>
      <c r="AF1201">
        <v>0.59258263830000002</v>
      </c>
      <c r="AG1201">
        <v>4874.3771540999996</v>
      </c>
      <c r="AH1201" t="s">
        <v>40</v>
      </c>
    </row>
    <row r="1202" spans="1:34" x14ac:dyDescent="0.55000000000000004">
      <c r="A1202">
        <v>16078.283074999999</v>
      </c>
      <c r="B1202">
        <v>14517.628183000001</v>
      </c>
      <c r="C1202" t="s">
        <v>21</v>
      </c>
      <c r="D1202">
        <v>20764</v>
      </c>
      <c r="E1202">
        <v>210028</v>
      </c>
      <c r="F1202" t="s">
        <v>498</v>
      </c>
      <c r="G1202" t="s">
        <v>35</v>
      </c>
      <c r="H1202" t="s">
        <v>64</v>
      </c>
      <c r="I1202" t="s">
        <v>37</v>
      </c>
      <c r="J1202">
        <v>1</v>
      </c>
      <c r="K1202">
        <v>0</v>
      </c>
      <c r="L1202">
        <v>0</v>
      </c>
      <c r="M1202">
        <v>0</v>
      </c>
      <c r="N1202">
        <v>0.58304598299999999</v>
      </c>
      <c r="O1202">
        <v>1</v>
      </c>
      <c r="P1202">
        <v>5983.51</v>
      </c>
      <c r="Q1202">
        <v>1</v>
      </c>
      <c r="R1202">
        <v>0.58304598299999999</v>
      </c>
      <c r="S1202">
        <v>5983.51</v>
      </c>
      <c r="T1202" t="s">
        <v>211</v>
      </c>
      <c r="U1202" t="s">
        <v>212</v>
      </c>
      <c r="V1202">
        <v>0</v>
      </c>
      <c r="W1202">
        <v>0</v>
      </c>
      <c r="X1202">
        <v>12.565676627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0.58304598299999999</v>
      </c>
      <c r="AG1202">
        <v>4795.9319691000001</v>
      </c>
      <c r="AH1202" t="s">
        <v>40</v>
      </c>
    </row>
    <row r="1203" spans="1:34" x14ac:dyDescent="0.55000000000000004">
      <c r="A1203">
        <v>16078.283074999999</v>
      </c>
      <c r="B1203">
        <v>14517.628183000001</v>
      </c>
      <c r="C1203" t="s">
        <v>21</v>
      </c>
      <c r="D1203">
        <v>21208</v>
      </c>
      <c r="E1203">
        <v>210028</v>
      </c>
      <c r="F1203" t="s">
        <v>498</v>
      </c>
      <c r="G1203" t="s">
        <v>35</v>
      </c>
      <c r="H1203" t="s">
        <v>36</v>
      </c>
      <c r="I1203" t="s">
        <v>37</v>
      </c>
      <c r="J1203">
        <v>1</v>
      </c>
      <c r="K1203">
        <v>0</v>
      </c>
      <c r="L1203">
        <v>0</v>
      </c>
      <c r="M1203">
        <v>0</v>
      </c>
      <c r="N1203">
        <v>0.88103097399999997</v>
      </c>
      <c r="O1203">
        <v>1</v>
      </c>
      <c r="P1203">
        <v>18266.37</v>
      </c>
      <c r="Q1203">
        <v>1</v>
      </c>
      <c r="R1203">
        <v>0.88103097399999997</v>
      </c>
      <c r="S1203">
        <v>18266.37</v>
      </c>
      <c r="T1203" t="s">
        <v>444</v>
      </c>
      <c r="U1203" t="s">
        <v>445</v>
      </c>
      <c r="V1203">
        <v>0</v>
      </c>
      <c r="W1203">
        <v>0</v>
      </c>
      <c r="X1203">
        <v>103.93195891000001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0.88103097399999997</v>
      </c>
      <c r="AG1203">
        <v>7247.0520974000001</v>
      </c>
      <c r="AH1203" t="s">
        <v>40</v>
      </c>
    </row>
    <row r="1204" spans="1:34" x14ac:dyDescent="0.55000000000000004">
      <c r="A1204">
        <v>16078.283074999999</v>
      </c>
      <c r="B1204">
        <v>14517.628183000001</v>
      </c>
      <c r="C1204" t="s">
        <v>21</v>
      </c>
      <c r="D1204" t="s">
        <v>286</v>
      </c>
      <c r="E1204">
        <v>210028</v>
      </c>
      <c r="F1204" t="s">
        <v>498</v>
      </c>
      <c r="G1204" t="s">
        <v>35</v>
      </c>
      <c r="H1204" t="s">
        <v>286</v>
      </c>
      <c r="I1204" t="s">
        <v>37</v>
      </c>
      <c r="J1204">
        <v>14</v>
      </c>
      <c r="K1204">
        <v>57.690194288999997</v>
      </c>
      <c r="L1204">
        <v>83</v>
      </c>
      <c r="M1204">
        <v>914146.17</v>
      </c>
      <c r="N1204">
        <v>74.956263774999996</v>
      </c>
      <c r="O1204">
        <v>85</v>
      </c>
      <c r="P1204">
        <v>1104040.6200000001</v>
      </c>
      <c r="Q1204">
        <v>2</v>
      </c>
      <c r="R1204">
        <v>17.266069485999999</v>
      </c>
      <c r="S1204">
        <v>189894.45</v>
      </c>
      <c r="U1204" t="s">
        <v>287</v>
      </c>
      <c r="V1204">
        <v>0</v>
      </c>
      <c r="W1204">
        <v>0</v>
      </c>
      <c r="X1204">
        <v>198.49333811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17.266069485999999</v>
      </c>
      <c r="AG1204">
        <v>142024.63792000001</v>
      </c>
      <c r="AH1204" t="s">
        <v>40</v>
      </c>
    </row>
    <row r="1205" spans="1:34" x14ac:dyDescent="0.55000000000000004">
      <c r="A1205">
        <v>16078.283074999999</v>
      </c>
      <c r="B1205">
        <v>14517.628183000001</v>
      </c>
      <c r="C1205" t="s">
        <v>21</v>
      </c>
      <c r="D1205">
        <v>20735</v>
      </c>
      <c r="E1205">
        <v>210028</v>
      </c>
      <c r="F1205" t="s">
        <v>498</v>
      </c>
      <c r="G1205" t="s">
        <v>35</v>
      </c>
      <c r="H1205" t="s">
        <v>41</v>
      </c>
      <c r="I1205" t="s">
        <v>37</v>
      </c>
      <c r="J1205">
        <v>2</v>
      </c>
      <c r="K1205">
        <v>1.9195029429999999</v>
      </c>
      <c r="L1205">
        <v>2</v>
      </c>
      <c r="M1205">
        <v>15067.89</v>
      </c>
      <c r="N1205">
        <v>3.7432978879999999</v>
      </c>
      <c r="O1205">
        <v>4</v>
      </c>
      <c r="P1205">
        <v>40761.22</v>
      </c>
      <c r="Q1205">
        <v>2</v>
      </c>
      <c r="R1205">
        <v>1.8237949449999999</v>
      </c>
      <c r="S1205">
        <v>25693.33</v>
      </c>
      <c r="T1205" t="s">
        <v>272</v>
      </c>
      <c r="U1205" t="s">
        <v>273</v>
      </c>
      <c r="V1205">
        <v>0</v>
      </c>
      <c r="W1205">
        <v>0</v>
      </c>
      <c r="X1205">
        <v>53.338752419000002</v>
      </c>
      <c r="Y1205">
        <v>-1.0590439679999999</v>
      </c>
      <c r="Z1205">
        <v>1.0590439679999999</v>
      </c>
      <c r="AA1205">
        <v>-1.0590439679999999</v>
      </c>
      <c r="AB1205">
        <v>3.6211552500000001E-2</v>
      </c>
      <c r="AC1205">
        <v>3.6211552500000001E-2</v>
      </c>
      <c r="AD1205">
        <v>0</v>
      </c>
      <c r="AE1205">
        <v>297.86354339000002</v>
      </c>
      <c r="AF1205">
        <v>1.7875833925</v>
      </c>
      <c r="AG1205">
        <v>14704.034654999999</v>
      </c>
      <c r="AH1205" t="s">
        <v>40</v>
      </c>
    </row>
    <row r="1206" spans="1:34" x14ac:dyDescent="0.55000000000000004">
      <c r="A1206">
        <v>16078.283074999999</v>
      </c>
      <c r="B1206">
        <v>14517.628183000001</v>
      </c>
      <c r="C1206" t="s">
        <v>21</v>
      </c>
      <c r="D1206">
        <v>21716</v>
      </c>
      <c r="E1206">
        <v>210028</v>
      </c>
      <c r="F1206" t="s">
        <v>498</v>
      </c>
      <c r="G1206" t="s">
        <v>35</v>
      </c>
      <c r="H1206" t="s">
        <v>55</v>
      </c>
      <c r="I1206" t="s">
        <v>37</v>
      </c>
      <c r="J1206">
        <v>1</v>
      </c>
      <c r="K1206">
        <v>0</v>
      </c>
      <c r="L1206">
        <v>0</v>
      </c>
      <c r="M1206">
        <v>0</v>
      </c>
      <c r="N1206">
        <v>0.54660698399999996</v>
      </c>
      <c r="O1206">
        <v>1</v>
      </c>
      <c r="P1206">
        <v>4401.71</v>
      </c>
      <c r="Q1206">
        <v>1</v>
      </c>
      <c r="R1206">
        <v>0.54660698399999996</v>
      </c>
      <c r="S1206">
        <v>4401.71</v>
      </c>
      <c r="T1206" t="s">
        <v>84</v>
      </c>
      <c r="U1206" t="s">
        <v>85</v>
      </c>
      <c r="V1206">
        <v>0</v>
      </c>
      <c r="W1206">
        <v>0</v>
      </c>
      <c r="X1206">
        <v>5.9205998260000001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0.54660698399999996</v>
      </c>
      <c r="AG1206">
        <v>4496.1975308000001</v>
      </c>
      <c r="AH1206" t="s">
        <v>40</v>
      </c>
    </row>
    <row r="1207" spans="1:34" x14ac:dyDescent="0.55000000000000004">
      <c r="A1207">
        <v>16078.283074999999</v>
      </c>
      <c r="B1207">
        <v>14517.628183000001</v>
      </c>
      <c r="C1207" t="s">
        <v>21</v>
      </c>
      <c r="D1207">
        <v>20783</v>
      </c>
      <c r="E1207">
        <v>210028</v>
      </c>
      <c r="F1207" t="s">
        <v>498</v>
      </c>
      <c r="G1207" t="s">
        <v>35</v>
      </c>
      <c r="H1207" t="s">
        <v>41</v>
      </c>
      <c r="I1207" t="s">
        <v>37</v>
      </c>
      <c r="J1207">
        <v>1</v>
      </c>
      <c r="K1207">
        <v>0</v>
      </c>
      <c r="L1207">
        <v>0</v>
      </c>
      <c r="M1207">
        <v>0</v>
      </c>
      <c r="N1207">
        <v>0.60089098200000002</v>
      </c>
      <c r="O1207">
        <v>1</v>
      </c>
      <c r="P1207">
        <v>3884.47</v>
      </c>
      <c r="Q1207">
        <v>1</v>
      </c>
      <c r="R1207">
        <v>0.60089098200000002</v>
      </c>
      <c r="S1207">
        <v>3884.47</v>
      </c>
      <c r="T1207" t="s">
        <v>49</v>
      </c>
      <c r="U1207" t="s">
        <v>50</v>
      </c>
      <c r="V1207">
        <v>0</v>
      </c>
      <c r="W1207">
        <v>0</v>
      </c>
      <c r="X1207">
        <v>68.266653980000001</v>
      </c>
      <c r="Y1207">
        <v>-6.2719928149999999</v>
      </c>
      <c r="Z1207">
        <v>6.2719928149999999</v>
      </c>
      <c r="AA1207">
        <v>-6.2719928149999999</v>
      </c>
      <c r="AB1207">
        <v>5.5206805999999997E-2</v>
      </c>
      <c r="AC1207">
        <v>5.5206805999999997E-2</v>
      </c>
      <c r="AD1207">
        <v>0</v>
      </c>
      <c r="AE1207">
        <v>454.11184274999999</v>
      </c>
      <c r="AF1207">
        <v>0.54568417599999997</v>
      </c>
      <c r="AG1207">
        <v>4488.6068355999996</v>
      </c>
      <c r="AH1207" t="s">
        <v>40</v>
      </c>
    </row>
    <row r="1208" spans="1:34" x14ac:dyDescent="0.55000000000000004">
      <c r="A1208">
        <v>0</v>
      </c>
      <c r="B1208">
        <v>22898.208814000001</v>
      </c>
      <c r="C1208" t="s">
        <v>21</v>
      </c>
      <c r="D1208" t="s">
        <v>44</v>
      </c>
      <c r="E1208">
        <v>210029</v>
      </c>
      <c r="F1208" t="s">
        <v>499</v>
      </c>
      <c r="G1208" t="s">
        <v>35</v>
      </c>
      <c r="H1208" t="s">
        <v>44</v>
      </c>
      <c r="I1208" t="s">
        <v>37</v>
      </c>
      <c r="J1208">
        <v>1</v>
      </c>
      <c r="K1208">
        <v>0</v>
      </c>
      <c r="L1208">
        <v>0</v>
      </c>
      <c r="M1208">
        <v>0</v>
      </c>
      <c r="N1208">
        <v>2.385338929</v>
      </c>
      <c r="O1208">
        <v>1</v>
      </c>
      <c r="P1208">
        <v>41856.74</v>
      </c>
      <c r="Q1208">
        <v>1</v>
      </c>
      <c r="R1208">
        <v>2.385338929</v>
      </c>
      <c r="S1208">
        <v>41856.74</v>
      </c>
      <c r="U1208" t="s">
        <v>45</v>
      </c>
      <c r="V1208">
        <v>0</v>
      </c>
      <c r="W1208">
        <v>0</v>
      </c>
      <c r="X1208">
        <v>2.385338929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2.385338929</v>
      </c>
      <c r="AG1208">
        <v>0</v>
      </c>
      <c r="AH1208" t="s">
        <v>275</v>
      </c>
    </row>
    <row r="1209" spans="1:34" x14ac:dyDescent="0.55000000000000004">
      <c r="A1209">
        <v>0</v>
      </c>
      <c r="B1209">
        <v>22898.208814000001</v>
      </c>
      <c r="C1209" t="s">
        <v>21</v>
      </c>
      <c r="D1209">
        <v>20901</v>
      </c>
      <c r="E1209">
        <v>210029</v>
      </c>
      <c r="F1209" t="s">
        <v>499</v>
      </c>
      <c r="G1209" t="s">
        <v>35</v>
      </c>
      <c r="H1209" t="s">
        <v>46</v>
      </c>
      <c r="I1209" t="s">
        <v>37</v>
      </c>
      <c r="J1209">
        <v>1</v>
      </c>
      <c r="K1209">
        <v>0</v>
      </c>
      <c r="L1209">
        <v>0</v>
      </c>
      <c r="M1209">
        <v>0</v>
      </c>
      <c r="N1209">
        <v>0.72688397800000004</v>
      </c>
      <c r="O1209">
        <v>1</v>
      </c>
      <c r="P1209">
        <v>29407.59</v>
      </c>
      <c r="Q1209">
        <v>1</v>
      </c>
      <c r="R1209">
        <v>0.72688397800000004</v>
      </c>
      <c r="S1209">
        <v>29407.59</v>
      </c>
      <c r="T1209" t="s">
        <v>98</v>
      </c>
      <c r="U1209" t="s">
        <v>171</v>
      </c>
      <c r="V1209">
        <v>0</v>
      </c>
      <c r="W1209">
        <v>0</v>
      </c>
      <c r="X1209">
        <v>0.72688397800000004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0.72688397800000004</v>
      </c>
      <c r="AG1209">
        <v>0</v>
      </c>
      <c r="AH1209" t="s">
        <v>275</v>
      </c>
    </row>
    <row r="1210" spans="1:34" x14ac:dyDescent="0.55000000000000004">
      <c r="A1210">
        <v>17827.483692999998</v>
      </c>
      <c r="B1210">
        <v>19598.103510000001</v>
      </c>
      <c r="C1210" t="s">
        <v>21</v>
      </c>
      <c r="D1210">
        <v>21403</v>
      </c>
      <c r="E1210">
        <v>210029</v>
      </c>
      <c r="F1210" t="s">
        <v>499</v>
      </c>
      <c r="G1210" t="s">
        <v>35</v>
      </c>
      <c r="H1210" t="s">
        <v>64</v>
      </c>
      <c r="I1210" t="s">
        <v>37</v>
      </c>
      <c r="J1210">
        <v>1</v>
      </c>
      <c r="K1210">
        <v>0.45127198699999999</v>
      </c>
      <c r="L1210">
        <v>1</v>
      </c>
      <c r="M1210">
        <v>4022.77</v>
      </c>
      <c r="N1210">
        <v>0.60669198199999996</v>
      </c>
      <c r="O1210">
        <v>1</v>
      </c>
      <c r="P1210">
        <v>44686.42</v>
      </c>
      <c r="Q1210">
        <v>0</v>
      </c>
      <c r="R1210">
        <v>0.15541999500000001</v>
      </c>
      <c r="S1210">
        <v>40663.65</v>
      </c>
      <c r="T1210" t="s">
        <v>104</v>
      </c>
      <c r="U1210" t="s">
        <v>457</v>
      </c>
      <c r="V1210">
        <v>0</v>
      </c>
      <c r="W1210">
        <v>0</v>
      </c>
      <c r="X1210">
        <v>30.136504110000001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0.15541999500000001</v>
      </c>
      <c r="AG1210">
        <v>1417.5143833</v>
      </c>
      <c r="AH1210" t="s">
        <v>40</v>
      </c>
    </row>
    <row r="1211" spans="1:34" x14ac:dyDescent="0.55000000000000004">
      <c r="A1211">
        <v>17827.483692999998</v>
      </c>
      <c r="B1211">
        <v>19598.103510000001</v>
      </c>
      <c r="C1211" t="s">
        <v>21</v>
      </c>
      <c r="D1211">
        <v>21034</v>
      </c>
      <c r="E1211">
        <v>210029</v>
      </c>
      <c r="F1211" t="s">
        <v>499</v>
      </c>
      <c r="G1211" t="s">
        <v>35</v>
      </c>
      <c r="H1211" t="s">
        <v>126</v>
      </c>
      <c r="I1211" t="s">
        <v>37</v>
      </c>
      <c r="J1211">
        <v>1</v>
      </c>
      <c r="K1211">
        <v>0</v>
      </c>
      <c r="L1211">
        <v>0</v>
      </c>
      <c r="M1211">
        <v>0</v>
      </c>
      <c r="N1211">
        <v>5.0302488500000004</v>
      </c>
      <c r="O1211">
        <v>3</v>
      </c>
      <c r="P1211">
        <v>69284.84</v>
      </c>
      <c r="Q1211">
        <v>3</v>
      </c>
      <c r="R1211">
        <v>5.0302488500000004</v>
      </c>
      <c r="S1211">
        <v>69284.84</v>
      </c>
      <c r="T1211" t="s">
        <v>127</v>
      </c>
      <c r="U1211" t="s">
        <v>128</v>
      </c>
      <c r="V1211">
        <v>0</v>
      </c>
      <c r="W1211">
        <v>0</v>
      </c>
      <c r="X1211">
        <v>57.051830313000004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5.0302488500000004</v>
      </c>
      <c r="AG1211">
        <v>45878.589152</v>
      </c>
      <c r="AH1211" t="s">
        <v>40</v>
      </c>
    </row>
    <row r="1212" spans="1:34" x14ac:dyDescent="0.55000000000000004">
      <c r="A1212">
        <v>17827.483692999998</v>
      </c>
      <c r="B1212">
        <v>19598.103510000001</v>
      </c>
      <c r="C1212" t="s">
        <v>21</v>
      </c>
      <c r="D1212">
        <v>21230</v>
      </c>
      <c r="E1212">
        <v>210029</v>
      </c>
      <c r="F1212" t="s">
        <v>499</v>
      </c>
      <c r="G1212" t="s">
        <v>35</v>
      </c>
      <c r="H1212" t="s">
        <v>86</v>
      </c>
      <c r="I1212" t="s">
        <v>37</v>
      </c>
      <c r="J1212">
        <v>2</v>
      </c>
      <c r="K1212">
        <v>5.5335128359999999</v>
      </c>
      <c r="L1212">
        <v>7</v>
      </c>
      <c r="M1212">
        <v>174357.71</v>
      </c>
      <c r="N1212">
        <v>6.9213527939999997</v>
      </c>
      <c r="O1212">
        <v>10</v>
      </c>
      <c r="P1212">
        <v>263266.31</v>
      </c>
      <c r="Q1212">
        <v>3</v>
      </c>
      <c r="R1212">
        <v>1.387839958</v>
      </c>
      <c r="S1212">
        <v>88908.6</v>
      </c>
      <c r="T1212" t="s">
        <v>36</v>
      </c>
      <c r="U1212" t="s">
        <v>200</v>
      </c>
      <c r="V1212">
        <v>0</v>
      </c>
      <c r="W1212">
        <v>0</v>
      </c>
      <c r="X1212">
        <v>91.026667282999995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1.387839958</v>
      </c>
      <c r="AG1212">
        <v>12657.850762</v>
      </c>
      <c r="AH1212" t="s">
        <v>40</v>
      </c>
    </row>
    <row r="1213" spans="1:34" x14ac:dyDescent="0.55000000000000004">
      <c r="A1213">
        <v>17827.483692999998</v>
      </c>
      <c r="B1213">
        <v>19598.103510000001</v>
      </c>
      <c r="C1213" t="s">
        <v>21</v>
      </c>
      <c r="D1213">
        <v>21244</v>
      </c>
      <c r="E1213">
        <v>210029</v>
      </c>
      <c r="F1213" t="s">
        <v>499</v>
      </c>
      <c r="G1213" t="s">
        <v>35</v>
      </c>
      <c r="H1213" t="s">
        <v>36</v>
      </c>
      <c r="I1213" t="s">
        <v>37</v>
      </c>
      <c r="J1213">
        <v>2</v>
      </c>
      <c r="K1213">
        <v>3.1463249059999998</v>
      </c>
      <c r="L1213">
        <v>2</v>
      </c>
      <c r="M1213">
        <v>79848.990000000005</v>
      </c>
      <c r="N1213">
        <v>3.9890878829999998</v>
      </c>
      <c r="O1213">
        <v>6</v>
      </c>
      <c r="P1213">
        <v>60281.2</v>
      </c>
      <c r="Q1213">
        <v>4</v>
      </c>
      <c r="R1213">
        <v>0.84276297700000002</v>
      </c>
      <c r="S1213">
        <v>-19567.79</v>
      </c>
      <c r="T1213" t="s">
        <v>153</v>
      </c>
      <c r="U1213" t="s">
        <v>154</v>
      </c>
      <c r="V1213">
        <v>0</v>
      </c>
      <c r="W1213">
        <v>0</v>
      </c>
      <c r="X1213">
        <v>128.80505017999999</v>
      </c>
      <c r="Y1213">
        <v>-0.77333497699999998</v>
      </c>
      <c r="Z1213">
        <v>0.77333497699999998</v>
      </c>
      <c r="AA1213">
        <v>-0.77333497699999998</v>
      </c>
      <c r="AB1213">
        <v>5.0598798999999996E-3</v>
      </c>
      <c r="AC1213">
        <v>5.0598798999999996E-3</v>
      </c>
      <c r="AD1213">
        <v>0</v>
      </c>
      <c r="AE1213">
        <v>46.148840563</v>
      </c>
      <c r="AF1213">
        <v>0.83770309710000002</v>
      </c>
      <c r="AG1213">
        <v>7640.3051555000002</v>
      </c>
      <c r="AH1213" t="s">
        <v>40</v>
      </c>
    </row>
    <row r="1214" spans="1:34" x14ac:dyDescent="0.55000000000000004">
      <c r="A1214">
        <v>17827.483692999998</v>
      </c>
      <c r="B1214">
        <v>19598.103510000001</v>
      </c>
      <c r="C1214" t="s">
        <v>21</v>
      </c>
      <c r="D1214">
        <v>21030</v>
      </c>
      <c r="E1214">
        <v>210029</v>
      </c>
      <c r="F1214" t="s">
        <v>499</v>
      </c>
      <c r="G1214" t="s">
        <v>35</v>
      </c>
      <c r="H1214" t="s">
        <v>36</v>
      </c>
      <c r="I1214" t="s">
        <v>37</v>
      </c>
      <c r="J1214">
        <v>2</v>
      </c>
      <c r="K1214">
        <v>2.7618169190000001</v>
      </c>
      <c r="L1214">
        <v>4</v>
      </c>
      <c r="M1214">
        <v>65925.149999999994</v>
      </c>
      <c r="N1214">
        <v>4.7839748579999997</v>
      </c>
      <c r="O1214">
        <v>6</v>
      </c>
      <c r="P1214">
        <v>97006.92</v>
      </c>
      <c r="Q1214">
        <v>2</v>
      </c>
      <c r="R1214">
        <v>2.022157939</v>
      </c>
      <c r="S1214">
        <v>31081.77</v>
      </c>
      <c r="T1214" t="s">
        <v>38</v>
      </c>
      <c r="U1214" t="s">
        <v>39</v>
      </c>
      <c r="V1214">
        <v>0</v>
      </c>
      <c r="W1214">
        <v>0</v>
      </c>
      <c r="X1214">
        <v>40.373505799</v>
      </c>
      <c r="Y1214">
        <v>-0.92701997199999997</v>
      </c>
      <c r="Z1214">
        <v>0.92701997199999997</v>
      </c>
      <c r="AA1214">
        <v>-0.92701997199999997</v>
      </c>
      <c r="AB1214">
        <v>4.6430963999999998E-2</v>
      </c>
      <c r="AC1214">
        <v>4.6430963999999998E-2</v>
      </c>
      <c r="AD1214">
        <v>0</v>
      </c>
      <c r="AE1214">
        <v>423.47549529000003</v>
      </c>
      <c r="AF1214">
        <v>1.9757269749999999</v>
      </c>
      <c r="AG1214">
        <v>18019.698202</v>
      </c>
      <c r="AH1214" t="s">
        <v>40</v>
      </c>
    </row>
    <row r="1215" spans="1:34" x14ac:dyDescent="0.55000000000000004">
      <c r="A1215">
        <v>17827.483692999998</v>
      </c>
      <c r="B1215">
        <v>19598.103510000001</v>
      </c>
      <c r="C1215" t="s">
        <v>21</v>
      </c>
      <c r="D1215">
        <v>20777</v>
      </c>
      <c r="E1215">
        <v>210029</v>
      </c>
      <c r="F1215" t="s">
        <v>499</v>
      </c>
      <c r="G1215" t="s">
        <v>35</v>
      </c>
      <c r="H1215" t="s">
        <v>79</v>
      </c>
      <c r="I1215" t="s">
        <v>37</v>
      </c>
      <c r="J1215">
        <v>1</v>
      </c>
      <c r="K1215">
        <v>0</v>
      </c>
      <c r="L1215">
        <v>0</v>
      </c>
      <c r="M1215">
        <v>0</v>
      </c>
      <c r="N1215">
        <v>0.44518998700000001</v>
      </c>
      <c r="O1215">
        <v>1</v>
      </c>
      <c r="P1215">
        <v>6677.64</v>
      </c>
      <c r="Q1215">
        <v>1</v>
      </c>
      <c r="R1215">
        <v>0.44518998700000001</v>
      </c>
      <c r="S1215">
        <v>6677.64</v>
      </c>
      <c r="T1215" t="s">
        <v>270</v>
      </c>
      <c r="U1215" t="s">
        <v>271</v>
      </c>
      <c r="V1215">
        <v>0</v>
      </c>
      <c r="W1215">
        <v>0</v>
      </c>
      <c r="X1215">
        <v>5.583584836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0.44518998700000001</v>
      </c>
      <c r="AG1215">
        <v>4060.3733766</v>
      </c>
      <c r="AH1215" t="s">
        <v>40</v>
      </c>
    </row>
    <row r="1216" spans="1:34" x14ac:dyDescent="0.55000000000000004">
      <c r="A1216">
        <v>17827.483692999998</v>
      </c>
      <c r="B1216">
        <v>19598.103510000001</v>
      </c>
      <c r="C1216" t="s">
        <v>21</v>
      </c>
      <c r="D1216">
        <v>21236</v>
      </c>
      <c r="E1216">
        <v>210029</v>
      </c>
      <c r="F1216" t="s">
        <v>499</v>
      </c>
      <c r="G1216" t="s">
        <v>35</v>
      </c>
      <c r="H1216" t="s">
        <v>36</v>
      </c>
      <c r="I1216" t="s">
        <v>37</v>
      </c>
      <c r="J1216">
        <v>2</v>
      </c>
      <c r="K1216">
        <v>39.911556816999997</v>
      </c>
      <c r="L1216">
        <v>53</v>
      </c>
      <c r="M1216">
        <v>930106.39</v>
      </c>
      <c r="N1216">
        <v>40.963295788000003</v>
      </c>
      <c r="O1216">
        <v>47</v>
      </c>
      <c r="P1216">
        <v>819022.44</v>
      </c>
      <c r="Q1216">
        <v>-6</v>
      </c>
      <c r="R1216">
        <v>1.051738971</v>
      </c>
      <c r="S1216">
        <v>-111083.95</v>
      </c>
      <c r="T1216" t="s">
        <v>367</v>
      </c>
      <c r="U1216" t="s">
        <v>368</v>
      </c>
      <c r="V1216">
        <v>0</v>
      </c>
      <c r="W1216">
        <v>0</v>
      </c>
      <c r="X1216">
        <v>54.704096397999997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1.051738971</v>
      </c>
      <c r="AG1216">
        <v>9592.4280457000004</v>
      </c>
      <c r="AH1216" t="s">
        <v>40</v>
      </c>
    </row>
    <row r="1217" spans="1:34" x14ac:dyDescent="0.55000000000000004">
      <c r="A1217">
        <v>17827.483692999998</v>
      </c>
      <c r="B1217">
        <v>19598.103510000001</v>
      </c>
      <c r="C1217" t="s">
        <v>21</v>
      </c>
      <c r="D1217">
        <v>21234</v>
      </c>
      <c r="E1217">
        <v>210029</v>
      </c>
      <c r="F1217" t="s">
        <v>499</v>
      </c>
      <c r="G1217" t="s">
        <v>35</v>
      </c>
      <c r="H1217" t="s">
        <v>36</v>
      </c>
      <c r="I1217" t="s">
        <v>37</v>
      </c>
      <c r="J1217">
        <v>3</v>
      </c>
      <c r="K1217">
        <v>49.960735518</v>
      </c>
      <c r="L1217">
        <v>51</v>
      </c>
      <c r="M1217">
        <v>883112.82</v>
      </c>
      <c r="N1217">
        <v>55.292709361999997</v>
      </c>
      <c r="O1217">
        <v>60</v>
      </c>
      <c r="P1217">
        <v>988390.53</v>
      </c>
      <c r="Q1217">
        <v>9</v>
      </c>
      <c r="R1217">
        <v>5.3319738440000002</v>
      </c>
      <c r="S1217">
        <v>105277.71</v>
      </c>
      <c r="T1217" t="s">
        <v>236</v>
      </c>
      <c r="U1217" t="s">
        <v>237</v>
      </c>
      <c r="V1217">
        <v>0</v>
      </c>
      <c r="W1217">
        <v>0</v>
      </c>
      <c r="X1217">
        <v>124.48361029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5.3319738440000002</v>
      </c>
      <c r="AG1217">
        <v>48630.484227000001</v>
      </c>
      <c r="AH1217" t="s">
        <v>40</v>
      </c>
    </row>
    <row r="1218" spans="1:34" x14ac:dyDescent="0.55000000000000004">
      <c r="A1218">
        <v>17827.483692999998</v>
      </c>
      <c r="B1218">
        <v>19598.103510000001</v>
      </c>
      <c r="C1218" t="s">
        <v>21</v>
      </c>
      <c r="D1218">
        <v>21012</v>
      </c>
      <c r="E1218">
        <v>210029</v>
      </c>
      <c r="F1218" t="s">
        <v>499</v>
      </c>
      <c r="G1218" t="s">
        <v>35</v>
      </c>
      <c r="H1218" t="s">
        <v>64</v>
      </c>
      <c r="I1218" t="s">
        <v>37</v>
      </c>
      <c r="J1218">
        <v>2</v>
      </c>
      <c r="K1218">
        <v>1.3332019610000001</v>
      </c>
      <c r="L1218">
        <v>2</v>
      </c>
      <c r="M1218">
        <v>16735.830000000002</v>
      </c>
      <c r="N1218">
        <v>2.37135293</v>
      </c>
      <c r="O1218">
        <v>4</v>
      </c>
      <c r="P1218">
        <v>48061.3</v>
      </c>
      <c r="Q1218">
        <v>2</v>
      </c>
      <c r="R1218">
        <v>1.0381509689999999</v>
      </c>
      <c r="S1218">
        <v>31325.47</v>
      </c>
      <c r="T1218" t="s">
        <v>341</v>
      </c>
      <c r="U1218" t="s">
        <v>342</v>
      </c>
      <c r="V1218">
        <v>0</v>
      </c>
      <c r="W1218">
        <v>0</v>
      </c>
      <c r="X1218">
        <v>80.251827634999998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1.0381509689999999</v>
      </c>
      <c r="AG1218">
        <v>9468.4981210000005</v>
      </c>
      <c r="AH1218" t="s">
        <v>40</v>
      </c>
    </row>
    <row r="1219" spans="1:34" x14ac:dyDescent="0.55000000000000004">
      <c r="A1219">
        <v>17827.483692999998</v>
      </c>
      <c r="B1219">
        <v>19598.103510000001</v>
      </c>
      <c r="C1219" t="s">
        <v>21</v>
      </c>
      <c r="D1219">
        <v>21227</v>
      </c>
      <c r="E1219">
        <v>210029</v>
      </c>
      <c r="F1219" t="s">
        <v>499</v>
      </c>
      <c r="G1219" t="s">
        <v>35</v>
      </c>
      <c r="H1219" t="s">
        <v>36</v>
      </c>
      <c r="I1219" t="s">
        <v>37</v>
      </c>
      <c r="J1219">
        <v>2</v>
      </c>
      <c r="K1219">
        <v>4.5558638670000002</v>
      </c>
      <c r="L1219">
        <v>9</v>
      </c>
      <c r="M1219">
        <v>91914.4</v>
      </c>
      <c r="N1219">
        <v>10.047909702</v>
      </c>
      <c r="O1219">
        <v>14</v>
      </c>
      <c r="P1219">
        <v>291851.33</v>
      </c>
      <c r="Q1219">
        <v>5</v>
      </c>
      <c r="R1219">
        <v>5.4920458349999999</v>
      </c>
      <c r="S1219">
        <v>199936.93</v>
      </c>
      <c r="T1219" t="s">
        <v>458</v>
      </c>
      <c r="U1219" t="s">
        <v>459</v>
      </c>
      <c r="V1219">
        <v>0</v>
      </c>
      <c r="W1219">
        <v>0</v>
      </c>
      <c r="X1219">
        <v>38.351487861000003</v>
      </c>
      <c r="Y1219">
        <v>-0.598206982</v>
      </c>
      <c r="Z1219">
        <v>0.598206982</v>
      </c>
      <c r="AA1219">
        <v>-0.598206982</v>
      </c>
      <c r="AB1219">
        <v>8.5664998899999997E-2</v>
      </c>
      <c r="AC1219">
        <v>8.5664998899999997E-2</v>
      </c>
      <c r="AD1219">
        <v>0</v>
      </c>
      <c r="AE1219">
        <v>781.31110501000001</v>
      </c>
      <c r="AF1219">
        <v>5.4063808361000003</v>
      </c>
      <c r="AG1219">
        <v>49309.116223999998</v>
      </c>
      <c r="AH1219" t="s">
        <v>40</v>
      </c>
    </row>
    <row r="1220" spans="1:34" x14ac:dyDescent="0.55000000000000004">
      <c r="A1220">
        <v>17827.483692999998</v>
      </c>
      <c r="B1220">
        <v>19598.103510000001</v>
      </c>
      <c r="C1220" t="s">
        <v>21</v>
      </c>
      <c r="D1220">
        <v>21226</v>
      </c>
      <c r="E1220">
        <v>210029</v>
      </c>
      <c r="F1220" t="s">
        <v>499</v>
      </c>
      <c r="G1220" t="s">
        <v>35</v>
      </c>
      <c r="H1220" t="s">
        <v>64</v>
      </c>
      <c r="I1220" t="s">
        <v>37</v>
      </c>
      <c r="J1220">
        <v>2</v>
      </c>
      <c r="K1220">
        <v>3.7771178879999998</v>
      </c>
      <c r="L1220">
        <v>6</v>
      </c>
      <c r="M1220">
        <v>70996.37</v>
      </c>
      <c r="N1220">
        <v>4.6580478620000001</v>
      </c>
      <c r="O1220">
        <v>7</v>
      </c>
      <c r="P1220">
        <v>63900.14</v>
      </c>
      <c r="Q1220">
        <v>1</v>
      </c>
      <c r="R1220">
        <v>0.88092997399999995</v>
      </c>
      <c r="S1220">
        <v>-7096.23</v>
      </c>
      <c r="T1220" t="s">
        <v>360</v>
      </c>
      <c r="U1220" t="s">
        <v>361</v>
      </c>
      <c r="V1220">
        <v>0</v>
      </c>
      <c r="W1220">
        <v>0</v>
      </c>
      <c r="X1220">
        <v>41.493077776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0.88092997399999995</v>
      </c>
      <c r="AG1220">
        <v>8034.5576438999997</v>
      </c>
      <c r="AH1220" t="s">
        <v>40</v>
      </c>
    </row>
    <row r="1221" spans="1:34" x14ac:dyDescent="0.55000000000000004">
      <c r="A1221">
        <v>17827.483692999998</v>
      </c>
      <c r="B1221">
        <v>19598.103510000001</v>
      </c>
      <c r="C1221" t="s">
        <v>21</v>
      </c>
      <c r="D1221">
        <v>21224</v>
      </c>
      <c r="E1221">
        <v>210029</v>
      </c>
      <c r="F1221" t="s">
        <v>499</v>
      </c>
      <c r="G1221" t="s">
        <v>35</v>
      </c>
      <c r="H1221" t="s">
        <v>86</v>
      </c>
      <c r="I1221" t="s">
        <v>37</v>
      </c>
      <c r="J1221">
        <v>3</v>
      </c>
      <c r="K1221">
        <v>566.36568120000004</v>
      </c>
      <c r="L1221">
        <v>714</v>
      </c>
      <c r="M1221">
        <v>9527726.5099999998</v>
      </c>
      <c r="N1221">
        <v>598.00990027</v>
      </c>
      <c r="O1221">
        <v>697</v>
      </c>
      <c r="P1221">
        <v>11260468.82</v>
      </c>
      <c r="Q1221">
        <v>-17</v>
      </c>
      <c r="R1221">
        <v>31.644219068000002</v>
      </c>
      <c r="S1221">
        <v>1732742.31</v>
      </c>
      <c r="T1221" t="s">
        <v>36</v>
      </c>
      <c r="U1221" t="s">
        <v>400</v>
      </c>
      <c r="V1221">
        <v>0</v>
      </c>
      <c r="W1221">
        <v>0</v>
      </c>
      <c r="X1221">
        <v>65.434303064000005</v>
      </c>
      <c r="Y1221">
        <v>-0.73492597800000004</v>
      </c>
      <c r="Z1221">
        <v>0.73492597800000004</v>
      </c>
      <c r="AA1221">
        <v>-0.73492597800000004</v>
      </c>
      <c r="AB1221">
        <v>0.3554123381</v>
      </c>
      <c r="AC1221">
        <v>0.3554123381</v>
      </c>
      <c r="AD1221">
        <v>0</v>
      </c>
      <c r="AE1221">
        <v>3241.5526801000001</v>
      </c>
      <c r="AF1221">
        <v>31.288806730000001</v>
      </c>
      <c r="AG1221">
        <v>285370.83389000001</v>
      </c>
      <c r="AH1221" t="s">
        <v>40</v>
      </c>
    </row>
    <row r="1222" spans="1:34" x14ac:dyDescent="0.55000000000000004">
      <c r="A1222">
        <v>17827.483692999998</v>
      </c>
      <c r="B1222">
        <v>19598.103510000001</v>
      </c>
      <c r="C1222" t="s">
        <v>21</v>
      </c>
      <c r="D1222">
        <v>20785</v>
      </c>
      <c r="E1222">
        <v>210029</v>
      </c>
      <c r="F1222" t="s">
        <v>499</v>
      </c>
      <c r="G1222" t="s">
        <v>35</v>
      </c>
      <c r="H1222" t="s">
        <v>41</v>
      </c>
      <c r="I1222" t="s">
        <v>37</v>
      </c>
      <c r="J1222">
        <v>1</v>
      </c>
      <c r="K1222">
        <v>0.84505197499999996</v>
      </c>
      <c r="L1222">
        <v>2</v>
      </c>
      <c r="M1222">
        <v>18449.25</v>
      </c>
      <c r="N1222">
        <v>4.3512648709999997</v>
      </c>
      <c r="O1222">
        <v>3</v>
      </c>
      <c r="P1222">
        <v>75699.8</v>
      </c>
      <c r="Q1222">
        <v>1</v>
      </c>
      <c r="R1222">
        <v>3.5062128960000001</v>
      </c>
      <c r="S1222">
        <v>57250.55</v>
      </c>
      <c r="T1222" t="s">
        <v>49</v>
      </c>
      <c r="U1222" t="s">
        <v>150</v>
      </c>
      <c r="V1222">
        <v>0</v>
      </c>
      <c r="W1222">
        <v>0</v>
      </c>
      <c r="X1222">
        <v>200.05824806000001</v>
      </c>
      <c r="Y1222">
        <v>-3.5376048949999999</v>
      </c>
      <c r="Z1222">
        <v>3.5376048949999999</v>
      </c>
      <c r="AA1222">
        <v>-3.5376048949999999</v>
      </c>
      <c r="AB1222">
        <v>6.19999226E-2</v>
      </c>
      <c r="AC1222">
        <v>6.19999226E-2</v>
      </c>
      <c r="AD1222">
        <v>0</v>
      </c>
      <c r="AE1222">
        <v>565.47281519000001</v>
      </c>
      <c r="AF1222">
        <v>3.4442129734</v>
      </c>
      <c r="AG1222">
        <v>31413.084455</v>
      </c>
      <c r="AH1222" t="s">
        <v>40</v>
      </c>
    </row>
    <row r="1223" spans="1:34" x14ac:dyDescent="0.55000000000000004">
      <c r="A1223">
        <v>17827.483692999998</v>
      </c>
      <c r="B1223">
        <v>19598.103510000001</v>
      </c>
      <c r="C1223" t="s">
        <v>21</v>
      </c>
      <c r="D1223">
        <v>21218</v>
      </c>
      <c r="E1223">
        <v>210029</v>
      </c>
      <c r="F1223" t="s">
        <v>499</v>
      </c>
      <c r="G1223" t="s">
        <v>35</v>
      </c>
      <c r="H1223" t="s">
        <v>86</v>
      </c>
      <c r="I1223" t="s">
        <v>37</v>
      </c>
      <c r="J1223">
        <v>2</v>
      </c>
      <c r="K1223">
        <v>38.294949865</v>
      </c>
      <c r="L1223">
        <v>50</v>
      </c>
      <c r="M1223">
        <v>720305.38</v>
      </c>
      <c r="N1223">
        <v>49.770651520000001</v>
      </c>
      <c r="O1223">
        <v>71</v>
      </c>
      <c r="P1223">
        <v>974242.58</v>
      </c>
      <c r="Q1223">
        <v>21</v>
      </c>
      <c r="R1223">
        <v>11.475701655</v>
      </c>
      <c r="S1223">
        <v>253937.2</v>
      </c>
      <c r="T1223" t="s">
        <v>36</v>
      </c>
      <c r="U1223" t="s">
        <v>258</v>
      </c>
      <c r="V1223">
        <v>0</v>
      </c>
      <c r="W1223">
        <v>0</v>
      </c>
      <c r="X1223">
        <v>93.296299219000005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11.475701655</v>
      </c>
      <c r="AG1223">
        <v>104664.60351</v>
      </c>
      <c r="AH1223" t="s">
        <v>40</v>
      </c>
    </row>
    <row r="1224" spans="1:34" x14ac:dyDescent="0.55000000000000004">
      <c r="A1224">
        <v>17827.483692999998</v>
      </c>
      <c r="B1224">
        <v>19598.103510000001</v>
      </c>
      <c r="C1224" t="s">
        <v>21</v>
      </c>
      <c r="D1224">
        <v>20607</v>
      </c>
      <c r="E1224">
        <v>210029</v>
      </c>
      <c r="F1224" t="s">
        <v>499</v>
      </c>
      <c r="G1224" t="s">
        <v>35</v>
      </c>
      <c r="H1224" t="s">
        <v>41</v>
      </c>
      <c r="I1224" t="s">
        <v>37</v>
      </c>
      <c r="J1224">
        <v>1</v>
      </c>
      <c r="K1224">
        <v>0</v>
      </c>
      <c r="L1224">
        <v>0</v>
      </c>
      <c r="M1224">
        <v>0</v>
      </c>
      <c r="N1224">
        <v>0.55610698400000003</v>
      </c>
      <c r="O1224">
        <v>1</v>
      </c>
      <c r="P1224">
        <v>4930.72</v>
      </c>
      <c r="Q1224">
        <v>1</v>
      </c>
      <c r="R1224">
        <v>0.55610698400000003</v>
      </c>
      <c r="S1224">
        <v>4930.72</v>
      </c>
      <c r="T1224" t="s">
        <v>351</v>
      </c>
      <c r="U1224" t="s">
        <v>352</v>
      </c>
      <c r="V1224">
        <v>0</v>
      </c>
      <c r="W1224">
        <v>0</v>
      </c>
      <c r="X1224">
        <v>32.126005048000003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0.55610698400000003</v>
      </c>
      <c r="AG1224">
        <v>5071.9963573000005</v>
      </c>
      <c r="AH1224" t="s">
        <v>40</v>
      </c>
    </row>
    <row r="1225" spans="1:34" x14ac:dyDescent="0.55000000000000004">
      <c r="A1225">
        <v>17827.483692999998</v>
      </c>
      <c r="B1225">
        <v>19598.103510000001</v>
      </c>
      <c r="C1225" t="s">
        <v>21</v>
      </c>
      <c r="D1225">
        <v>21217</v>
      </c>
      <c r="E1225">
        <v>210029</v>
      </c>
      <c r="F1225" t="s">
        <v>499</v>
      </c>
      <c r="G1225" t="s">
        <v>35</v>
      </c>
      <c r="H1225" t="s">
        <v>86</v>
      </c>
      <c r="I1225" t="s">
        <v>37</v>
      </c>
      <c r="J1225">
        <v>2</v>
      </c>
      <c r="K1225">
        <v>14.922394559000001</v>
      </c>
      <c r="L1225">
        <v>18</v>
      </c>
      <c r="M1225">
        <v>197161.88</v>
      </c>
      <c r="N1225">
        <v>19.791262411000002</v>
      </c>
      <c r="O1225">
        <v>23</v>
      </c>
      <c r="P1225">
        <v>252462.53</v>
      </c>
      <c r="Q1225">
        <v>5</v>
      </c>
      <c r="R1225">
        <v>4.8688678520000002</v>
      </c>
      <c r="S1225">
        <v>55300.65</v>
      </c>
      <c r="T1225" t="s">
        <v>36</v>
      </c>
      <c r="U1225" t="s">
        <v>364</v>
      </c>
      <c r="V1225">
        <v>0</v>
      </c>
      <c r="W1225">
        <v>0</v>
      </c>
      <c r="X1225">
        <v>63.406089125999998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4.8688678520000002</v>
      </c>
      <c r="AG1225">
        <v>44406.707197999996</v>
      </c>
      <c r="AH1225" t="s">
        <v>40</v>
      </c>
    </row>
    <row r="1226" spans="1:34" x14ac:dyDescent="0.55000000000000004">
      <c r="A1226">
        <v>17827.483692999998</v>
      </c>
      <c r="B1226">
        <v>19598.103510000001</v>
      </c>
      <c r="C1226" t="s">
        <v>21</v>
      </c>
      <c r="D1226">
        <v>21401</v>
      </c>
      <c r="E1226">
        <v>210029</v>
      </c>
      <c r="F1226" t="s">
        <v>499</v>
      </c>
      <c r="G1226" t="s">
        <v>35</v>
      </c>
      <c r="H1226" t="s">
        <v>64</v>
      </c>
      <c r="I1226" t="s">
        <v>37</v>
      </c>
      <c r="J1226">
        <v>2</v>
      </c>
      <c r="K1226">
        <v>1.860459944</v>
      </c>
      <c r="L1226">
        <v>3</v>
      </c>
      <c r="M1226">
        <v>19583.650000000001</v>
      </c>
      <c r="N1226">
        <v>8.0954877609999993</v>
      </c>
      <c r="O1226">
        <v>8</v>
      </c>
      <c r="P1226">
        <v>141442.9</v>
      </c>
      <c r="Q1226">
        <v>5</v>
      </c>
      <c r="R1226">
        <v>6.2350278169999998</v>
      </c>
      <c r="S1226">
        <v>121859.25</v>
      </c>
      <c r="T1226" t="s">
        <v>104</v>
      </c>
      <c r="U1226" t="s">
        <v>325</v>
      </c>
      <c r="V1226">
        <v>0</v>
      </c>
      <c r="W1226">
        <v>0</v>
      </c>
      <c r="X1226">
        <v>81.173615592999994</v>
      </c>
      <c r="Y1226">
        <v>-1.1152699669999999</v>
      </c>
      <c r="Z1226">
        <v>1.1152699669999999</v>
      </c>
      <c r="AA1226">
        <v>-1.1152699669999999</v>
      </c>
      <c r="AB1226">
        <v>8.5665018300000007E-2</v>
      </c>
      <c r="AC1226">
        <v>8.5665018300000007E-2</v>
      </c>
      <c r="AD1226">
        <v>0</v>
      </c>
      <c r="AE1226">
        <v>781.31128257</v>
      </c>
      <c r="AF1226">
        <v>6.1493627987000004</v>
      </c>
      <c r="AG1226">
        <v>56085.513421000003</v>
      </c>
      <c r="AH1226" t="s">
        <v>40</v>
      </c>
    </row>
    <row r="1227" spans="1:34" x14ac:dyDescent="0.55000000000000004">
      <c r="A1227">
        <v>17827.483692999998</v>
      </c>
      <c r="B1227">
        <v>19598.103510000001</v>
      </c>
      <c r="C1227" t="s">
        <v>21</v>
      </c>
      <c r="D1227">
        <v>20764</v>
      </c>
      <c r="E1227">
        <v>210029</v>
      </c>
      <c r="F1227" t="s">
        <v>499</v>
      </c>
      <c r="G1227" t="s">
        <v>35</v>
      </c>
      <c r="H1227" t="s">
        <v>64</v>
      </c>
      <c r="I1227" t="s">
        <v>37</v>
      </c>
      <c r="J1227">
        <v>1</v>
      </c>
      <c r="K1227">
        <v>1.5156949550000001</v>
      </c>
      <c r="L1227">
        <v>1</v>
      </c>
      <c r="M1227">
        <v>9657.0300000000007</v>
      </c>
      <c r="N1227">
        <v>2.2697879329999999</v>
      </c>
      <c r="O1227">
        <v>1</v>
      </c>
      <c r="P1227">
        <v>12929.55</v>
      </c>
      <c r="Q1227">
        <v>0</v>
      </c>
      <c r="R1227">
        <v>0.75409297799999997</v>
      </c>
      <c r="S1227">
        <v>3272.52</v>
      </c>
      <c r="T1227" t="s">
        <v>211</v>
      </c>
      <c r="U1227" t="s">
        <v>212</v>
      </c>
      <c r="V1227">
        <v>0</v>
      </c>
      <c r="W1227">
        <v>0</v>
      </c>
      <c r="X1227">
        <v>12.565676627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0.75409297799999997</v>
      </c>
      <c r="AG1227">
        <v>6877.7356651</v>
      </c>
      <c r="AH1227" t="s">
        <v>40</v>
      </c>
    </row>
    <row r="1228" spans="1:34" x14ac:dyDescent="0.55000000000000004">
      <c r="A1228">
        <v>17827.483692999998</v>
      </c>
      <c r="B1228">
        <v>19598.103510000001</v>
      </c>
      <c r="C1228" t="s">
        <v>21</v>
      </c>
      <c r="D1228">
        <v>21215</v>
      </c>
      <c r="E1228">
        <v>210029</v>
      </c>
      <c r="F1228" t="s">
        <v>499</v>
      </c>
      <c r="G1228" t="s">
        <v>35</v>
      </c>
      <c r="H1228" t="s">
        <v>86</v>
      </c>
      <c r="I1228" t="s">
        <v>37</v>
      </c>
      <c r="J1228">
        <v>2</v>
      </c>
      <c r="K1228">
        <v>26.028305230000001</v>
      </c>
      <c r="L1228">
        <v>40</v>
      </c>
      <c r="M1228">
        <v>461284.87</v>
      </c>
      <c r="N1228">
        <v>31.514226061999999</v>
      </c>
      <c r="O1228">
        <v>43</v>
      </c>
      <c r="P1228">
        <v>832309.33</v>
      </c>
      <c r="Q1228">
        <v>3</v>
      </c>
      <c r="R1228">
        <v>5.4859208319999997</v>
      </c>
      <c r="S1228">
        <v>371024.46</v>
      </c>
      <c r="T1228" t="s">
        <v>36</v>
      </c>
      <c r="U1228" t="s">
        <v>277</v>
      </c>
      <c r="V1228">
        <v>0</v>
      </c>
      <c r="W1228">
        <v>0</v>
      </c>
      <c r="X1228">
        <v>67.616079995000007</v>
      </c>
      <c r="Y1228">
        <v>-0.64820198100000004</v>
      </c>
      <c r="Z1228">
        <v>0.64820198100000004</v>
      </c>
      <c r="AA1228">
        <v>-0.64820198100000004</v>
      </c>
      <c r="AB1228">
        <v>5.2590814999999999E-2</v>
      </c>
      <c r="AC1228">
        <v>5.2590814999999999E-2</v>
      </c>
      <c r="AD1228">
        <v>0</v>
      </c>
      <c r="AE1228">
        <v>479.65666598000001</v>
      </c>
      <c r="AF1228">
        <v>5.4333300170000003</v>
      </c>
      <c r="AG1228">
        <v>49554.907324</v>
      </c>
      <c r="AH1228" t="s">
        <v>40</v>
      </c>
    </row>
    <row r="1229" spans="1:34" x14ac:dyDescent="0.55000000000000004">
      <c r="A1229">
        <v>17827.483692999998</v>
      </c>
      <c r="B1229">
        <v>19598.103510000001</v>
      </c>
      <c r="C1229" t="s">
        <v>21</v>
      </c>
      <c r="D1229">
        <v>21214</v>
      </c>
      <c r="E1229">
        <v>210029</v>
      </c>
      <c r="F1229" t="s">
        <v>499</v>
      </c>
      <c r="G1229" t="s">
        <v>35</v>
      </c>
      <c r="H1229" t="s">
        <v>86</v>
      </c>
      <c r="I1229" t="s">
        <v>37</v>
      </c>
      <c r="J1229">
        <v>2</v>
      </c>
      <c r="K1229">
        <v>31.682992061</v>
      </c>
      <c r="L1229">
        <v>45</v>
      </c>
      <c r="M1229">
        <v>685867.67</v>
      </c>
      <c r="N1229">
        <v>51.488877471999999</v>
      </c>
      <c r="O1229">
        <v>58</v>
      </c>
      <c r="P1229">
        <v>861475.2</v>
      </c>
      <c r="Q1229">
        <v>13</v>
      </c>
      <c r="R1229">
        <v>19.805885410999998</v>
      </c>
      <c r="S1229">
        <v>175607.53</v>
      </c>
      <c r="T1229" t="s">
        <v>36</v>
      </c>
      <c r="U1229" t="s">
        <v>302</v>
      </c>
      <c r="V1229">
        <v>0</v>
      </c>
      <c r="W1229">
        <v>0</v>
      </c>
      <c r="X1229">
        <v>122.01511635999999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19.805885410999998</v>
      </c>
      <c r="AG1229">
        <v>180640.38313999999</v>
      </c>
      <c r="AH1229" t="s">
        <v>40</v>
      </c>
    </row>
    <row r="1230" spans="1:34" x14ac:dyDescent="0.55000000000000004">
      <c r="A1230">
        <v>17827.483692999998</v>
      </c>
      <c r="B1230">
        <v>19598.103510000001</v>
      </c>
      <c r="C1230" t="s">
        <v>21</v>
      </c>
      <c r="D1230">
        <v>21212</v>
      </c>
      <c r="E1230">
        <v>210029</v>
      </c>
      <c r="F1230" t="s">
        <v>499</v>
      </c>
      <c r="G1230" t="s">
        <v>35</v>
      </c>
      <c r="H1230" t="s">
        <v>86</v>
      </c>
      <c r="I1230" t="s">
        <v>37</v>
      </c>
      <c r="J1230">
        <v>2</v>
      </c>
      <c r="K1230">
        <v>17.669034476</v>
      </c>
      <c r="L1230">
        <v>18</v>
      </c>
      <c r="M1230">
        <v>292165.28000000003</v>
      </c>
      <c r="N1230">
        <v>18.527969449</v>
      </c>
      <c r="O1230">
        <v>22</v>
      </c>
      <c r="P1230">
        <v>375291.74</v>
      </c>
      <c r="Q1230">
        <v>4</v>
      </c>
      <c r="R1230">
        <v>0.85893497299999999</v>
      </c>
      <c r="S1230">
        <v>83126.460000000006</v>
      </c>
      <c r="T1230" t="s">
        <v>36</v>
      </c>
      <c r="U1230" t="s">
        <v>185</v>
      </c>
      <c r="V1230">
        <v>0</v>
      </c>
      <c r="W1230">
        <v>0</v>
      </c>
      <c r="X1230">
        <v>53.002016415999996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0.85893497299999999</v>
      </c>
      <c r="AG1230">
        <v>7833.9513430999996</v>
      </c>
      <c r="AH1230" t="s">
        <v>40</v>
      </c>
    </row>
    <row r="1231" spans="1:34" x14ac:dyDescent="0.55000000000000004">
      <c r="A1231">
        <v>17827.483692999998</v>
      </c>
      <c r="B1231">
        <v>19598.103510000001</v>
      </c>
      <c r="C1231" t="s">
        <v>21</v>
      </c>
      <c r="D1231" t="s">
        <v>126</v>
      </c>
      <c r="E1231">
        <v>210029</v>
      </c>
      <c r="F1231" t="s">
        <v>499</v>
      </c>
      <c r="G1231" t="s">
        <v>35</v>
      </c>
      <c r="H1231" t="s">
        <v>126</v>
      </c>
      <c r="I1231" t="s">
        <v>37</v>
      </c>
      <c r="J1231">
        <v>1</v>
      </c>
      <c r="K1231">
        <v>2.061169939</v>
      </c>
      <c r="L1231">
        <v>2</v>
      </c>
      <c r="M1231">
        <v>47325.77</v>
      </c>
      <c r="N1231">
        <v>3.1811239059999998</v>
      </c>
      <c r="O1231">
        <v>2</v>
      </c>
      <c r="P1231">
        <v>67062.080000000002</v>
      </c>
      <c r="Q1231">
        <v>0</v>
      </c>
      <c r="R1231">
        <v>1.1199539670000001</v>
      </c>
      <c r="S1231">
        <v>19736.310000000001</v>
      </c>
      <c r="U1231" t="s">
        <v>468</v>
      </c>
      <c r="V1231">
        <v>0</v>
      </c>
      <c r="W1231">
        <v>0</v>
      </c>
      <c r="X1231">
        <v>9.6967337110000003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1.1199539670000001</v>
      </c>
      <c r="AG1231">
        <v>10214.58569</v>
      </c>
      <c r="AH1231" t="s">
        <v>40</v>
      </c>
    </row>
    <row r="1232" spans="1:34" x14ac:dyDescent="0.55000000000000004">
      <c r="A1232">
        <v>17827.483692999998</v>
      </c>
      <c r="B1232">
        <v>19598.103510000001</v>
      </c>
      <c r="C1232" t="s">
        <v>21</v>
      </c>
      <c r="D1232">
        <v>21211</v>
      </c>
      <c r="E1232">
        <v>210029</v>
      </c>
      <c r="F1232" t="s">
        <v>499</v>
      </c>
      <c r="G1232" t="s">
        <v>35</v>
      </c>
      <c r="H1232" t="s">
        <v>86</v>
      </c>
      <c r="I1232" t="s">
        <v>37</v>
      </c>
      <c r="J1232">
        <v>1</v>
      </c>
      <c r="K1232">
        <v>1.0270989690000001</v>
      </c>
      <c r="L1232">
        <v>2</v>
      </c>
      <c r="M1232">
        <v>22952.03</v>
      </c>
      <c r="N1232">
        <v>2.00393394</v>
      </c>
      <c r="O1232">
        <v>3</v>
      </c>
      <c r="P1232">
        <v>15426.61</v>
      </c>
      <c r="Q1232">
        <v>1</v>
      </c>
      <c r="R1232">
        <v>0.97683497100000005</v>
      </c>
      <c r="S1232">
        <v>-7525.42</v>
      </c>
      <c r="T1232" t="s">
        <v>36</v>
      </c>
      <c r="U1232" t="s">
        <v>210</v>
      </c>
      <c r="V1232">
        <v>0</v>
      </c>
      <c r="W1232">
        <v>0</v>
      </c>
      <c r="X1232">
        <v>53.067125419</v>
      </c>
      <c r="Y1232">
        <v>-0.598206982</v>
      </c>
      <c r="Z1232">
        <v>0.598206982</v>
      </c>
      <c r="AA1232">
        <v>-0.598206982</v>
      </c>
      <c r="AB1232">
        <v>1.1011516000000001E-2</v>
      </c>
      <c r="AC1232">
        <v>1.1011516000000001E-2</v>
      </c>
      <c r="AD1232">
        <v>0</v>
      </c>
      <c r="AE1232">
        <v>100.43097924999999</v>
      </c>
      <c r="AF1232">
        <v>0.965823455</v>
      </c>
      <c r="AG1232">
        <v>8808.8320889999995</v>
      </c>
      <c r="AH1232" t="s">
        <v>40</v>
      </c>
    </row>
    <row r="1233" spans="1:34" x14ac:dyDescent="0.55000000000000004">
      <c r="A1233">
        <v>17827.483692999998</v>
      </c>
      <c r="B1233">
        <v>19598.103510000001</v>
      </c>
      <c r="C1233" t="s">
        <v>21</v>
      </c>
      <c r="D1233">
        <v>21210</v>
      </c>
      <c r="E1233">
        <v>210029</v>
      </c>
      <c r="F1233" t="s">
        <v>499</v>
      </c>
      <c r="G1233" t="s">
        <v>35</v>
      </c>
      <c r="H1233" t="s">
        <v>86</v>
      </c>
      <c r="I1233" t="s">
        <v>37</v>
      </c>
      <c r="J1233">
        <v>2</v>
      </c>
      <c r="K1233">
        <v>1.896379944</v>
      </c>
      <c r="L1233">
        <v>3</v>
      </c>
      <c r="M1233">
        <v>22321.42</v>
      </c>
      <c r="N1233">
        <v>3.5746148940000002</v>
      </c>
      <c r="O1233">
        <v>4</v>
      </c>
      <c r="P1233">
        <v>79984.87</v>
      </c>
      <c r="Q1233">
        <v>1</v>
      </c>
      <c r="R1233">
        <v>1.67823495</v>
      </c>
      <c r="S1233">
        <v>57663.45</v>
      </c>
      <c r="T1233" t="s">
        <v>36</v>
      </c>
      <c r="U1233" t="s">
        <v>409</v>
      </c>
      <c r="V1233">
        <v>0</v>
      </c>
      <c r="W1233">
        <v>0</v>
      </c>
      <c r="X1233">
        <v>21.737539356999999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1.67823495</v>
      </c>
      <c r="AG1233">
        <v>15306.410094000001</v>
      </c>
      <c r="AH1233" t="s">
        <v>40</v>
      </c>
    </row>
    <row r="1234" spans="1:34" x14ac:dyDescent="0.55000000000000004">
      <c r="A1234">
        <v>17827.483692999998</v>
      </c>
      <c r="B1234">
        <v>19598.103510000001</v>
      </c>
      <c r="C1234" t="s">
        <v>21</v>
      </c>
      <c r="D1234">
        <v>21774</v>
      </c>
      <c r="E1234">
        <v>210029</v>
      </c>
      <c r="F1234" t="s">
        <v>499</v>
      </c>
      <c r="G1234" t="s">
        <v>35</v>
      </c>
      <c r="H1234" t="s">
        <v>55</v>
      </c>
      <c r="I1234" t="s">
        <v>37</v>
      </c>
      <c r="J1234">
        <v>1</v>
      </c>
      <c r="K1234">
        <v>0.35536598899999999</v>
      </c>
      <c r="L1234">
        <v>1</v>
      </c>
      <c r="M1234">
        <v>3513.6</v>
      </c>
      <c r="N1234">
        <v>0.58304598299999999</v>
      </c>
      <c r="O1234">
        <v>1</v>
      </c>
      <c r="P1234">
        <v>8528.02</v>
      </c>
      <c r="Q1234">
        <v>0</v>
      </c>
      <c r="R1234">
        <v>0.227679994</v>
      </c>
      <c r="S1234">
        <v>5014.42</v>
      </c>
      <c r="T1234" t="s">
        <v>118</v>
      </c>
      <c r="U1234" t="s">
        <v>119</v>
      </c>
      <c r="V1234">
        <v>0</v>
      </c>
      <c r="W1234">
        <v>0</v>
      </c>
      <c r="X1234">
        <v>27.160838197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0.227679994</v>
      </c>
      <c r="AG1234">
        <v>2076.5646421000001</v>
      </c>
      <c r="AH1234" t="s">
        <v>40</v>
      </c>
    </row>
    <row r="1235" spans="1:34" x14ac:dyDescent="0.55000000000000004">
      <c r="A1235">
        <v>17827.483692999998</v>
      </c>
      <c r="B1235">
        <v>19598.103510000001</v>
      </c>
      <c r="C1235" t="s">
        <v>21</v>
      </c>
      <c r="D1235">
        <v>21208</v>
      </c>
      <c r="E1235">
        <v>210029</v>
      </c>
      <c r="F1235" t="s">
        <v>499</v>
      </c>
      <c r="G1235" t="s">
        <v>35</v>
      </c>
      <c r="H1235" t="s">
        <v>36</v>
      </c>
      <c r="I1235" t="s">
        <v>37</v>
      </c>
      <c r="J1235">
        <v>2</v>
      </c>
      <c r="K1235">
        <v>4.4435828690000001</v>
      </c>
      <c r="L1235">
        <v>4</v>
      </c>
      <c r="M1235">
        <v>63803.26</v>
      </c>
      <c r="N1235">
        <v>15.519226538</v>
      </c>
      <c r="O1235">
        <v>21</v>
      </c>
      <c r="P1235">
        <v>378097.57</v>
      </c>
      <c r="Q1235">
        <v>17</v>
      </c>
      <c r="R1235">
        <v>11.075643669</v>
      </c>
      <c r="S1235">
        <v>314294.31</v>
      </c>
      <c r="T1235" t="s">
        <v>444</v>
      </c>
      <c r="U1235" t="s">
        <v>445</v>
      </c>
      <c r="V1235">
        <v>0</v>
      </c>
      <c r="W1235">
        <v>0</v>
      </c>
      <c r="X1235">
        <v>103.93195891000001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11.075643669</v>
      </c>
      <c r="AG1235">
        <v>101015.85838999999</v>
      </c>
      <c r="AH1235" t="s">
        <v>40</v>
      </c>
    </row>
    <row r="1236" spans="1:34" x14ac:dyDescent="0.55000000000000004">
      <c r="A1236">
        <v>17827.483692999998</v>
      </c>
      <c r="B1236">
        <v>19598.103510000001</v>
      </c>
      <c r="C1236" t="s">
        <v>21</v>
      </c>
      <c r="D1236">
        <v>20755</v>
      </c>
      <c r="E1236">
        <v>210029</v>
      </c>
      <c r="F1236" t="s">
        <v>499</v>
      </c>
      <c r="G1236" t="s">
        <v>35</v>
      </c>
      <c r="H1236" t="s">
        <v>64</v>
      </c>
      <c r="I1236" t="s">
        <v>37</v>
      </c>
      <c r="J1236">
        <v>1</v>
      </c>
      <c r="K1236">
        <v>0</v>
      </c>
      <c r="L1236">
        <v>0</v>
      </c>
      <c r="M1236">
        <v>0</v>
      </c>
      <c r="N1236">
        <v>0.58304598299999999</v>
      </c>
      <c r="O1236">
        <v>1</v>
      </c>
      <c r="P1236">
        <v>23435.759999999998</v>
      </c>
      <c r="Q1236">
        <v>1</v>
      </c>
      <c r="R1236">
        <v>0.58304598299999999</v>
      </c>
      <c r="S1236">
        <v>23435.759999999998</v>
      </c>
      <c r="T1236" t="s">
        <v>100</v>
      </c>
      <c r="U1236" t="s">
        <v>101</v>
      </c>
      <c r="V1236">
        <v>0</v>
      </c>
      <c r="W1236">
        <v>0</v>
      </c>
      <c r="X1236">
        <v>7.3537457829999999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0.58304598299999999</v>
      </c>
      <c r="AG1236">
        <v>5317.6945929000003</v>
      </c>
      <c r="AH1236" t="s">
        <v>40</v>
      </c>
    </row>
    <row r="1237" spans="1:34" x14ac:dyDescent="0.55000000000000004">
      <c r="A1237">
        <v>17827.483692999998</v>
      </c>
      <c r="B1237">
        <v>19598.103510000001</v>
      </c>
      <c r="C1237" t="s">
        <v>21</v>
      </c>
      <c r="D1237">
        <v>21075</v>
      </c>
      <c r="E1237">
        <v>210029</v>
      </c>
      <c r="F1237" t="s">
        <v>499</v>
      </c>
      <c r="G1237" t="s">
        <v>35</v>
      </c>
      <c r="H1237" t="s">
        <v>79</v>
      </c>
      <c r="I1237" t="s">
        <v>37</v>
      </c>
      <c r="J1237">
        <v>2</v>
      </c>
      <c r="K1237">
        <v>3.9664948830000002</v>
      </c>
      <c r="L1237">
        <v>4</v>
      </c>
      <c r="M1237">
        <v>78390.28</v>
      </c>
      <c r="N1237">
        <v>5.3991748409999998</v>
      </c>
      <c r="O1237">
        <v>7</v>
      </c>
      <c r="P1237">
        <v>83164.800000000003</v>
      </c>
      <c r="Q1237">
        <v>3</v>
      </c>
      <c r="R1237">
        <v>1.432679958</v>
      </c>
      <c r="S1237">
        <v>4774.5200000000004</v>
      </c>
      <c r="T1237" t="s">
        <v>158</v>
      </c>
      <c r="U1237" t="s">
        <v>159</v>
      </c>
      <c r="V1237">
        <v>0</v>
      </c>
      <c r="W1237">
        <v>0</v>
      </c>
      <c r="X1237">
        <v>74.389385790999995</v>
      </c>
      <c r="Y1237">
        <v>-3.5079528959999999</v>
      </c>
      <c r="Z1237">
        <v>3.5079528959999999</v>
      </c>
      <c r="AA1237">
        <v>-3.5079528959999999</v>
      </c>
      <c r="AB1237">
        <v>6.7560361700000002E-2</v>
      </c>
      <c r="AC1237">
        <v>6.7560361700000002E-2</v>
      </c>
      <c r="AD1237">
        <v>0</v>
      </c>
      <c r="AE1237">
        <v>616.18702532999998</v>
      </c>
      <c r="AF1237">
        <v>1.3651195963</v>
      </c>
      <c r="AG1237">
        <v>12450.628779999999</v>
      </c>
      <c r="AH1237" t="s">
        <v>40</v>
      </c>
    </row>
    <row r="1238" spans="1:34" x14ac:dyDescent="0.55000000000000004">
      <c r="A1238">
        <v>17827.483692999998</v>
      </c>
      <c r="B1238">
        <v>19598.103510000001</v>
      </c>
      <c r="C1238" t="s">
        <v>21</v>
      </c>
      <c r="D1238">
        <v>20882</v>
      </c>
      <c r="E1238">
        <v>210029</v>
      </c>
      <c r="F1238" t="s">
        <v>499</v>
      </c>
      <c r="G1238" t="s">
        <v>35</v>
      </c>
      <c r="H1238" t="s">
        <v>46</v>
      </c>
      <c r="I1238" t="s">
        <v>37</v>
      </c>
      <c r="J1238">
        <v>1</v>
      </c>
      <c r="K1238">
        <v>0</v>
      </c>
      <c r="L1238">
        <v>0</v>
      </c>
      <c r="M1238">
        <v>0</v>
      </c>
      <c r="N1238">
        <v>1.849969945</v>
      </c>
      <c r="O1238">
        <v>1</v>
      </c>
      <c r="P1238">
        <v>28177.93</v>
      </c>
      <c r="Q1238">
        <v>1</v>
      </c>
      <c r="R1238">
        <v>1.849969945</v>
      </c>
      <c r="S1238">
        <v>28177.93</v>
      </c>
      <c r="T1238" t="s">
        <v>47</v>
      </c>
      <c r="U1238" t="s">
        <v>120</v>
      </c>
      <c r="V1238">
        <v>0</v>
      </c>
      <c r="W1238">
        <v>0</v>
      </c>
      <c r="X1238">
        <v>33.022101024999998</v>
      </c>
      <c r="Y1238">
        <v>-0.57127498300000001</v>
      </c>
      <c r="Z1238">
        <v>0.57127498300000001</v>
      </c>
      <c r="AA1238">
        <v>-0.57127498300000001</v>
      </c>
      <c r="AB1238">
        <v>3.2004067499999997E-2</v>
      </c>
      <c r="AC1238">
        <v>3.2004067499999997E-2</v>
      </c>
      <c r="AD1238">
        <v>0</v>
      </c>
      <c r="AE1238">
        <v>291.89439845999999</v>
      </c>
      <c r="AF1238">
        <v>1.8179658775</v>
      </c>
      <c r="AG1238">
        <v>16580.831698999998</v>
      </c>
      <c r="AH1238" t="s">
        <v>40</v>
      </c>
    </row>
    <row r="1239" spans="1:34" x14ac:dyDescent="0.55000000000000004">
      <c r="A1239">
        <v>17827.483692999998</v>
      </c>
      <c r="B1239">
        <v>19598.103510000001</v>
      </c>
      <c r="C1239" t="s">
        <v>21</v>
      </c>
      <c r="D1239">
        <v>21204</v>
      </c>
      <c r="E1239">
        <v>210029</v>
      </c>
      <c r="F1239" t="s">
        <v>499</v>
      </c>
      <c r="G1239" t="s">
        <v>35</v>
      </c>
      <c r="H1239" t="s">
        <v>36</v>
      </c>
      <c r="I1239" t="s">
        <v>37</v>
      </c>
      <c r="J1239">
        <v>2</v>
      </c>
      <c r="K1239">
        <v>3.6433938920000002</v>
      </c>
      <c r="L1239">
        <v>6</v>
      </c>
      <c r="M1239">
        <v>90280.83</v>
      </c>
      <c r="N1239">
        <v>6.9654797930000001</v>
      </c>
      <c r="O1239">
        <v>7</v>
      </c>
      <c r="P1239">
        <v>180467.69</v>
      </c>
      <c r="Q1239">
        <v>1</v>
      </c>
      <c r="R1239">
        <v>3.3220859009999999</v>
      </c>
      <c r="S1239">
        <v>90186.86</v>
      </c>
      <c r="T1239" t="s">
        <v>155</v>
      </c>
      <c r="U1239" t="s">
        <v>432</v>
      </c>
      <c r="V1239">
        <v>0</v>
      </c>
      <c r="W1239">
        <v>0</v>
      </c>
      <c r="X1239">
        <v>132.48252106000001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3.3220859009999999</v>
      </c>
      <c r="AG1239">
        <v>30299.219526000001</v>
      </c>
      <c r="AH1239" t="s">
        <v>40</v>
      </c>
    </row>
    <row r="1240" spans="1:34" x14ac:dyDescent="0.55000000000000004">
      <c r="A1240">
        <v>17827.483692999998</v>
      </c>
      <c r="B1240">
        <v>19598.103510000001</v>
      </c>
      <c r="C1240" t="s">
        <v>21</v>
      </c>
      <c r="D1240">
        <v>20878</v>
      </c>
      <c r="E1240">
        <v>210029</v>
      </c>
      <c r="F1240" t="s">
        <v>499</v>
      </c>
      <c r="G1240" t="s">
        <v>35</v>
      </c>
      <c r="H1240" t="s">
        <v>46</v>
      </c>
      <c r="I1240" t="s">
        <v>37</v>
      </c>
      <c r="J1240">
        <v>1</v>
      </c>
      <c r="K1240">
        <v>0</v>
      </c>
      <c r="L1240">
        <v>0</v>
      </c>
      <c r="M1240">
        <v>0</v>
      </c>
      <c r="N1240">
        <v>1.03249097</v>
      </c>
      <c r="O1240">
        <v>2</v>
      </c>
      <c r="P1240">
        <v>28402.799999999999</v>
      </c>
      <c r="Q1240">
        <v>2</v>
      </c>
      <c r="R1240">
        <v>1.03249097</v>
      </c>
      <c r="S1240">
        <v>28402.799999999999</v>
      </c>
      <c r="T1240" t="s">
        <v>47</v>
      </c>
      <c r="U1240" t="s">
        <v>48</v>
      </c>
      <c r="V1240">
        <v>0</v>
      </c>
      <c r="W1240">
        <v>0</v>
      </c>
      <c r="X1240">
        <v>25.688626236000001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1.03249097</v>
      </c>
      <c r="AG1240">
        <v>9416.8758699999998</v>
      </c>
      <c r="AH1240" t="s">
        <v>40</v>
      </c>
    </row>
    <row r="1241" spans="1:34" x14ac:dyDescent="0.55000000000000004">
      <c r="A1241">
        <v>17827.483692999998</v>
      </c>
      <c r="B1241">
        <v>19598.103510000001</v>
      </c>
      <c r="C1241" t="s">
        <v>21</v>
      </c>
      <c r="D1241">
        <v>21157</v>
      </c>
      <c r="E1241">
        <v>210029</v>
      </c>
      <c r="F1241" t="s">
        <v>499</v>
      </c>
      <c r="G1241" t="s">
        <v>35</v>
      </c>
      <c r="H1241" t="s">
        <v>123</v>
      </c>
      <c r="I1241" t="s">
        <v>37</v>
      </c>
      <c r="J1241">
        <v>1</v>
      </c>
      <c r="K1241">
        <v>1.68861795</v>
      </c>
      <c r="L1241">
        <v>2</v>
      </c>
      <c r="M1241">
        <v>35016.04</v>
      </c>
      <c r="N1241">
        <v>2.662558921</v>
      </c>
      <c r="O1241">
        <v>3</v>
      </c>
      <c r="P1241">
        <v>55406.66</v>
      </c>
      <c r="Q1241">
        <v>1</v>
      </c>
      <c r="R1241">
        <v>0.97394097099999999</v>
      </c>
      <c r="S1241">
        <v>20390.62</v>
      </c>
      <c r="T1241" t="s">
        <v>144</v>
      </c>
      <c r="U1241" t="s">
        <v>145</v>
      </c>
      <c r="V1241">
        <v>0</v>
      </c>
      <c r="W1241">
        <v>0</v>
      </c>
      <c r="X1241">
        <v>54.699697379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0.97394097099999999</v>
      </c>
      <c r="AG1241">
        <v>8882.8682236000004</v>
      </c>
      <c r="AH1241" t="s">
        <v>40</v>
      </c>
    </row>
    <row r="1242" spans="1:34" x14ac:dyDescent="0.55000000000000004">
      <c r="A1242">
        <v>17827.483692999998</v>
      </c>
      <c r="B1242">
        <v>19598.103510000001</v>
      </c>
      <c r="C1242" t="s">
        <v>21</v>
      </c>
      <c r="D1242">
        <v>21155</v>
      </c>
      <c r="E1242">
        <v>210029</v>
      </c>
      <c r="F1242" t="s">
        <v>499</v>
      </c>
      <c r="G1242" t="s">
        <v>35</v>
      </c>
      <c r="H1242" t="s">
        <v>36</v>
      </c>
      <c r="I1242" t="s">
        <v>37</v>
      </c>
      <c r="J1242">
        <v>1</v>
      </c>
      <c r="K1242">
        <v>0</v>
      </c>
      <c r="L1242">
        <v>0</v>
      </c>
      <c r="M1242">
        <v>0</v>
      </c>
      <c r="N1242">
        <v>0.92701997199999997</v>
      </c>
      <c r="O1242">
        <v>1</v>
      </c>
      <c r="P1242">
        <v>16337.73</v>
      </c>
      <c r="Q1242">
        <v>1</v>
      </c>
      <c r="R1242">
        <v>0.92701997199999997</v>
      </c>
      <c r="S1242">
        <v>16337.73</v>
      </c>
      <c r="T1242" t="s">
        <v>142</v>
      </c>
      <c r="U1242" t="s">
        <v>143</v>
      </c>
      <c r="V1242">
        <v>0</v>
      </c>
      <c r="W1242">
        <v>0</v>
      </c>
      <c r="X1242">
        <v>16.53367751</v>
      </c>
      <c r="Y1242">
        <v>-0.51374798499999996</v>
      </c>
      <c r="Z1242">
        <v>0.51374798499999996</v>
      </c>
      <c r="AA1242">
        <v>-0.51374798499999996</v>
      </c>
      <c r="AB1242">
        <v>2.88051247E-2</v>
      </c>
      <c r="AC1242">
        <v>2.88051247E-2</v>
      </c>
      <c r="AD1242">
        <v>0</v>
      </c>
      <c r="AE1242">
        <v>262.71831108999999</v>
      </c>
      <c r="AF1242">
        <v>0.89821484730000001</v>
      </c>
      <c r="AG1242">
        <v>8192.2050335000004</v>
      </c>
      <c r="AH1242" t="s">
        <v>40</v>
      </c>
    </row>
    <row r="1243" spans="1:34" x14ac:dyDescent="0.55000000000000004">
      <c r="A1243">
        <v>17827.483692999998</v>
      </c>
      <c r="B1243">
        <v>19598.103510000001</v>
      </c>
      <c r="C1243" t="s">
        <v>21</v>
      </c>
      <c r="D1243" t="s">
        <v>375</v>
      </c>
      <c r="E1243">
        <v>210029</v>
      </c>
      <c r="F1243" t="s">
        <v>499</v>
      </c>
      <c r="G1243" t="s">
        <v>35</v>
      </c>
      <c r="H1243" t="s">
        <v>375</v>
      </c>
      <c r="I1243" t="s">
        <v>37</v>
      </c>
      <c r="J1243">
        <v>1</v>
      </c>
      <c r="K1243">
        <v>1.1395299670000001</v>
      </c>
      <c r="L1243">
        <v>2</v>
      </c>
      <c r="M1243">
        <v>13874.04</v>
      </c>
      <c r="N1243">
        <v>1.1469189660000001</v>
      </c>
      <c r="O1243">
        <v>1</v>
      </c>
      <c r="P1243">
        <v>55283.61</v>
      </c>
      <c r="Q1243">
        <v>-1</v>
      </c>
      <c r="R1243">
        <v>7.3889990000000003E-3</v>
      </c>
      <c r="S1243">
        <v>41409.57</v>
      </c>
      <c r="U1243" t="s">
        <v>376</v>
      </c>
      <c r="V1243">
        <v>0</v>
      </c>
      <c r="W1243">
        <v>0</v>
      </c>
      <c r="X1243">
        <v>42.342709741999997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7.3889990000000003E-3</v>
      </c>
      <c r="AG1243">
        <v>67.391665794999994</v>
      </c>
      <c r="AH1243" t="s">
        <v>40</v>
      </c>
    </row>
    <row r="1244" spans="1:34" x14ac:dyDescent="0.55000000000000004">
      <c r="A1244">
        <v>17827.483692999998</v>
      </c>
      <c r="B1244">
        <v>19598.103510000001</v>
      </c>
      <c r="C1244" t="s">
        <v>21</v>
      </c>
      <c r="D1244">
        <v>21146</v>
      </c>
      <c r="E1244">
        <v>210029</v>
      </c>
      <c r="F1244" t="s">
        <v>499</v>
      </c>
      <c r="G1244" t="s">
        <v>35</v>
      </c>
      <c r="H1244" t="s">
        <v>64</v>
      </c>
      <c r="I1244" t="s">
        <v>37</v>
      </c>
      <c r="J1244">
        <v>2</v>
      </c>
      <c r="K1244">
        <v>1.3163899610000001</v>
      </c>
      <c r="L1244">
        <v>2</v>
      </c>
      <c r="M1244">
        <v>36565.21</v>
      </c>
      <c r="N1244">
        <v>6.2982478129999997</v>
      </c>
      <c r="O1244">
        <v>4</v>
      </c>
      <c r="P1244">
        <v>112684.52</v>
      </c>
      <c r="Q1244">
        <v>2</v>
      </c>
      <c r="R1244">
        <v>4.9818578520000001</v>
      </c>
      <c r="S1244">
        <v>76119.31</v>
      </c>
      <c r="T1244" t="s">
        <v>234</v>
      </c>
      <c r="U1244" t="s">
        <v>235</v>
      </c>
      <c r="V1244">
        <v>0</v>
      </c>
      <c r="W1244">
        <v>0</v>
      </c>
      <c r="X1244">
        <v>43.645633695999997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4.9818578520000001</v>
      </c>
      <c r="AG1244">
        <v>45437.237087000001</v>
      </c>
      <c r="AH1244" t="s">
        <v>40</v>
      </c>
    </row>
    <row r="1245" spans="1:34" x14ac:dyDescent="0.55000000000000004">
      <c r="A1245">
        <v>17827.483692999998</v>
      </c>
      <c r="B1245">
        <v>19598.103510000001</v>
      </c>
      <c r="C1245" t="s">
        <v>21</v>
      </c>
      <c r="D1245">
        <v>21140</v>
      </c>
      <c r="E1245">
        <v>210029</v>
      </c>
      <c r="F1245" t="s">
        <v>499</v>
      </c>
      <c r="G1245" t="s">
        <v>35</v>
      </c>
      <c r="H1245" t="s">
        <v>64</v>
      </c>
      <c r="I1245" t="s">
        <v>37</v>
      </c>
      <c r="J1245">
        <v>1</v>
      </c>
      <c r="K1245">
        <v>0</v>
      </c>
      <c r="L1245">
        <v>0</v>
      </c>
      <c r="M1245">
        <v>0</v>
      </c>
      <c r="N1245">
        <v>0.91153697300000003</v>
      </c>
      <c r="O1245">
        <v>1</v>
      </c>
      <c r="P1245">
        <v>9934.02</v>
      </c>
      <c r="Q1245">
        <v>1</v>
      </c>
      <c r="R1245">
        <v>0.91153697300000003</v>
      </c>
      <c r="S1245">
        <v>9934.02</v>
      </c>
      <c r="T1245" t="s">
        <v>500</v>
      </c>
      <c r="U1245" t="s">
        <v>501</v>
      </c>
      <c r="V1245">
        <v>0</v>
      </c>
      <c r="W1245">
        <v>0</v>
      </c>
      <c r="X1245">
        <v>4.232503876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0.91153697300000003</v>
      </c>
      <c r="AG1245">
        <v>8313.7100226999992</v>
      </c>
      <c r="AH1245" t="s">
        <v>40</v>
      </c>
    </row>
    <row r="1246" spans="1:34" x14ac:dyDescent="0.55000000000000004">
      <c r="A1246">
        <v>17827.483692999998</v>
      </c>
      <c r="B1246">
        <v>19598.103510000001</v>
      </c>
      <c r="C1246" t="s">
        <v>21</v>
      </c>
      <c r="D1246">
        <v>21136</v>
      </c>
      <c r="E1246">
        <v>210029</v>
      </c>
      <c r="F1246" t="s">
        <v>499</v>
      </c>
      <c r="G1246" t="s">
        <v>35</v>
      </c>
      <c r="H1246" t="s">
        <v>36</v>
      </c>
      <c r="I1246" t="s">
        <v>37</v>
      </c>
      <c r="J1246">
        <v>2</v>
      </c>
      <c r="K1246">
        <v>6.0762658189999996</v>
      </c>
      <c r="L1246">
        <v>7</v>
      </c>
      <c r="M1246">
        <v>140161.60999999999</v>
      </c>
      <c r="N1246">
        <v>10.301778692999999</v>
      </c>
      <c r="O1246">
        <v>6</v>
      </c>
      <c r="P1246">
        <v>114575.52</v>
      </c>
      <c r="Q1246">
        <v>-1</v>
      </c>
      <c r="R1246">
        <v>4.2255128739999996</v>
      </c>
      <c r="S1246">
        <v>-25586.09</v>
      </c>
      <c r="T1246" t="s">
        <v>398</v>
      </c>
      <c r="U1246" t="s">
        <v>399</v>
      </c>
      <c r="V1246">
        <v>0</v>
      </c>
      <c r="W1246">
        <v>0</v>
      </c>
      <c r="X1246">
        <v>56.052853335000002</v>
      </c>
      <c r="Y1246">
        <v>-0.96866297199999996</v>
      </c>
      <c r="Z1246">
        <v>0.96866297199999996</v>
      </c>
      <c r="AA1246">
        <v>-0.96866297199999996</v>
      </c>
      <c r="AB1246">
        <v>7.3022114200000002E-2</v>
      </c>
      <c r="AC1246">
        <v>7.3022114200000002E-2</v>
      </c>
      <c r="AD1246">
        <v>0</v>
      </c>
      <c r="AE1246">
        <v>666.00116163999996</v>
      </c>
      <c r="AF1246">
        <v>4.1524907598</v>
      </c>
      <c r="AG1246">
        <v>37872.960803000002</v>
      </c>
      <c r="AH1246" t="s">
        <v>40</v>
      </c>
    </row>
    <row r="1247" spans="1:34" x14ac:dyDescent="0.55000000000000004">
      <c r="A1247">
        <v>17827.483692999998</v>
      </c>
      <c r="B1247">
        <v>19598.103510000001</v>
      </c>
      <c r="C1247" t="s">
        <v>21</v>
      </c>
      <c r="D1247">
        <v>21133</v>
      </c>
      <c r="E1247">
        <v>210029</v>
      </c>
      <c r="F1247" t="s">
        <v>499</v>
      </c>
      <c r="G1247" t="s">
        <v>35</v>
      </c>
      <c r="H1247" t="s">
        <v>36</v>
      </c>
      <c r="I1247" t="s">
        <v>37</v>
      </c>
      <c r="J1247">
        <v>2</v>
      </c>
      <c r="K1247">
        <v>5.4112638400000002</v>
      </c>
      <c r="L1247">
        <v>7</v>
      </c>
      <c r="M1247">
        <v>99140.7</v>
      </c>
      <c r="N1247">
        <v>7.2980397840000002</v>
      </c>
      <c r="O1247">
        <v>9</v>
      </c>
      <c r="P1247">
        <v>279103.05</v>
      </c>
      <c r="Q1247">
        <v>2</v>
      </c>
      <c r="R1247">
        <v>1.886775944</v>
      </c>
      <c r="S1247">
        <v>179962.35</v>
      </c>
      <c r="T1247" t="s">
        <v>67</v>
      </c>
      <c r="U1247" t="s">
        <v>68</v>
      </c>
      <c r="V1247">
        <v>0</v>
      </c>
      <c r="W1247">
        <v>0</v>
      </c>
      <c r="X1247">
        <v>65.825927037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1.886775944</v>
      </c>
      <c r="AG1247">
        <v>17208.416708000001</v>
      </c>
      <c r="AH1247" t="s">
        <v>40</v>
      </c>
    </row>
    <row r="1248" spans="1:34" x14ac:dyDescent="0.55000000000000004">
      <c r="A1248">
        <v>17827.483692999998</v>
      </c>
      <c r="B1248">
        <v>19598.103510000001</v>
      </c>
      <c r="C1248" t="s">
        <v>21</v>
      </c>
      <c r="D1248" t="s">
        <v>206</v>
      </c>
      <c r="E1248">
        <v>210029</v>
      </c>
      <c r="F1248" t="s">
        <v>499</v>
      </c>
      <c r="G1248" t="s">
        <v>35</v>
      </c>
      <c r="H1248" t="s">
        <v>206</v>
      </c>
      <c r="I1248" t="s">
        <v>37</v>
      </c>
      <c r="J1248">
        <v>1</v>
      </c>
      <c r="K1248">
        <v>0</v>
      </c>
      <c r="L1248">
        <v>0</v>
      </c>
      <c r="M1248">
        <v>0</v>
      </c>
      <c r="N1248">
        <v>3.7768248880000002</v>
      </c>
      <c r="O1248">
        <v>2</v>
      </c>
      <c r="P1248">
        <v>30218.85</v>
      </c>
      <c r="Q1248">
        <v>2</v>
      </c>
      <c r="R1248">
        <v>3.7768248880000002</v>
      </c>
      <c r="S1248">
        <v>30218.85</v>
      </c>
      <c r="U1248" t="s">
        <v>207</v>
      </c>
      <c r="V1248">
        <v>0</v>
      </c>
      <c r="W1248">
        <v>0</v>
      </c>
      <c r="X1248">
        <v>23.983850288999999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3.7768248880000002</v>
      </c>
      <c r="AG1248">
        <v>34446.684946000001</v>
      </c>
      <c r="AH1248" t="s">
        <v>40</v>
      </c>
    </row>
    <row r="1249" spans="1:34" x14ac:dyDescent="0.55000000000000004">
      <c r="A1249">
        <v>17827.483692999998</v>
      </c>
      <c r="B1249">
        <v>19598.103510000001</v>
      </c>
      <c r="C1249" t="s">
        <v>21</v>
      </c>
      <c r="D1249">
        <v>21122</v>
      </c>
      <c r="E1249">
        <v>210029</v>
      </c>
      <c r="F1249" t="s">
        <v>499</v>
      </c>
      <c r="G1249" t="s">
        <v>35</v>
      </c>
      <c r="H1249" t="s">
        <v>64</v>
      </c>
      <c r="I1249" t="s">
        <v>37</v>
      </c>
      <c r="J1249">
        <v>2</v>
      </c>
      <c r="K1249">
        <v>5.1029718500000003</v>
      </c>
      <c r="L1249">
        <v>8</v>
      </c>
      <c r="M1249">
        <v>64044.3</v>
      </c>
      <c r="N1249">
        <v>9.7781087109999998</v>
      </c>
      <c r="O1249">
        <v>10</v>
      </c>
      <c r="P1249">
        <v>179537.48</v>
      </c>
      <c r="Q1249">
        <v>2</v>
      </c>
      <c r="R1249">
        <v>4.6751368610000004</v>
      </c>
      <c r="S1249">
        <v>115493.18</v>
      </c>
      <c r="T1249" t="s">
        <v>65</v>
      </c>
      <c r="U1249" t="s">
        <v>66</v>
      </c>
      <c r="V1249">
        <v>0</v>
      </c>
      <c r="W1249">
        <v>0</v>
      </c>
      <c r="X1249">
        <v>126.90784524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4.6751368610000004</v>
      </c>
      <c r="AG1249">
        <v>42639.775818000002</v>
      </c>
      <c r="AH1249" t="s">
        <v>40</v>
      </c>
    </row>
    <row r="1250" spans="1:34" x14ac:dyDescent="0.55000000000000004">
      <c r="A1250">
        <v>17827.483692999998</v>
      </c>
      <c r="B1250">
        <v>19598.103510000001</v>
      </c>
      <c r="C1250" t="s">
        <v>21</v>
      </c>
      <c r="D1250" t="s">
        <v>36</v>
      </c>
      <c r="E1250">
        <v>210029</v>
      </c>
      <c r="F1250" t="s">
        <v>499</v>
      </c>
      <c r="G1250" t="s">
        <v>35</v>
      </c>
      <c r="H1250" t="s">
        <v>36</v>
      </c>
      <c r="I1250" t="s">
        <v>37</v>
      </c>
      <c r="J1250">
        <v>4</v>
      </c>
      <c r="K1250">
        <v>3.1614419069999999</v>
      </c>
      <c r="L1250">
        <v>5</v>
      </c>
      <c r="M1250">
        <v>74645.41</v>
      </c>
      <c r="N1250">
        <v>8.8541557379999993</v>
      </c>
      <c r="O1250">
        <v>11</v>
      </c>
      <c r="P1250">
        <v>134210.85</v>
      </c>
      <c r="Q1250">
        <v>6</v>
      </c>
      <c r="R1250">
        <v>5.6927138309999998</v>
      </c>
      <c r="S1250">
        <v>59565.440000000002</v>
      </c>
      <c r="U1250" t="s">
        <v>71</v>
      </c>
      <c r="V1250">
        <v>0</v>
      </c>
      <c r="W1250">
        <v>0</v>
      </c>
      <c r="X1250">
        <v>20.733157383000002</v>
      </c>
      <c r="Y1250">
        <v>-0.732951978</v>
      </c>
      <c r="Z1250">
        <v>0.732951978</v>
      </c>
      <c r="AA1250">
        <v>-0.732951978</v>
      </c>
      <c r="AB1250">
        <v>0.20124700670000001</v>
      </c>
      <c r="AC1250">
        <v>0.20124700670000001</v>
      </c>
      <c r="AD1250">
        <v>0</v>
      </c>
      <c r="AE1250">
        <v>1835.4815067</v>
      </c>
      <c r="AF1250">
        <v>5.4914668242999998</v>
      </c>
      <c r="AG1250">
        <v>50085.146438000003</v>
      </c>
      <c r="AH1250" t="s">
        <v>40</v>
      </c>
    </row>
    <row r="1251" spans="1:34" x14ac:dyDescent="0.55000000000000004">
      <c r="A1251">
        <v>17827.483692999998</v>
      </c>
      <c r="B1251">
        <v>19598.103510000001</v>
      </c>
      <c r="C1251" t="s">
        <v>21</v>
      </c>
      <c r="D1251">
        <v>21113</v>
      </c>
      <c r="E1251">
        <v>210029</v>
      </c>
      <c r="F1251" t="s">
        <v>499</v>
      </c>
      <c r="G1251" t="s">
        <v>35</v>
      </c>
      <c r="H1251" t="s">
        <v>64</v>
      </c>
      <c r="I1251" t="s">
        <v>37</v>
      </c>
      <c r="J1251">
        <v>1</v>
      </c>
      <c r="K1251">
        <v>1.087029968</v>
      </c>
      <c r="L1251">
        <v>2</v>
      </c>
      <c r="M1251">
        <v>17547.8</v>
      </c>
      <c r="N1251">
        <v>7.9776837629999999</v>
      </c>
      <c r="O1251">
        <v>6</v>
      </c>
      <c r="P1251">
        <v>139380.04999999999</v>
      </c>
      <c r="Q1251">
        <v>4</v>
      </c>
      <c r="R1251">
        <v>6.8906537950000004</v>
      </c>
      <c r="S1251">
        <v>121832.25</v>
      </c>
      <c r="T1251" t="s">
        <v>296</v>
      </c>
      <c r="U1251" t="s">
        <v>297</v>
      </c>
      <c r="V1251">
        <v>0</v>
      </c>
      <c r="W1251">
        <v>0</v>
      </c>
      <c r="X1251">
        <v>72.867943832999998</v>
      </c>
      <c r="Y1251">
        <v>-3.5327478960000001</v>
      </c>
      <c r="Z1251">
        <v>3.5327478960000001</v>
      </c>
      <c r="AA1251">
        <v>-3.5327478960000001</v>
      </c>
      <c r="AB1251">
        <v>0.33406929600000002</v>
      </c>
      <c r="AC1251">
        <v>0.33406929600000002</v>
      </c>
      <c r="AD1251">
        <v>0</v>
      </c>
      <c r="AE1251">
        <v>3046.8925963000002</v>
      </c>
      <c r="AF1251">
        <v>6.5565844990000004</v>
      </c>
      <c r="AG1251">
        <v>59799.595495000001</v>
      </c>
      <c r="AH1251" t="s">
        <v>40</v>
      </c>
    </row>
    <row r="1252" spans="1:34" x14ac:dyDescent="0.55000000000000004">
      <c r="A1252">
        <v>17827.483692999998</v>
      </c>
      <c r="B1252">
        <v>19598.103510000001</v>
      </c>
      <c r="C1252" t="s">
        <v>21</v>
      </c>
      <c r="D1252">
        <v>20744</v>
      </c>
      <c r="E1252">
        <v>210029</v>
      </c>
      <c r="F1252" t="s">
        <v>499</v>
      </c>
      <c r="G1252" t="s">
        <v>35</v>
      </c>
      <c r="H1252" t="s">
        <v>41</v>
      </c>
      <c r="I1252" t="s">
        <v>37</v>
      </c>
      <c r="J1252">
        <v>2</v>
      </c>
      <c r="K1252">
        <v>0</v>
      </c>
      <c r="L1252">
        <v>0</v>
      </c>
      <c r="M1252">
        <v>0</v>
      </c>
      <c r="N1252">
        <v>2.2902379320000001</v>
      </c>
      <c r="O1252">
        <v>2</v>
      </c>
      <c r="P1252">
        <v>69472.41</v>
      </c>
      <c r="Q1252">
        <v>2</v>
      </c>
      <c r="R1252">
        <v>2.2902379320000001</v>
      </c>
      <c r="S1252">
        <v>69472.41</v>
      </c>
      <c r="T1252" t="s">
        <v>42</v>
      </c>
      <c r="U1252" t="s">
        <v>43</v>
      </c>
      <c r="V1252">
        <v>0</v>
      </c>
      <c r="W1252">
        <v>0</v>
      </c>
      <c r="X1252">
        <v>69.501414928000003</v>
      </c>
      <c r="Y1252">
        <v>-9.1640427280000001</v>
      </c>
      <c r="Z1252">
        <v>9.1640427280000001</v>
      </c>
      <c r="AA1252">
        <v>-9.1640427280000001</v>
      </c>
      <c r="AB1252">
        <v>0.30197713659999997</v>
      </c>
      <c r="AC1252">
        <v>0.30197713659999997</v>
      </c>
      <c r="AD1252">
        <v>0</v>
      </c>
      <c r="AE1252">
        <v>2754.1947513999999</v>
      </c>
      <c r="AF1252">
        <v>1.9882607954</v>
      </c>
      <c r="AG1252">
        <v>18134.013422</v>
      </c>
      <c r="AH1252" t="s">
        <v>40</v>
      </c>
    </row>
    <row r="1253" spans="1:34" x14ac:dyDescent="0.55000000000000004">
      <c r="A1253">
        <v>17827.483692999998</v>
      </c>
      <c r="B1253">
        <v>19598.103510000001</v>
      </c>
      <c r="C1253" t="s">
        <v>21</v>
      </c>
      <c r="D1253">
        <v>21409</v>
      </c>
      <c r="E1253">
        <v>210029</v>
      </c>
      <c r="F1253" t="s">
        <v>499</v>
      </c>
      <c r="G1253" t="s">
        <v>35</v>
      </c>
      <c r="H1253" t="s">
        <v>64</v>
      </c>
      <c r="I1253" t="s">
        <v>37</v>
      </c>
      <c r="J1253">
        <v>2</v>
      </c>
      <c r="K1253">
        <v>0</v>
      </c>
      <c r="L1253">
        <v>0</v>
      </c>
      <c r="M1253">
        <v>0</v>
      </c>
      <c r="N1253">
        <v>1.595048953</v>
      </c>
      <c r="O1253">
        <v>3</v>
      </c>
      <c r="P1253">
        <v>19158.75</v>
      </c>
      <c r="Q1253">
        <v>3</v>
      </c>
      <c r="R1253">
        <v>1.595048953</v>
      </c>
      <c r="S1253">
        <v>19158.75</v>
      </c>
      <c r="T1253" t="s">
        <v>104</v>
      </c>
      <c r="U1253" t="s">
        <v>105</v>
      </c>
      <c r="V1253">
        <v>0</v>
      </c>
      <c r="W1253">
        <v>0</v>
      </c>
      <c r="X1253">
        <v>23.385939306000001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1.595048953</v>
      </c>
      <c r="AG1253">
        <v>14547.708826</v>
      </c>
      <c r="AH1253" t="s">
        <v>40</v>
      </c>
    </row>
    <row r="1254" spans="1:34" x14ac:dyDescent="0.55000000000000004">
      <c r="A1254">
        <v>17827.483692999998</v>
      </c>
      <c r="B1254">
        <v>19598.103510000001</v>
      </c>
      <c r="C1254" t="s">
        <v>21</v>
      </c>
      <c r="D1254" t="s">
        <v>44</v>
      </c>
      <c r="E1254">
        <v>210029</v>
      </c>
      <c r="F1254" t="s">
        <v>499</v>
      </c>
      <c r="G1254" t="s">
        <v>35</v>
      </c>
      <c r="H1254" t="s">
        <v>44</v>
      </c>
      <c r="I1254" t="s">
        <v>37</v>
      </c>
      <c r="J1254">
        <v>11</v>
      </c>
      <c r="K1254">
        <v>7.6832597720000004</v>
      </c>
      <c r="L1254">
        <v>12</v>
      </c>
      <c r="M1254">
        <v>109021.67</v>
      </c>
      <c r="N1254">
        <v>16.8490915</v>
      </c>
      <c r="O1254">
        <v>19</v>
      </c>
      <c r="P1254">
        <v>542446.22</v>
      </c>
      <c r="Q1254">
        <v>7</v>
      </c>
      <c r="R1254">
        <v>9.1658317280000006</v>
      </c>
      <c r="S1254">
        <v>433424.55</v>
      </c>
      <c r="U1254" t="s">
        <v>45</v>
      </c>
      <c r="V1254">
        <v>0</v>
      </c>
      <c r="W1254">
        <v>0</v>
      </c>
      <c r="X1254">
        <v>53.578863411999997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9.1658317280000006</v>
      </c>
      <c r="AG1254">
        <v>83597.340930999999</v>
      </c>
      <c r="AH1254" t="s">
        <v>40</v>
      </c>
    </row>
    <row r="1255" spans="1:34" x14ac:dyDescent="0.55000000000000004">
      <c r="A1255">
        <v>17827.483692999998</v>
      </c>
      <c r="B1255">
        <v>19598.103510000001</v>
      </c>
      <c r="C1255" t="s">
        <v>21</v>
      </c>
      <c r="D1255">
        <v>20852</v>
      </c>
      <c r="E1255">
        <v>210029</v>
      </c>
      <c r="F1255" t="s">
        <v>499</v>
      </c>
      <c r="G1255" t="s">
        <v>35</v>
      </c>
      <c r="H1255" t="s">
        <v>46</v>
      </c>
      <c r="I1255" t="s">
        <v>37</v>
      </c>
      <c r="J1255">
        <v>1</v>
      </c>
      <c r="K1255">
        <v>0</v>
      </c>
      <c r="L1255">
        <v>0</v>
      </c>
      <c r="M1255">
        <v>0</v>
      </c>
      <c r="N1255">
        <v>0.51374798499999996</v>
      </c>
      <c r="O1255">
        <v>1</v>
      </c>
      <c r="P1255">
        <v>7387.57</v>
      </c>
      <c r="Q1255">
        <v>1</v>
      </c>
      <c r="R1255">
        <v>0.51374798499999996</v>
      </c>
      <c r="S1255">
        <v>7387.57</v>
      </c>
      <c r="T1255" t="s">
        <v>310</v>
      </c>
      <c r="U1255" t="s">
        <v>314</v>
      </c>
      <c r="V1255">
        <v>0</v>
      </c>
      <c r="W1255">
        <v>0</v>
      </c>
      <c r="X1255">
        <v>45.448545643000003</v>
      </c>
      <c r="Y1255">
        <v>-0.73492597800000004</v>
      </c>
      <c r="Z1255">
        <v>0.73492597800000004</v>
      </c>
      <c r="AA1255">
        <v>-0.73492597800000004</v>
      </c>
      <c r="AB1255">
        <v>8.3075648999999998E-3</v>
      </c>
      <c r="AC1255">
        <v>8.3075648999999998E-3</v>
      </c>
      <c r="AD1255">
        <v>0</v>
      </c>
      <c r="AE1255">
        <v>75.769482987000004</v>
      </c>
      <c r="AF1255">
        <v>0.50544042010000001</v>
      </c>
      <c r="AG1255">
        <v>4609.8899017000003</v>
      </c>
      <c r="AH1255" t="s">
        <v>40</v>
      </c>
    </row>
    <row r="1256" spans="1:34" x14ac:dyDescent="0.55000000000000004">
      <c r="A1256">
        <v>17827.483692999998</v>
      </c>
      <c r="B1256">
        <v>19598.103510000001</v>
      </c>
      <c r="C1256" t="s">
        <v>21</v>
      </c>
      <c r="D1256">
        <v>21104</v>
      </c>
      <c r="E1256">
        <v>210029</v>
      </c>
      <c r="F1256" t="s">
        <v>499</v>
      </c>
      <c r="G1256" t="s">
        <v>35</v>
      </c>
      <c r="H1256" t="s">
        <v>123</v>
      </c>
      <c r="I1256" t="s">
        <v>37</v>
      </c>
      <c r="J1256">
        <v>1</v>
      </c>
      <c r="K1256">
        <v>0</v>
      </c>
      <c r="L1256">
        <v>0</v>
      </c>
      <c r="M1256">
        <v>0</v>
      </c>
      <c r="N1256">
        <v>1.283756962</v>
      </c>
      <c r="O1256">
        <v>1</v>
      </c>
      <c r="P1256">
        <v>16740.43</v>
      </c>
      <c r="Q1256">
        <v>1</v>
      </c>
      <c r="R1256">
        <v>1.283756962</v>
      </c>
      <c r="S1256">
        <v>16740.43</v>
      </c>
      <c r="T1256" t="s">
        <v>502</v>
      </c>
      <c r="U1256" t="s">
        <v>503</v>
      </c>
      <c r="V1256">
        <v>0</v>
      </c>
      <c r="W1256">
        <v>0</v>
      </c>
      <c r="X1256">
        <v>3.9827118819999998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1.283756962</v>
      </c>
      <c r="AG1256">
        <v>11708.557565999999</v>
      </c>
      <c r="AH1256" t="s">
        <v>40</v>
      </c>
    </row>
    <row r="1257" spans="1:34" x14ac:dyDescent="0.55000000000000004">
      <c r="A1257">
        <v>17827.483692999998</v>
      </c>
      <c r="B1257">
        <v>19598.103510000001</v>
      </c>
      <c r="C1257" t="s">
        <v>21</v>
      </c>
      <c r="D1257">
        <v>21090</v>
      </c>
      <c r="E1257">
        <v>210029</v>
      </c>
      <c r="F1257" t="s">
        <v>499</v>
      </c>
      <c r="G1257" t="s">
        <v>35</v>
      </c>
      <c r="H1257" t="s">
        <v>64</v>
      </c>
      <c r="I1257" t="s">
        <v>37</v>
      </c>
      <c r="J1257">
        <v>2</v>
      </c>
      <c r="K1257">
        <v>2.4921119260000002</v>
      </c>
      <c r="L1257">
        <v>2</v>
      </c>
      <c r="M1257">
        <v>35909.99</v>
      </c>
      <c r="N1257">
        <v>4.9857668520000002</v>
      </c>
      <c r="O1257">
        <v>5</v>
      </c>
      <c r="P1257">
        <v>123742.62</v>
      </c>
      <c r="Q1257">
        <v>3</v>
      </c>
      <c r="R1257">
        <v>2.493654926</v>
      </c>
      <c r="S1257">
        <v>87832.63</v>
      </c>
      <c r="T1257" t="s">
        <v>169</v>
      </c>
      <c r="U1257" t="s">
        <v>170</v>
      </c>
      <c r="V1257">
        <v>0</v>
      </c>
      <c r="W1257">
        <v>0</v>
      </c>
      <c r="X1257">
        <v>21.190433375000001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2.493654926</v>
      </c>
      <c r="AG1257">
        <v>22743.481136999999</v>
      </c>
      <c r="AH1257" t="s">
        <v>40</v>
      </c>
    </row>
    <row r="1258" spans="1:34" x14ac:dyDescent="0.55000000000000004">
      <c r="A1258">
        <v>17827.483692999998</v>
      </c>
      <c r="B1258">
        <v>19598.103510000001</v>
      </c>
      <c r="C1258" t="s">
        <v>21</v>
      </c>
      <c r="D1258">
        <v>21087</v>
      </c>
      <c r="E1258">
        <v>210029</v>
      </c>
      <c r="F1258" t="s">
        <v>499</v>
      </c>
      <c r="G1258" t="s">
        <v>35</v>
      </c>
      <c r="H1258" t="s">
        <v>36</v>
      </c>
      <c r="I1258" t="s">
        <v>37</v>
      </c>
      <c r="J1258">
        <v>2</v>
      </c>
      <c r="K1258">
        <v>2.6136639220000002</v>
      </c>
      <c r="L1258">
        <v>5</v>
      </c>
      <c r="M1258">
        <v>38538.730000000003</v>
      </c>
      <c r="N1258">
        <v>3.7549598890000002</v>
      </c>
      <c r="O1258">
        <v>5</v>
      </c>
      <c r="P1258">
        <v>51192.18</v>
      </c>
      <c r="Q1258">
        <v>0</v>
      </c>
      <c r="R1258">
        <v>1.141295967</v>
      </c>
      <c r="S1258">
        <v>12653.45</v>
      </c>
      <c r="T1258" t="s">
        <v>369</v>
      </c>
      <c r="U1258" t="s">
        <v>370</v>
      </c>
      <c r="V1258">
        <v>0</v>
      </c>
      <c r="W1258">
        <v>0</v>
      </c>
      <c r="X1258">
        <v>15.546877539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1.141295967</v>
      </c>
      <c r="AG1258">
        <v>10409.236269000001</v>
      </c>
      <c r="AH1258" t="s">
        <v>40</v>
      </c>
    </row>
    <row r="1259" spans="1:34" x14ac:dyDescent="0.55000000000000004">
      <c r="A1259">
        <v>17827.483692999998</v>
      </c>
      <c r="B1259">
        <v>19598.103510000001</v>
      </c>
      <c r="C1259" t="s">
        <v>21</v>
      </c>
      <c r="D1259">
        <v>21085</v>
      </c>
      <c r="E1259">
        <v>210029</v>
      </c>
      <c r="F1259" t="s">
        <v>499</v>
      </c>
      <c r="G1259" t="s">
        <v>35</v>
      </c>
      <c r="H1259" t="s">
        <v>126</v>
      </c>
      <c r="I1259" t="s">
        <v>37</v>
      </c>
      <c r="J1259">
        <v>3</v>
      </c>
      <c r="K1259">
        <v>10.067043699999999</v>
      </c>
      <c r="L1259">
        <v>13</v>
      </c>
      <c r="M1259">
        <v>223474.34</v>
      </c>
      <c r="N1259">
        <v>18.891393439000002</v>
      </c>
      <c r="O1259">
        <v>18</v>
      </c>
      <c r="P1259">
        <v>458199.76</v>
      </c>
      <c r="Q1259">
        <v>5</v>
      </c>
      <c r="R1259">
        <v>8.8243497390000005</v>
      </c>
      <c r="S1259">
        <v>234725.42</v>
      </c>
      <c r="T1259" t="s">
        <v>418</v>
      </c>
      <c r="U1259" t="s">
        <v>419</v>
      </c>
      <c r="V1259">
        <v>0</v>
      </c>
      <c r="W1259">
        <v>0</v>
      </c>
      <c r="X1259">
        <v>25.745593227000001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8.8243497390000005</v>
      </c>
      <c r="AG1259">
        <v>80482.840567000007</v>
      </c>
      <c r="AH1259" t="s">
        <v>40</v>
      </c>
    </row>
    <row r="1260" spans="1:34" x14ac:dyDescent="0.55000000000000004">
      <c r="A1260">
        <v>17827.483692999998</v>
      </c>
      <c r="B1260">
        <v>19598.103510000001</v>
      </c>
      <c r="C1260" t="s">
        <v>21</v>
      </c>
      <c r="D1260">
        <v>21076</v>
      </c>
      <c r="E1260">
        <v>210029</v>
      </c>
      <c r="F1260" t="s">
        <v>499</v>
      </c>
      <c r="G1260" t="s">
        <v>35</v>
      </c>
      <c r="H1260" t="s">
        <v>64</v>
      </c>
      <c r="I1260" t="s">
        <v>37</v>
      </c>
      <c r="J1260">
        <v>1</v>
      </c>
      <c r="K1260">
        <v>2.5360049249999999</v>
      </c>
      <c r="L1260">
        <v>4</v>
      </c>
      <c r="M1260">
        <v>79104.100000000006</v>
      </c>
      <c r="N1260">
        <v>2.849712915</v>
      </c>
      <c r="O1260">
        <v>2</v>
      </c>
      <c r="P1260">
        <v>9203.77</v>
      </c>
      <c r="Q1260">
        <v>-2</v>
      </c>
      <c r="R1260">
        <v>0.31370798999999999</v>
      </c>
      <c r="S1260">
        <v>-69900.33</v>
      </c>
      <c r="T1260" t="s">
        <v>204</v>
      </c>
      <c r="U1260" t="s">
        <v>205</v>
      </c>
      <c r="V1260">
        <v>0</v>
      </c>
      <c r="W1260">
        <v>0</v>
      </c>
      <c r="X1260">
        <v>57.705128287000001</v>
      </c>
      <c r="Y1260">
        <v>-0.52161998499999995</v>
      </c>
      <c r="Z1260">
        <v>0.52161998499999995</v>
      </c>
      <c r="AA1260">
        <v>-0.52161998499999995</v>
      </c>
      <c r="AB1260">
        <v>2.8357334000000001E-3</v>
      </c>
      <c r="AC1260">
        <v>2.8357334000000001E-3</v>
      </c>
      <c r="AD1260">
        <v>0</v>
      </c>
      <c r="AE1260">
        <v>25.863421357</v>
      </c>
      <c r="AF1260">
        <v>0.31087225660000001</v>
      </c>
      <c r="AG1260">
        <v>2835.3230558999999</v>
      </c>
      <c r="AH1260" t="s">
        <v>40</v>
      </c>
    </row>
    <row r="1261" spans="1:34" x14ac:dyDescent="0.55000000000000004">
      <c r="A1261">
        <v>17827.483692999998</v>
      </c>
      <c r="B1261">
        <v>19598.103510000001</v>
      </c>
      <c r="C1261" t="s">
        <v>21</v>
      </c>
      <c r="D1261">
        <v>21228</v>
      </c>
      <c r="E1261">
        <v>210029</v>
      </c>
      <c r="F1261" t="s">
        <v>499</v>
      </c>
      <c r="G1261" t="s">
        <v>35</v>
      </c>
      <c r="H1261" t="s">
        <v>36</v>
      </c>
      <c r="I1261" t="s">
        <v>37</v>
      </c>
      <c r="J1261">
        <v>2</v>
      </c>
      <c r="K1261">
        <v>5.7971018279999997</v>
      </c>
      <c r="L1261">
        <v>5</v>
      </c>
      <c r="M1261">
        <v>67232.990000000005</v>
      </c>
      <c r="N1261">
        <v>11.78519565</v>
      </c>
      <c r="O1261">
        <v>11</v>
      </c>
      <c r="P1261">
        <v>274763.2</v>
      </c>
      <c r="Q1261">
        <v>6</v>
      </c>
      <c r="R1261">
        <v>5.9880938219999997</v>
      </c>
      <c r="S1261">
        <v>207530.21</v>
      </c>
      <c r="T1261" t="s">
        <v>463</v>
      </c>
      <c r="U1261" t="s">
        <v>464</v>
      </c>
      <c r="V1261">
        <v>0</v>
      </c>
      <c r="W1261">
        <v>0</v>
      </c>
      <c r="X1261">
        <v>33.186515018000001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5.9880938219999997</v>
      </c>
      <c r="AG1261">
        <v>54614.653162000002</v>
      </c>
      <c r="AH1261" t="s">
        <v>40</v>
      </c>
    </row>
    <row r="1262" spans="1:34" x14ac:dyDescent="0.55000000000000004">
      <c r="A1262">
        <v>17827.483692999998</v>
      </c>
      <c r="B1262">
        <v>19598.103510000001</v>
      </c>
      <c r="C1262" t="s">
        <v>21</v>
      </c>
      <c r="D1262" t="s">
        <v>447</v>
      </c>
      <c r="E1262">
        <v>210029</v>
      </c>
      <c r="F1262" t="s">
        <v>499</v>
      </c>
      <c r="G1262" t="s">
        <v>35</v>
      </c>
      <c r="H1262" t="s">
        <v>447</v>
      </c>
      <c r="I1262" t="s">
        <v>37</v>
      </c>
      <c r="J1262">
        <v>5</v>
      </c>
      <c r="K1262">
        <v>25.269591250000001</v>
      </c>
      <c r="L1262">
        <v>17</v>
      </c>
      <c r="M1262">
        <v>349672.79</v>
      </c>
      <c r="N1262">
        <v>28.721962145999999</v>
      </c>
      <c r="O1262">
        <v>18</v>
      </c>
      <c r="P1262">
        <v>301159.27</v>
      </c>
      <c r="Q1262">
        <v>1</v>
      </c>
      <c r="R1262">
        <v>3.4523708960000001</v>
      </c>
      <c r="S1262">
        <v>-48513.52</v>
      </c>
      <c r="U1262" t="s">
        <v>448</v>
      </c>
      <c r="V1262">
        <v>0</v>
      </c>
      <c r="W1262">
        <v>0</v>
      </c>
      <c r="X1262">
        <v>88.230441411000001</v>
      </c>
      <c r="Y1262">
        <v>-0.92701997199999997</v>
      </c>
      <c r="Z1262">
        <v>0.92701997199999997</v>
      </c>
      <c r="AA1262">
        <v>-0.92701997199999997</v>
      </c>
      <c r="AB1262">
        <v>3.6273384999999998E-2</v>
      </c>
      <c r="AC1262">
        <v>3.6273384999999998E-2</v>
      </c>
      <c r="AD1262">
        <v>0</v>
      </c>
      <c r="AE1262">
        <v>330.83288279999999</v>
      </c>
      <c r="AF1262">
        <v>3.4160975109999998</v>
      </c>
      <c r="AG1262">
        <v>31156.656238</v>
      </c>
      <c r="AH1262" t="s">
        <v>40</v>
      </c>
    </row>
    <row r="1263" spans="1:34" x14ac:dyDescent="0.55000000000000004">
      <c r="A1263">
        <v>17827.483692999998</v>
      </c>
      <c r="B1263">
        <v>19598.103510000001</v>
      </c>
      <c r="C1263" t="s">
        <v>21</v>
      </c>
      <c r="D1263">
        <v>21074</v>
      </c>
      <c r="E1263">
        <v>210029</v>
      </c>
      <c r="F1263" t="s">
        <v>499</v>
      </c>
      <c r="G1263" t="s">
        <v>35</v>
      </c>
      <c r="H1263" t="s">
        <v>123</v>
      </c>
      <c r="I1263" t="s">
        <v>37</v>
      </c>
      <c r="J1263">
        <v>2</v>
      </c>
      <c r="K1263">
        <v>2.4094579280000001</v>
      </c>
      <c r="L1263">
        <v>3</v>
      </c>
      <c r="M1263">
        <v>46452.73</v>
      </c>
      <c r="N1263">
        <v>3.0986639079999998</v>
      </c>
      <c r="O1263">
        <v>4</v>
      </c>
      <c r="P1263">
        <v>56523.9</v>
      </c>
      <c r="Q1263">
        <v>1</v>
      </c>
      <c r="R1263">
        <v>0.68920598</v>
      </c>
      <c r="S1263">
        <v>10071.17</v>
      </c>
      <c r="T1263" t="s">
        <v>196</v>
      </c>
      <c r="U1263" t="s">
        <v>197</v>
      </c>
      <c r="V1263">
        <v>0</v>
      </c>
      <c r="W1263">
        <v>0</v>
      </c>
      <c r="X1263">
        <v>25.075629255999999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0.68920598</v>
      </c>
      <c r="AG1263">
        <v>6285.9311617000003</v>
      </c>
      <c r="AH1263" t="s">
        <v>40</v>
      </c>
    </row>
    <row r="1264" spans="1:34" x14ac:dyDescent="0.55000000000000004">
      <c r="A1264">
        <v>17827.483692999998</v>
      </c>
      <c r="B1264">
        <v>19598.103510000001</v>
      </c>
      <c r="C1264" t="s">
        <v>21</v>
      </c>
      <c r="D1264">
        <v>21061</v>
      </c>
      <c r="E1264">
        <v>210029</v>
      </c>
      <c r="F1264" t="s">
        <v>499</v>
      </c>
      <c r="G1264" t="s">
        <v>35</v>
      </c>
      <c r="H1264" t="s">
        <v>64</v>
      </c>
      <c r="I1264" t="s">
        <v>37</v>
      </c>
      <c r="J1264">
        <v>2</v>
      </c>
      <c r="K1264">
        <v>9.6544867159999992</v>
      </c>
      <c r="L1264">
        <v>17</v>
      </c>
      <c r="M1264">
        <v>164268.89000000001</v>
      </c>
      <c r="N1264">
        <v>16.889868497999998</v>
      </c>
      <c r="O1264">
        <v>20</v>
      </c>
      <c r="P1264">
        <v>275734.88</v>
      </c>
      <c r="Q1264">
        <v>3</v>
      </c>
      <c r="R1264">
        <v>7.2353817820000002</v>
      </c>
      <c r="S1264">
        <v>111465.99</v>
      </c>
      <c r="T1264" t="s">
        <v>164</v>
      </c>
      <c r="U1264" t="s">
        <v>421</v>
      </c>
      <c r="V1264">
        <v>0</v>
      </c>
      <c r="W1264">
        <v>0</v>
      </c>
      <c r="X1264">
        <v>121.47440439</v>
      </c>
      <c r="Y1264">
        <v>-2.2170409339999999</v>
      </c>
      <c r="Z1264">
        <v>2.2170409339999999</v>
      </c>
      <c r="AA1264">
        <v>-2.2170409339999999</v>
      </c>
      <c r="AB1264">
        <v>0.13205364259999999</v>
      </c>
      <c r="AC1264">
        <v>0.13205364259999999</v>
      </c>
      <c r="AD1264">
        <v>0</v>
      </c>
      <c r="AE1264">
        <v>1204.4006164</v>
      </c>
      <c r="AF1264">
        <v>7.1033281394000003</v>
      </c>
      <c r="AG1264">
        <v>64786.193096000003</v>
      </c>
      <c r="AH1264" t="s">
        <v>40</v>
      </c>
    </row>
    <row r="1265" spans="1:34" x14ac:dyDescent="0.55000000000000004">
      <c r="A1265">
        <v>17827.483692999998</v>
      </c>
      <c r="B1265">
        <v>19598.103510000001</v>
      </c>
      <c r="C1265" t="s">
        <v>21</v>
      </c>
      <c r="D1265" t="s">
        <v>390</v>
      </c>
      <c r="E1265">
        <v>210029</v>
      </c>
      <c r="F1265" t="s">
        <v>499</v>
      </c>
      <c r="G1265" t="s">
        <v>35</v>
      </c>
      <c r="H1265" t="s">
        <v>390</v>
      </c>
      <c r="I1265" t="s">
        <v>37</v>
      </c>
      <c r="J1265">
        <v>2</v>
      </c>
      <c r="K1265">
        <v>2.0085569410000002</v>
      </c>
      <c r="L1265">
        <v>2</v>
      </c>
      <c r="M1265">
        <v>21253.71</v>
      </c>
      <c r="N1265">
        <v>3.308662902</v>
      </c>
      <c r="O1265">
        <v>3</v>
      </c>
      <c r="P1265">
        <v>63327.199999999997</v>
      </c>
      <c r="Q1265">
        <v>1</v>
      </c>
      <c r="R1265">
        <v>1.3001059610000001</v>
      </c>
      <c r="S1265">
        <v>42073.49</v>
      </c>
      <c r="U1265" t="s">
        <v>391</v>
      </c>
      <c r="V1265">
        <v>0</v>
      </c>
      <c r="W1265">
        <v>0</v>
      </c>
      <c r="X1265">
        <v>11.846682640999999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1.3001059610000001</v>
      </c>
      <c r="AG1265">
        <v>11857.669276000001</v>
      </c>
      <c r="AH1265" t="s">
        <v>40</v>
      </c>
    </row>
    <row r="1266" spans="1:34" x14ac:dyDescent="0.55000000000000004">
      <c r="A1266">
        <v>17827.483692999998</v>
      </c>
      <c r="B1266">
        <v>19598.103510000001</v>
      </c>
      <c r="C1266" t="s">
        <v>21</v>
      </c>
      <c r="D1266">
        <v>20904</v>
      </c>
      <c r="E1266">
        <v>210029</v>
      </c>
      <c r="F1266" t="s">
        <v>499</v>
      </c>
      <c r="G1266" t="s">
        <v>35</v>
      </c>
      <c r="H1266" t="s">
        <v>46</v>
      </c>
      <c r="I1266" t="s">
        <v>37</v>
      </c>
      <c r="J1266">
        <v>2</v>
      </c>
      <c r="K1266">
        <v>6.1649328160000003</v>
      </c>
      <c r="L1266">
        <v>4</v>
      </c>
      <c r="M1266">
        <v>118075.97</v>
      </c>
      <c r="N1266">
        <v>7.8221627690000002</v>
      </c>
      <c r="O1266">
        <v>5</v>
      </c>
      <c r="P1266">
        <v>175857.93</v>
      </c>
      <c r="Q1266">
        <v>1</v>
      </c>
      <c r="R1266">
        <v>1.6572299530000001</v>
      </c>
      <c r="S1266">
        <v>57781.96</v>
      </c>
      <c r="T1266" t="s">
        <v>98</v>
      </c>
      <c r="U1266" t="s">
        <v>233</v>
      </c>
      <c r="V1266">
        <v>0</v>
      </c>
      <c r="W1266">
        <v>0</v>
      </c>
      <c r="X1266">
        <v>108.74863876000001</v>
      </c>
      <c r="Y1266">
        <v>-38.57340086</v>
      </c>
      <c r="Z1266">
        <v>38.57340086</v>
      </c>
      <c r="AA1266">
        <v>-38.57340086</v>
      </c>
      <c r="AB1266">
        <v>0.58782340649999998</v>
      </c>
      <c r="AC1266">
        <v>0.58782340649999998</v>
      </c>
      <c r="AD1266">
        <v>0</v>
      </c>
      <c r="AE1266">
        <v>5361.2672785000004</v>
      </c>
      <c r="AF1266">
        <v>1.0694065465</v>
      </c>
      <c r="AG1266">
        <v>9753.5658860000003</v>
      </c>
      <c r="AH1266" t="s">
        <v>40</v>
      </c>
    </row>
    <row r="1267" spans="1:34" x14ac:dyDescent="0.55000000000000004">
      <c r="A1267">
        <v>17827.483692999998</v>
      </c>
      <c r="B1267">
        <v>19598.103510000001</v>
      </c>
      <c r="C1267" t="s">
        <v>21</v>
      </c>
      <c r="D1267" t="s">
        <v>286</v>
      </c>
      <c r="E1267">
        <v>210029</v>
      </c>
      <c r="F1267" t="s">
        <v>499</v>
      </c>
      <c r="G1267" t="s">
        <v>35</v>
      </c>
      <c r="H1267" t="s">
        <v>286</v>
      </c>
      <c r="I1267" t="s">
        <v>37</v>
      </c>
      <c r="J1267">
        <v>4</v>
      </c>
      <c r="K1267">
        <v>2.3128139330000002</v>
      </c>
      <c r="L1267">
        <v>5</v>
      </c>
      <c r="M1267">
        <v>28839.41</v>
      </c>
      <c r="N1267">
        <v>2.7534899190000002</v>
      </c>
      <c r="O1267">
        <v>4</v>
      </c>
      <c r="P1267">
        <v>42446.05</v>
      </c>
      <c r="Q1267">
        <v>-1</v>
      </c>
      <c r="R1267">
        <v>0.44067598600000002</v>
      </c>
      <c r="S1267">
        <v>13606.64</v>
      </c>
      <c r="U1267" t="s">
        <v>287</v>
      </c>
      <c r="V1267">
        <v>0</v>
      </c>
      <c r="W1267">
        <v>0</v>
      </c>
      <c r="X1267">
        <v>198.49333811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0.44067598600000002</v>
      </c>
      <c r="AG1267">
        <v>4019.2032469000001</v>
      </c>
      <c r="AH1267" t="s">
        <v>40</v>
      </c>
    </row>
    <row r="1268" spans="1:34" x14ac:dyDescent="0.55000000000000004">
      <c r="A1268">
        <v>17827.483692999998</v>
      </c>
      <c r="B1268">
        <v>19598.103510000001</v>
      </c>
      <c r="C1268" t="s">
        <v>21</v>
      </c>
      <c r="D1268">
        <v>20814</v>
      </c>
      <c r="E1268">
        <v>210029</v>
      </c>
      <c r="F1268" t="s">
        <v>499</v>
      </c>
      <c r="G1268" t="s">
        <v>35</v>
      </c>
      <c r="H1268" t="s">
        <v>46</v>
      </c>
      <c r="I1268" t="s">
        <v>37</v>
      </c>
      <c r="J1268">
        <v>2</v>
      </c>
      <c r="K1268">
        <v>0</v>
      </c>
      <c r="L1268">
        <v>0</v>
      </c>
      <c r="M1268">
        <v>0</v>
      </c>
      <c r="N1268">
        <v>2.2424119340000002</v>
      </c>
      <c r="O1268">
        <v>3</v>
      </c>
      <c r="P1268">
        <v>45045.79</v>
      </c>
      <c r="Q1268">
        <v>3</v>
      </c>
      <c r="R1268">
        <v>2.2424119340000002</v>
      </c>
      <c r="S1268">
        <v>45045.79</v>
      </c>
      <c r="T1268" t="s">
        <v>160</v>
      </c>
      <c r="U1268" t="s">
        <v>426</v>
      </c>
      <c r="V1268">
        <v>0</v>
      </c>
      <c r="W1268">
        <v>0</v>
      </c>
      <c r="X1268">
        <v>28.932738140000001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2.2424119340000002</v>
      </c>
      <c r="AG1268">
        <v>20452.009214000002</v>
      </c>
      <c r="AH1268" t="s">
        <v>40</v>
      </c>
    </row>
    <row r="1269" spans="1:34" x14ac:dyDescent="0.55000000000000004">
      <c r="A1269">
        <v>17827.483692999998</v>
      </c>
      <c r="B1269">
        <v>19598.103510000001</v>
      </c>
      <c r="C1269" t="s">
        <v>21</v>
      </c>
      <c r="D1269" t="s">
        <v>86</v>
      </c>
      <c r="E1269">
        <v>210029</v>
      </c>
      <c r="F1269" t="s">
        <v>499</v>
      </c>
      <c r="G1269" t="s">
        <v>35</v>
      </c>
      <c r="H1269" t="s">
        <v>86</v>
      </c>
      <c r="I1269" t="s">
        <v>37</v>
      </c>
      <c r="J1269">
        <v>2</v>
      </c>
      <c r="K1269">
        <v>1.166091966</v>
      </c>
      <c r="L1269">
        <v>2</v>
      </c>
      <c r="M1269">
        <v>28449.97</v>
      </c>
      <c r="N1269">
        <v>7.236560785</v>
      </c>
      <c r="O1269">
        <v>2</v>
      </c>
      <c r="P1269">
        <v>153255.57999999999</v>
      </c>
      <c r="Q1269">
        <v>0</v>
      </c>
      <c r="R1269">
        <v>6.0704688190000002</v>
      </c>
      <c r="S1269">
        <v>124805.61</v>
      </c>
      <c r="U1269" t="s">
        <v>451</v>
      </c>
      <c r="V1269">
        <v>0</v>
      </c>
      <c r="W1269">
        <v>0</v>
      </c>
      <c r="X1269">
        <v>17.612441476000001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6.0704688190000002</v>
      </c>
      <c r="AG1269">
        <v>55365.957670999996</v>
      </c>
      <c r="AH1269" t="s">
        <v>40</v>
      </c>
    </row>
    <row r="1270" spans="1:34" x14ac:dyDescent="0.55000000000000004">
      <c r="A1270">
        <v>17827.483692999998</v>
      </c>
      <c r="B1270">
        <v>19598.103510000001</v>
      </c>
      <c r="C1270" t="s">
        <v>21</v>
      </c>
      <c r="D1270">
        <v>21769</v>
      </c>
      <c r="E1270">
        <v>210029</v>
      </c>
      <c r="F1270" t="s">
        <v>499</v>
      </c>
      <c r="G1270" t="s">
        <v>35</v>
      </c>
      <c r="H1270" t="s">
        <v>55</v>
      </c>
      <c r="I1270" t="s">
        <v>37</v>
      </c>
      <c r="J1270">
        <v>1</v>
      </c>
      <c r="K1270">
        <v>0</v>
      </c>
      <c r="L1270">
        <v>0</v>
      </c>
      <c r="M1270">
        <v>0</v>
      </c>
      <c r="N1270">
        <v>1.327097961</v>
      </c>
      <c r="O1270">
        <v>1</v>
      </c>
      <c r="P1270">
        <v>15299.9</v>
      </c>
      <c r="Q1270">
        <v>1</v>
      </c>
      <c r="R1270">
        <v>1.327097961</v>
      </c>
      <c r="S1270">
        <v>15299.9</v>
      </c>
      <c r="T1270" t="s">
        <v>133</v>
      </c>
      <c r="U1270" t="s">
        <v>134</v>
      </c>
      <c r="V1270">
        <v>0</v>
      </c>
      <c r="W1270">
        <v>0</v>
      </c>
      <c r="X1270">
        <v>15.85309453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1.327097961</v>
      </c>
      <c r="AG1270">
        <v>12103.850909000001</v>
      </c>
      <c r="AH1270" t="s">
        <v>40</v>
      </c>
    </row>
    <row r="1271" spans="1:34" x14ac:dyDescent="0.55000000000000004">
      <c r="A1271">
        <v>17827.483692999998</v>
      </c>
      <c r="B1271">
        <v>19598.103510000001</v>
      </c>
      <c r="C1271" t="s">
        <v>21</v>
      </c>
      <c r="D1271">
        <v>21046</v>
      </c>
      <c r="E1271">
        <v>210029</v>
      </c>
      <c r="F1271" t="s">
        <v>499</v>
      </c>
      <c r="G1271" t="s">
        <v>35</v>
      </c>
      <c r="H1271" t="s">
        <v>79</v>
      </c>
      <c r="I1271" t="s">
        <v>37</v>
      </c>
      <c r="J1271">
        <v>1</v>
      </c>
      <c r="K1271">
        <v>0</v>
      </c>
      <c r="L1271">
        <v>0</v>
      </c>
      <c r="M1271">
        <v>0</v>
      </c>
      <c r="N1271">
        <v>1.083069968</v>
      </c>
      <c r="O1271">
        <v>2</v>
      </c>
      <c r="P1271">
        <v>15343.35</v>
      </c>
      <c r="Q1271">
        <v>2</v>
      </c>
      <c r="R1271">
        <v>1.083069968</v>
      </c>
      <c r="S1271">
        <v>15343.35</v>
      </c>
      <c r="T1271" t="s">
        <v>80</v>
      </c>
      <c r="U1271" t="s">
        <v>289</v>
      </c>
      <c r="V1271">
        <v>0</v>
      </c>
      <c r="W1271">
        <v>0</v>
      </c>
      <c r="X1271">
        <v>34.217549980999998</v>
      </c>
      <c r="Y1271">
        <v>-3.7040278899999999</v>
      </c>
      <c r="Z1271">
        <v>3.7040278899999999</v>
      </c>
      <c r="AA1271">
        <v>-3.7040278899999999</v>
      </c>
      <c r="AB1271">
        <v>0.117241631</v>
      </c>
      <c r="AC1271">
        <v>0.117241631</v>
      </c>
      <c r="AD1271">
        <v>0</v>
      </c>
      <c r="AE1271">
        <v>1069.3070622</v>
      </c>
      <c r="AF1271">
        <v>0.96582833700000004</v>
      </c>
      <c r="AG1271">
        <v>8808.8766154999994</v>
      </c>
      <c r="AH1271" t="s">
        <v>40</v>
      </c>
    </row>
    <row r="1272" spans="1:34" x14ac:dyDescent="0.55000000000000004">
      <c r="A1272">
        <v>17827.483692999998</v>
      </c>
      <c r="B1272">
        <v>19598.103510000001</v>
      </c>
      <c r="C1272" t="s">
        <v>21</v>
      </c>
      <c r="D1272">
        <v>20794</v>
      </c>
      <c r="E1272">
        <v>210029</v>
      </c>
      <c r="F1272" t="s">
        <v>499</v>
      </c>
      <c r="G1272" t="s">
        <v>35</v>
      </c>
      <c r="H1272" t="s">
        <v>79</v>
      </c>
      <c r="I1272" t="s">
        <v>37</v>
      </c>
      <c r="J1272">
        <v>1</v>
      </c>
      <c r="K1272">
        <v>2.8843889140000001</v>
      </c>
      <c r="L1272">
        <v>3</v>
      </c>
      <c r="M1272">
        <v>64774.720000000001</v>
      </c>
      <c r="N1272">
        <v>4.8041298570000004</v>
      </c>
      <c r="O1272">
        <v>2</v>
      </c>
      <c r="P1272">
        <v>57656.68</v>
      </c>
      <c r="Q1272">
        <v>-1</v>
      </c>
      <c r="R1272">
        <v>1.9197409430000001</v>
      </c>
      <c r="S1272">
        <v>-7118.04</v>
      </c>
      <c r="T1272" t="s">
        <v>208</v>
      </c>
      <c r="U1272" t="s">
        <v>209</v>
      </c>
      <c r="V1272">
        <v>0</v>
      </c>
      <c r="W1272">
        <v>0</v>
      </c>
      <c r="X1272">
        <v>40.043864829999997</v>
      </c>
      <c r="Y1272">
        <v>-4.7681088579999997</v>
      </c>
      <c r="Z1272">
        <v>4.7681088579999997</v>
      </c>
      <c r="AA1272">
        <v>-4.7681088579999997</v>
      </c>
      <c r="AB1272">
        <v>0.22858767090000001</v>
      </c>
      <c r="AC1272">
        <v>0.22858767090000001</v>
      </c>
      <c r="AD1272">
        <v>0</v>
      </c>
      <c r="AE1272">
        <v>2084.8431461999999</v>
      </c>
      <c r="AF1272">
        <v>1.6911532721</v>
      </c>
      <c r="AG1272">
        <v>15424.232176</v>
      </c>
      <c r="AH1272" t="s">
        <v>40</v>
      </c>
    </row>
    <row r="1273" spans="1:34" x14ac:dyDescent="0.55000000000000004">
      <c r="A1273">
        <v>17827.483692999998</v>
      </c>
      <c r="B1273">
        <v>19598.103510000001</v>
      </c>
      <c r="C1273" t="s">
        <v>21</v>
      </c>
      <c r="D1273">
        <v>20735</v>
      </c>
      <c r="E1273">
        <v>210029</v>
      </c>
      <c r="F1273" t="s">
        <v>499</v>
      </c>
      <c r="G1273" t="s">
        <v>35</v>
      </c>
      <c r="H1273" t="s">
        <v>41</v>
      </c>
      <c r="I1273" t="s">
        <v>37</v>
      </c>
      <c r="J1273">
        <v>1</v>
      </c>
      <c r="K1273">
        <v>0</v>
      </c>
      <c r="L1273">
        <v>0</v>
      </c>
      <c r="M1273">
        <v>0</v>
      </c>
      <c r="N1273">
        <v>3.0349019099999999</v>
      </c>
      <c r="O1273">
        <v>2</v>
      </c>
      <c r="P1273">
        <v>160283.09</v>
      </c>
      <c r="Q1273">
        <v>2</v>
      </c>
      <c r="R1273">
        <v>3.0349019099999999</v>
      </c>
      <c r="S1273">
        <v>160283.09</v>
      </c>
      <c r="T1273" t="s">
        <v>272</v>
      </c>
      <c r="U1273" t="s">
        <v>273</v>
      </c>
      <c r="V1273">
        <v>0</v>
      </c>
      <c r="W1273">
        <v>0</v>
      </c>
      <c r="X1273">
        <v>53.338752419000002</v>
      </c>
      <c r="Y1273">
        <v>-1.0590439679999999</v>
      </c>
      <c r="Z1273">
        <v>1.0590439679999999</v>
      </c>
      <c r="AA1273">
        <v>-1.0590439679999999</v>
      </c>
      <c r="AB1273">
        <v>6.02581503E-2</v>
      </c>
      <c r="AC1273">
        <v>6.02581503E-2</v>
      </c>
      <c r="AD1273">
        <v>0</v>
      </c>
      <c r="AE1273">
        <v>549.58690993000005</v>
      </c>
      <c r="AF1273">
        <v>2.9746437597000002</v>
      </c>
      <c r="AG1273">
        <v>27130.359350999999</v>
      </c>
      <c r="AH1273" t="s">
        <v>40</v>
      </c>
    </row>
    <row r="1274" spans="1:34" x14ac:dyDescent="0.55000000000000004">
      <c r="A1274">
        <v>17827.483692999998</v>
      </c>
      <c r="B1274">
        <v>19598.103510000001</v>
      </c>
      <c r="C1274" t="s">
        <v>21</v>
      </c>
      <c r="D1274">
        <v>20721</v>
      </c>
      <c r="E1274">
        <v>210029</v>
      </c>
      <c r="F1274" t="s">
        <v>499</v>
      </c>
      <c r="G1274" t="s">
        <v>35</v>
      </c>
      <c r="H1274" t="s">
        <v>41</v>
      </c>
      <c r="I1274" t="s">
        <v>37</v>
      </c>
      <c r="J1274">
        <v>1</v>
      </c>
      <c r="K1274">
        <v>0</v>
      </c>
      <c r="L1274">
        <v>0</v>
      </c>
      <c r="M1274">
        <v>0</v>
      </c>
      <c r="N1274">
        <v>0.802908976</v>
      </c>
      <c r="O1274">
        <v>1</v>
      </c>
      <c r="P1274">
        <v>13965.1</v>
      </c>
      <c r="Q1274">
        <v>1</v>
      </c>
      <c r="R1274">
        <v>0.802908976</v>
      </c>
      <c r="S1274">
        <v>13965.1</v>
      </c>
      <c r="T1274" t="s">
        <v>140</v>
      </c>
      <c r="U1274" t="s">
        <v>157</v>
      </c>
      <c r="V1274">
        <v>0</v>
      </c>
      <c r="W1274">
        <v>0</v>
      </c>
      <c r="X1274">
        <v>63.788020107000001</v>
      </c>
      <c r="Y1274">
        <v>-1.1063639679999999</v>
      </c>
      <c r="Z1274">
        <v>1.1063639679999999</v>
      </c>
      <c r="AA1274">
        <v>-1.1063639679999999</v>
      </c>
      <c r="AB1274">
        <v>1.3925962300000001E-2</v>
      </c>
      <c r="AC1274">
        <v>1.3925962300000001E-2</v>
      </c>
      <c r="AD1274">
        <v>0</v>
      </c>
      <c r="AE1274">
        <v>127.01230498</v>
      </c>
      <c r="AF1274">
        <v>0.78898301370000001</v>
      </c>
      <c r="AG1274">
        <v>7195.9516546000004</v>
      </c>
      <c r="AH1274" t="s">
        <v>40</v>
      </c>
    </row>
    <row r="1275" spans="1:34" x14ac:dyDescent="0.55000000000000004">
      <c r="A1275">
        <v>17827.483692999998</v>
      </c>
      <c r="B1275">
        <v>19598.103510000001</v>
      </c>
      <c r="C1275" t="s">
        <v>21</v>
      </c>
      <c r="D1275" t="s">
        <v>401</v>
      </c>
      <c r="E1275">
        <v>210029</v>
      </c>
      <c r="F1275" t="s">
        <v>499</v>
      </c>
      <c r="G1275" t="s">
        <v>35</v>
      </c>
      <c r="H1275" t="s">
        <v>401</v>
      </c>
      <c r="I1275" t="s">
        <v>37</v>
      </c>
      <c r="J1275">
        <v>3</v>
      </c>
      <c r="K1275">
        <v>1.8989749440000001</v>
      </c>
      <c r="L1275">
        <v>3</v>
      </c>
      <c r="M1275">
        <v>42238.09</v>
      </c>
      <c r="N1275">
        <v>3.3165229009999999</v>
      </c>
      <c r="O1275">
        <v>5</v>
      </c>
      <c r="P1275">
        <v>67750.55</v>
      </c>
      <c r="Q1275">
        <v>2</v>
      </c>
      <c r="R1275">
        <v>1.417547957</v>
      </c>
      <c r="S1275">
        <v>25512.46</v>
      </c>
      <c r="U1275" t="s">
        <v>402</v>
      </c>
      <c r="V1275">
        <v>0</v>
      </c>
      <c r="W1275">
        <v>0</v>
      </c>
      <c r="X1275">
        <v>127.77544118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1.417547957</v>
      </c>
      <c r="AG1275">
        <v>12928.803775</v>
      </c>
      <c r="AH1275" t="s">
        <v>40</v>
      </c>
    </row>
    <row r="1276" spans="1:34" x14ac:dyDescent="0.55000000000000004">
      <c r="A1276">
        <v>17827.483692999998</v>
      </c>
      <c r="B1276">
        <v>19598.103510000001</v>
      </c>
      <c r="C1276" t="s">
        <v>21</v>
      </c>
      <c r="D1276">
        <v>21791</v>
      </c>
      <c r="E1276">
        <v>210029</v>
      </c>
      <c r="F1276" t="s">
        <v>499</v>
      </c>
      <c r="G1276" t="s">
        <v>35</v>
      </c>
      <c r="H1276" t="s">
        <v>123</v>
      </c>
      <c r="I1276" t="s">
        <v>37</v>
      </c>
      <c r="J1276">
        <v>1</v>
      </c>
      <c r="K1276">
        <v>0</v>
      </c>
      <c r="L1276">
        <v>0</v>
      </c>
      <c r="M1276">
        <v>0</v>
      </c>
      <c r="N1276">
        <v>1.4672339560000001</v>
      </c>
      <c r="O1276">
        <v>3</v>
      </c>
      <c r="P1276">
        <v>41452.629999999997</v>
      </c>
      <c r="Q1276">
        <v>3</v>
      </c>
      <c r="R1276">
        <v>1.4672339560000001</v>
      </c>
      <c r="S1276">
        <v>41452.629999999997</v>
      </c>
      <c r="T1276" t="s">
        <v>345</v>
      </c>
      <c r="U1276" t="s">
        <v>346</v>
      </c>
      <c r="V1276">
        <v>0</v>
      </c>
      <c r="W1276">
        <v>0</v>
      </c>
      <c r="X1276">
        <v>10.496671685000001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1.4672339560000001</v>
      </c>
      <c r="AG1276">
        <v>13381.966949</v>
      </c>
      <c r="AH1276" t="s">
        <v>40</v>
      </c>
    </row>
    <row r="1277" spans="1:34" x14ac:dyDescent="0.55000000000000004">
      <c r="A1277">
        <v>17827.483692999998</v>
      </c>
      <c r="B1277">
        <v>19598.103510000001</v>
      </c>
      <c r="C1277" t="s">
        <v>21</v>
      </c>
      <c r="D1277">
        <v>21237</v>
      </c>
      <c r="E1277">
        <v>210029</v>
      </c>
      <c r="F1277" t="s">
        <v>499</v>
      </c>
      <c r="G1277" t="s">
        <v>35</v>
      </c>
      <c r="H1277" t="s">
        <v>36</v>
      </c>
      <c r="I1277" t="s">
        <v>37</v>
      </c>
      <c r="J1277">
        <v>2</v>
      </c>
      <c r="K1277">
        <v>67.965842984000005</v>
      </c>
      <c r="L1277">
        <v>87</v>
      </c>
      <c r="M1277">
        <v>1500332.28</v>
      </c>
      <c r="N1277">
        <v>71.127396888000007</v>
      </c>
      <c r="O1277">
        <v>77</v>
      </c>
      <c r="P1277">
        <v>1594518.38</v>
      </c>
      <c r="Q1277">
        <v>-10</v>
      </c>
      <c r="R1277">
        <v>3.1615539039999998</v>
      </c>
      <c r="S1277">
        <v>94186.1</v>
      </c>
      <c r="T1277" t="s">
        <v>294</v>
      </c>
      <c r="U1277" t="s">
        <v>295</v>
      </c>
      <c r="V1277">
        <v>0</v>
      </c>
      <c r="W1277">
        <v>0</v>
      </c>
      <c r="X1277">
        <v>67.447334992999998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3.1615539039999998</v>
      </c>
      <c r="AG1277">
        <v>28835.080921000001</v>
      </c>
      <c r="AH1277" t="s">
        <v>40</v>
      </c>
    </row>
    <row r="1278" spans="1:34" x14ac:dyDescent="0.55000000000000004">
      <c r="A1278">
        <v>17827.483692999998</v>
      </c>
      <c r="B1278">
        <v>19598.103510000001</v>
      </c>
      <c r="C1278" t="s">
        <v>21</v>
      </c>
      <c r="D1278">
        <v>21776</v>
      </c>
      <c r="E1278">
        <v>210029</v>
      </c>
      <c r="F1278" t="s">
        <v>499</v>
      </c>
      <c r="G1278" t="s">
        <v>35</v>
      </c>
      <c r="H1278" t="s">
        <v>123</v>
      </c>
      <c r="I1278" t="s">
        <v>37</v>
      </c>
      <c r="J1278">
        <v>1</v>
      </c>
      <c r="K1278">
        <v>0</v>
      </c>
      <c r="L1278">
        <v>0</v>
      </c>
      <c r="M1278">
        <v>0</v>
      </c>
      <c r="N1278">
        <v>2.0359439400000001</v>
      </c>
      <c r="O1278">
        <v>1</v>
      </c>
      <c r="P1278">
        <v>42009.87</v>
      </c>
      <c r="Q1278">
        <v>1</v>
      </c>
      <c r="R1278">
        <v>2.0359439400000001</v>
      </c>
      <c r="S1278">
        <v>42009.87</v>
      </c>
      <c r="T1278" t="s">
        <v>225</v>
      </c>
      <c r="U1278" t="s">
        <v>226</v>
      </c>
      <c r="V1278">
        <v>0</v>
      </c>
      <c r="W1278">
        <v>0</v>
      </c>
      <c r="X1278">
        <v>6.8351777970000001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2.0359439400000001</v>
      </c>
      <c r="AG1278">
        <v>18568.909479999998</v>
      </c>
      <c r="AH1278" t="s">
        <v>40</v>
      </c>
    </row>
    <row r="1279" spans="1:34" x14ac:dyDescent="0.55000000000000004">
      <c r="A1279">
        <v>17827.483692999998</v>
      </c>
      <c r="B1279">
        <v>19598.103510000001</v>
      </c>
      <c r="C1279" t="s">
        <v>21</v>
      </c>
      <c r="D1279">
        <v>21771</v>
      </c>
      <c r="E1279">
        <v>210029</v>
      </c>
      <c r="F1279" t="s">
        <v>499</v>
      </c>
      <c r="G1279" t="s">
        <v>35</v>
      </c>
      <c r="H1279" t="s">
        <v>55</v>
      </c>
      <c r="I1279" t="s">
        <v>37</v>
      </c>
      <c r="J1279">
        <v>1</v>
      </c>
      <c r="K1279">
        <v>2.3668179299999998</v>
      </c>
      <c r="L1279">
        <v>3</v>
      </c>
      <c r="M1279">
        <v>19470.68</v>
      </c>
      <c r="N1279">
        <v>4.2383608739999996</v>
      </c>
      <c r="O1279">
        <v>4</v>
      </c>
      <c r="P1279">
        <v>64245.49</v>
      </c>
      <c r="Q1279">
        <v>1</v>
      </c>
      <c r="R1279">
        <v>1.871542944</v>
      </c>
      <c r="S1279">
        <v>44774.81</v>
      </c>
      <c r="T1279" t="s">
        <v>77</v>
      </c>
      <c r="U1279" t="s">
        <v>78</v>
      </c>
      <c r="V1279">
        <v>0</v>
      </c>
      <c r="W1279">
        <v>0</v>
      </c>
      <c r="X1279">
        <v>50.771912489999998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1.871542944</v>
      </c>
      <c r="AG1279">
        <v>17069.483511999999</v>
      </c>
      <c r="AH1279" t="s">
        <v>40</v>
      </c>
    </row>
    <row r="1280" spans="1:34" x14ac:dyDescent="0.55000000000000004">
      <c r="A1280">
        <v>17827.483692999998</v>
      </c>
      <c r="B1280">
        <v>19598.103510000001</v>
      </c>
      <c r="C1280" t="s">
        <v>21</v>
      </c>
      <c r="D1280">
        <v>20708</v>
      </c>
      <c r="E1280">
        <v>210029</v>
      </c>
      <c r="F1280" t="s">
        <v>499</v>
      </c>
      <c r="G1280" t="s">
        <v>35</v>
      </c>
      <c r="H1280" t="s">
        <v>41</v>
      </c>
      <c r="I1280" t="s">
        <v>37</v>
      </c>
      <c r="J1280">
        <v>2</v>
      </c>
      <c r="K1280">
        <v>0</v>
      </c>
      <c r="L1280">
        <v>0</v>
      </c>
      <c r="M1280">
        <v>0</v>
      </c>
      <c r="N1280">
        <v>2.4452629269999999</v>
      </c>
      <c r="O1280">
        <v>3</v>
      </c>
      <c r="P1280">
        <v>22310.12</v>
      </c>
      <c r="Q1280">
        <v>3</v>
      </c>
      <c r="R1280">
        <v>2.4452629269999999</v>
      </c>
      <c r="S1280">
        <v>22310.12</v>
      </c>
      <c r="T1280" t="s">
        <v>129</v>
      </c>
      <c r="U1280" t="s">
        <v>280</v>
      </c>
      <c r="V1280">
        <v>0</v>
      </c>
      <c r="W1280">
        <v>0</v>
      </c>
      <c r="X1280">
        <v>171.31853193000001</v>
      </c>
      <c r="Y1280">
        <v>-106.8178618</v>
      </c>
      <c r="Z1280">
        <v>106.81786183</v>
      </c>
      <c r="AA1280">
        <v>-106.8178618</v>
      </c>
      <c r="AB1280">
        <v>1.5246322423000001</v>
      </c>
      <c r="AC1280">
        <v>1.5246322423000001</v>
      </c>
      <c r="AD1280">
        <v>0</v>
      </c>
      <c r="AE1280">
        <v>13905.470353000001</v>
      </c>
      <c r="AF1280">
        <v>0.92063068469999998</v>
      </c>
      <c r="AG1280">
        <v>8396.6495904000003</v>
      </c>
      <c r="AH1280" t="s">
        <v>40</v>
      </c>
    </row>
    <row r="1281" spans="1:34" x14ac:dyDescent="0.55000000000000004">
      <c r="A1281">
        <v>17827.483692999998</v>
      </c>
      <c r="B1281">
        <v>19598.103510000001</v>
      </c>
      <c r="C1281" t="s">
        <v>21</v>
      </c>
      <c r="D1281">
        <v>21770</v>
      </c>
      <c r="E1281">
        <v>210029</v>
      </c>
      <c r="F1281" t="s">
        <v>499</v>
      </c>
      <c r="G1281" t="s">
        <v>35</v>
      </c>
      <c r="H1281" t="s">
        <v>55</v>
      </c>
      <c r="I1281" t="s">
        <v>37</v>
      </c>
      <c r="J1281">
        <v>1</v>
      </c>
      <c r="K1281">
        <v>0</v>
      </c>
      <c r="L1281">
        <v>0</v>
      </c>
      <c r="M1281">
        <v>0</v>
      </c>
      <c r="N1281">
        <v>3.3477569009999999</v>
      </c>
      <c r="O1281">
        <v>3</v>
      </c>
      <c r="P1281">
        <v>32178.49</v>
      </c>
      <c r="Q1281">
        <v>3</v>
      </c>
      <c r="R1281">
        <v>3.3477569009999999</v>
      </c>
      <c r="S1281">
        <v>32178.49</v>
      </c>
      <c r="T1281" t="s">
        <v>229</v>
      </c>
      <c r="U1281" t="s">
        <v>230</v>
      </c>
      <c r="V1281">
        <v>0</v>
      </c>
      <c r="W1281">
        <v>0</v>
      </c>
      <c r="X1281">
        <v>41.396002774000003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3.3477569009999999</v>
      </c>
      <c r="AG1281">
        <v>30533.352926</v>
      </c>
      <c r="AH1281" t="s">
        <v>40</v>
      </c>
    </row>
    <row r="1282" spans="1:34" x14ac:dyDescent="0.55000000000000004">
      <c r="A1282">
        <v>17827.483692999998</v>
      </c>
      <c r="B1282">
        <v>19598.103510000001</v>
      </c>
      <c r="C1282" t="s">
        <v>21</v>
      </c>
      <c r="D1282">
        <v>21797</v>
      </c>
      <c r="E1282">
        <v>210029</v>
      </c>
      <c r="F1282" t="s">
        <v>499</v>
      </c>
      <c r="G1282" t="s">
        <v>35</v>
      </c>
      <c r="H1282" t="s">
        <v>79</v>
      </c>
      <c r="I1282" t="s">
        <v>37</v>
      </c>
      <c r="J1282">
        <v>1</v>
      </c>
      <c r="K1282">
        <v>0</v>
      </c>
      <c r="L1282">
        <v>0</v>
      </c>
      <c r="M1282">
        <v>0</v>
      </c>
      <c r="N1282">
        <v>0.52952198399999995</v>
      </c>
      <c r="O1282">
        <v>1</v>
      </c>
      <c r="P1282">
        <v>3124.18</v>
      </c>
      <c r="Q1282">
        <v>1</v>
      </c>
      <c r="R1282">
        <v>0.52952198399999995</v>
      </c>
      <c r="S1282">
        <v>3124.18</v>
      </c>
      <c r="T1282" t="s">
        <v>326</v>
      </c>
      <c r="U1282" t="s">
        <v>327</v>
      </c>
      <c r="V1282">
        <v>0</v>
      </c>
      <c r="W1282">
        <v>0</v>
      </c>
      <c r="X1282">
        <v>15.290254544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0.52952198399999995</v>
      </c>
      <c r="AG1282">
        <v>4829.5267838999998</v>
      </c>
      <c r="AH1282" t="s">
        <v>40</v>
      </c>
    </row>
    <row r="1283" spans="1:34" x14ac:dyDescent="0.55000000000000004">
      <c r="A1283">
        <v>17827.483692999998</v>
      </c>
      <c r="B1283">
        <v>19598.103510000001</v>
      </c>
      <c r="C1283" t="s">
        <v>21</v>
      </c>
      <c r="D1283">
        <v>21758</v>
      </c>
      <c r="E1283">
        <v>210029</v>
      </c>
      <c r="F1283" t="s">
        <v>499</v>
      </c>
      <c r="G1283" t="s">
        <v>35</v>
      </c>
      <c r="H1283" t="s">
        <v>55</v>
      </c>
      <c r="I1283" t="s">
        <v>37</v>
      </c>
      <c r="J1283">
        <v>1</v>
      </c>
      <c r="K1283">
        <v>0</v>
      </c>
      <c r="L1283">
        <v>0</v>
      </c>
      <c r="M1283">
        <v>0</v>
      </c>
      <c r="N1283">
        <v>3.5130278960000001</v>
      </c>
      <c r="O1283">
        <v>2</v>
      </c>
      <c r="P1283">
        <v>44235.14</v>
      </c>
      <c r="Q1283">
        <v>2</v>
      </c>
      <c r="R1283">
        <v>3.5130278960000001</v>
      </c>
      <c r="S1283">
        <v>44235.14</v>
      </c>
      <c r="T1283" t="s">
        <v>69</v>
      </c>
      <c r="U1283" t="s">
        <v>70</v>
      </c>
      <c r="V1283">
        <v>0</v>
      </c>
      <c r="W1283">
        <v>0</v>
      </c>
      <c r="X1283">
        <v>7.552172777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3.5130278960000001</v>
      </c>
      <c r="AG1283">
        <v>32040.713755000001</v>
      </c>
      <c r="AH1283" t="s">
        <v>40</v>
      </c>
    </row>
    <row r="1284" spans="1:34" x14ac:dyDescent="0.55000000000000004">
      <c r="A1284">
        <v>17827.483692999998</v>
      </c>
      <c r="B1284">
        <v>19598.103510000001</v>
      </c>
      <c r="C1284" t="s">
        <v>21</v>
      </c>
      <c r="D1284">
        <v>21043</v>
      </c>
      <c r="E1284">
        <v>210029</v>
      </c>
      <c r="F1284" t="s">
        <v>499</v>
      </c>
      <c r="G1284" t="s">
        <v>35</v>
      </c>
      <c r="H1284" t="s">
        <v>79</v>
      </c>
      <c r="I1284" t="s">
        <v>37</v>
      </c>
      <c r="J1284">
        <v>1</v>
      </c>
      <c r="K1284">
        <v>3.0039779100000001</v>
      </c>
      <c r="L1284">
        <v>3</v>
      </c>
      <c r="M1284">
        <v>27182.78</v>
      </c>
      <c r="N1284">
        <v>4.3219788709999998</v>
      </c>
      <c r="O1284">
        <v>4</v>
      </c>
      <c r="P1284">
        <v>109532.79</v>
      </c>
      <c r="Q1284">
        <v>1</v>
      </c>
      <c r="R1284">
        <v>1.3180009610000001</v>
      </c>
      <c r="S1284">
        <v>82350.009999999995</v>
      </c>
      <c r="T1284" t="s">
        <v>365</v>
      </c>
      <c r="U1284" t="s">
        <v>392</v>
      </c>
      <c r="V1284">
        <v>0</v>
      </c>
      <c r="W1284">
        <v>0</v>
      </c>
      <c r="X1284">
        <v>59.304537232999998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1.3180009610000001</v>
      </c>
      <c r="AG1284">
        <v>12020.881351</v>
      </c>
      <c r="AH1284" t="s">
        <v>40</v>
      </c>
    </row>
    <row r="1285" spans="1:34" x14ac:dyDescent="0.55000000000000004">
      <c r="A1285">
        <v>17827.483692999998</v>
      </c>
      <c r="B1285">
        <v>19598.103510000001</v>
      </c>
      <c r="C1285" t="s">
        <v>21</v>
      </c>
      <c r="D1285">
        <v>21704</v>
      </c>
      <c r="E1285">
        <v>210029</v>
      </c>
      <c r="F1285" t="s">
        <v>499</v>
      </c>
      <c r="G1285" t="s">
        <v>35</v>
      </c>
      <c r="H1285" t="s">
        <v>55</v>
      </c>
      <c r="I1285" t="s">
        <v>37</v>
      </c>
      <c r="J1285">
        <v>1</v>
      </c>
      <c r="K1285">
        <v>0</v>
      </c>
      <c r="L1285">
        <v>0</v>
      </c>
      <c r="M1285">
        <v>0</v>
      </c>
      <c r="N1285">
        <v>0.652269981</v>
      </c>
      <c r="O1285">
        <v>1</v>
      </c>
      <c r="P1285">
        <v>9736.1200000000008</v>
      </c>
      <c r="Q1285">
        <v>1</v>
      </c>
      <c r="R1285">
        <v>0.652269981</v>
      </c>
      <c r="S1285">
        <v>9736.1200000000008</v>
      </c>
      <c r="T1285" t="s">
        <v>55</v>
      </c>
      <c r="U1285" t="s">
        <v>324</v>
      </c>
      <c r="V1285">
        <v>0</v>
      </c>
      <c r="W1285">
        <v>0</v>
      </c>
      <c r="X1285">
        <v>21.652685352999999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0.652269981</v>
      </c>
      <c r="AG1285">
        <v>5949.0548810999999</v>
      </c>
      <c r="AH1285" t="s">
        <v>40</v>
      </c>
    </row>
    <row r="1286" spans="1:34" x14ac:dyDescent="0.55000000000000004">
      <c r="A1286">
        <v>17827.483692999998</v>
      </c>
      <c r="B1286">
        <v>19598.103510000001</v>
      </c>
      <c r="C1286" t="s">
        <v>21</v>
      </c>
      <c r="D1286">
        <v>21239</v>
      </c>
      <c r="E1286">
        <v>210029</v>
      </c>
      <c r="F1286" t="s">
        <v>499</v>
      </c>
      <c r="G1286" t="s">
        <v>35</v>
      </c>
      <c r="H1286" t="s">
        <v>86</v>
      </c>
      <c r="I1286" t="s">
        <v>37</v>
      </c>
      <c r="J1286">
        <v>2</v>
      </c>
      <c r="K1286">
        <v>15.566506540000001</v>
      </c>
      <c r="L1286">
        <v>20</v>
      </c>
      <c r="M1286">
        <v>314026.53999999998</v>
      </c>
      <c r="N1286">
        <v>27.465826184000001</v>
      </c>
      <c r="O1286">
        <v>26</v>
      </c>
      <c r="P1286">
        <v>795801.99</v>
      </c>
      <c r="Q1286">
        <v>6</v>
      </c>
      <c r="R1286">
        <v>11.899319644</v>
      </c>
      <c r="S1286">
        <v>481775.45</v>
      </c>
      <c r="T1286" t="s">
        <v>36</v>
      </c>
      <c r="U1286" t="s">
        <v>109</v>
      </c>
      <c r="V1286">
        <v>0</v>
      </c>
      <c r="W1286">
        <v>0</v>
      </c>
      <c r="X1286">
        <v>164.27218110999999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11.899319644</v>
      </c>
      <c r="AG1286">
        <v>108528.2286</v>
      </c>
      <c r="AH1286" t="s">
        <v>40</v>
      </c>
    </row>
    <row r="1287" spans="1:34" x14ac:dyDescent="0.55000000000000004">
      <c r="A1287">
        <v>17827.483692999998</v>
      </c>
      <c r="B1287">
        <v>19598.103510000001</v>
      </c>
      <c r="C1287" t="s">
        <v>21</v>
      </c>
      <c r="D1287">
        <v>21703</v>
      </c>
      <c r="E1287">
        <v>210029</v>
      </c>
      <c r="F1287" t="s">
        <v>499</v>
      </c>
      <c r="G1287" t="s">
        <v>35</v>
      </c>
      <c r="H1287" t="s">
        <v>55</v>
      </c>
      <c r="I1287" t="s">
        <v>37</v>
      </c>
      <c r="J1287">
        <v>1</v>
      </c>
      <c r="K1287">
        <v>0</v>
      </c>
      <c r="L1287">
        <v>0</v>
      </c>
      <c r="M1287">
        <v>0</v>
      </c>
      <c r="N1287">
        <v>1.3625609599999999</v>
      </c>
      <c r="O1287">
        <v>2</v>
      </c>
      <c r="P1287">
        <v>35184.57</v>
      </c>
      <c r="Q1287">
        <v>2</v>
      </c>
      <c r="R1287">
        <v>1.3625609599999999</v>
      </c>
      <c r="S1287">
        <v>35184.57</v>
      </c>
      <c r="T1287" t="s">
        <v>55</v>
      </c>
      <c r="U1287" t="s">
        <v>166</v>
      </c>
      <c r="V1287">
        <v>0</v>
      </c>
      <c r="W1287">
        <v>0</v>
      </c>
      <c r="X1287">
        <v>20.142659399999999</v>
      </c>
      <c r="Y1287">
        <v>-0.52161998499999995</v>
      </c>
      <c r="Z1287">
        <v>0.52161998499999995</v>
      </c>
      <c r="AA1287">
        <v>-0.52161998499999995</v>
      </c>
      <c r="AB1287">
        <v>3.52852627E-2</v>
      </c>
      <c r="AC1287">
        <v>3.52852627E-2</v>
      </c>
      <c r="AD1287">
        <v>0</v>
      </c>
      <c r="AE1287">
        <v>321.82067265000001</v>
      </c>
      <c r="AF1287">
        <v>1.3272756972999999</v>
      </c>
      <c r="AG1287">
        <v>12105.471960999999</v>
      </c>
      <c r="AH1287" t="s">
        <v>40</v>
      </c>
    </row>
    <row r="1288" spans="1:34" x14ac:dyDescent="0.55000000000000004">
      <c r="A1288">
        <v>17827.483692999998</v>
      </c>
      <c r="B1288">
        <v>19598.103510000001</v>
      </c>
      <c r="C1288" t="s">
        <v>21</v>
      </c>
      <c r="D1288">
        <v>21040</v>
      </c>
      <c r="E1288">
        <v>210029</v>
      </c>
      <c r="F1288" t="s">
        <v>499</v>
      </c>
      <c r="G1288" t="s">
        <v>35</v>
      </c>
      <c r="H1288" t="s">
        <v>126</v>
      </c>
      <c r="I1288" t="s">
        <v>37</v>
      </c>
      <c r="J1288">
        <v>2</v>
      </c>
      <c r="K1288">
        <v>8.5094507480000008</v>
      </c>
      <c r="L1288">
        <v>10</v>
      </c>
      <c r="M1288">
        <v>120810.95</v>
      </c>
      <c r="N1288">
        <v>13.623970598</v>
      </c>
      <c r="O1288">
        <v>17</v>
      </c>
      <c r="P1288">
        <v>250794.91</v>
      </c>
      <c r="Q1288">
        <v>7</v>
      </c>
      <c r="R1288">
        <v>5.1145198499999998</v>
      </c>
      <c r="S1288">
        <v>129983.96</v>
      </c>
      <c r="T1288" t="s">
        <v>240</v>
      </c>
      <c r="U1288" t="s">
        <v>241</v>
      </c>
      <c r="V1288">
        <v>0</v>
      </c>
      <c r="W1288">
        <v>0</v>
      </c>
      <c r="X1288">
        <v>35.146409966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5.1145198499999998</v>
      </c>
      <c r="AG1288">
        <v>46647.186233</v>
      </c>
      <c r="AH1288" t="s">
        <v>40</v>
      </c>
    </row>
    <row r="1289" spans="1:34" x14ac:dyDescent="0.55000000000000004">
      <c r="A1289">
        <v>19092.053208000001</v>
      </c>
      <c r="B1289">
        <v>17971.168753000002</v>
      </c>
      <c r="C1289" t="s">
        <v>21</v>
      </c>
      <c r="D1289" t="s">
        <v>390</v>
      </c>
      <c r="E1289">
        <v>210030</v>
      </c>
      <c r="F1289" t="s">
        <v>504</v>
      </c>
      <c r="G1289" t="s">
        <v>35</v>
      </c>
      <c r="H1289" t="s">
        <v>390</v>
      </c>
      <c r="I1289" t="s">
        <v>37</v>
      </c>
      <c r="J1289">
        <v>5</v>
      </c>
      <c r="K1289">
        <v>2.0370539409999999</v>
      </c>
      <c r="L1289">
        <v>4</v>
      </c>
      <c r="M1289">
        <v>33828.639999999999</v>
      </c>
      <c r="N1289">
        <v>4.5301518659999997</v>
      </c>
      <c r="O1289">
        <v>8</v>
      </c>
      <c r="P1289">
        <v>76912</v>
      </c>
      <c r="Q1289">
        <v>4</v>
      </c>
      <c r="R1289">
        <v>2.4930979249999998</v>
      </c>
      <c r="S1289">
        <v>43083.360000000001</v>
      </c>
      <c r="U1289" t="s">
        <v>391</v>
      </c>
      <c r="V1289">
        <v>0</v>
      </c>
      <c r="W1289">
        <v>0</v>
      </c>
      <c r="X1289">
        <v>11.846682640999999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2.4930979249999998</v>
      </c>
      <c r="AG1289">
        <v>24351.320073999999</v>
      </c>
      <c r="AH1289" t="s">
        <v>40</v>
      </c>
    </row>
    <row r="1290" spans="1:34" x14ac:dyDescent="0.55000000000000004">
      <c r="A1290">
        <v>19092.053208000001</v>
      </c>
      <c r="B1290">
        <v>17971.168753000002</v>
      </c>
      <c r="C1290" t="s">
        <v>21</v>
      </c>
      <c r="D1290">
        <v>21228</v>
      </c>
      <c r="E1290">
        <v>210030</v>
      </c>
      <c r="F1290" t="s">
        <v>504</v>
      </c>
      <c r="G1290" t="s">
        <v>35</v>
      </c>
      <c r="H1290" t="s">
        <v>36</v>
      </c>
      <c r="I1290" t="s">
        <v>37</v>
      </c>
      <c r="J1290">
        <v>1</v>
      </c>
      <c r="K1290">
        <v>0</v>
      </c>
      <c r="L1290">
        <v>0</v>
      </c>
      <c r="M1290">
        <v>0</v>
      </c>
      <c r="N1290">
        <v>0.41525098799999999</v>
      </c>
      <c r="O1290">
        <v>1</v>
      </c>
      <c r="P1290">
        <v>8766.66</v>
      </c>
      <c r="Q1290">
        <v>1</v>
      </c>
      <c r="R1290">
        <v>0.41525098799999999</v>
      </c>
      <c r="S1290">
        <v>8766.66</v>
      </c>
      <c r="T1290" t="s">
        <v>463</v>
      </c>
      <c r="U1290" t="s">
        <v>464</v>
      </c>
      <c r="V1290">
        <v>0</v>
      </c>
      <c r="W1290">
        <v>0</v>
      </c>
      <c r="X1290">
        <v>33.186515018000001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0.41525098799999999</v>
      </c>
      <c r="AG1290">
        <v>4055.9617087000001</v>
      </c>
      <c r="AH1290" t="s">
        <v>40</v>
      </c>
    </row>
    <row r="1291" spans="1:34" x14ac:dyDescent="0.55000000000000004">
      <c r="A1291">
        <v>19092.053208000001</v>
      </c>
      <c r="B1291">
        <v>17971.168753000002</v>
      </c>
      <c r="C1291" t="s">
        <v>21</v>
      </c>
      <c r="D1291" t="s">
        <v>375</v>
      </c>
      <c r="E1291">
        <v>210030</v>
      </c>
      <c r="F1291" t="s">
        <v>504</v>
      </c>
      <c r="G1291" t="s">
        <v>35</v>
      </c>
      <c r="H1291" t="s">
        <v>375</v>
      </c>
      <c r="I1291" t="s">
        <v>37</v>
      </c>
      <c r="J1291">
        <v>13</v>
      </c>
      <c r="K1291">
        <v>132.91805706</v>
      </c>
      <c r="L1291">
        <v>174</v>
      </c>
      <c r="M1291">
        <v>2542741.52</v>
      </c>
      <c r="N1291">
        <v>150.82645753</v>
      </c>
      <c r="O1291">
        <v>204</v>
      </c>
      <c r="P1291">
        <v>2713723.73</v>
      </c>
      <c r="Q1291">
        <v>30</v>
      </c>
      <c r="R1291">
        <v>17.908400467</v>
      </c>
      <c r="S1291">
        <v>170982.21</v>
      </c>
      <c r="U1291" t="s">
        <v>376</v>
      </c>
      <c r="V1291">
        <v>0</v>
      </c>
      <c r="W1291">
        <v>0</v>
      </c>
      <c r="X1291">
        <v>42.342709741999997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17.908400467</v>
      </c>
      <c r="AG1291">
        <v>174920.20165999999</v>
      </c>
      <c r="AH1291" t="s">
        <v>40</v>
      </c>
    </row>
    <row r="1292" spans="1:34" x14ac:dyDescent="0.55000000000000004">
      <c r="A1292">
        <v>16108.620424000001</v>
      </c>
      <c r="B1292">
        <v>19228.835518</v>
      </c>
      <c r="C1292" t="s">
        <v>21</v>
      </c>
      <c r="D1292">
        <v>21014</v>
      </c>
      <c r="E1292">
        <v>210032</v>
      </c>
      <c r="F1292" t="s">
        <v>505</v>
      </c>
      <c r="G1292" t="s">
        <v>35</v>
      </c>
      <c r="H1292" t="s">
        <v>126</v>
      </c>
      <c r="I1292" t="s">
        <v>37</v>
      </c>
      <c r="J1292">
        <v>1</v>
      </c>
      <c r="K1292">
        <v>0</v>
      </c>
      <c r="L1292">
        <v>0</v>
      </c>
      <c r="M1292">
        <v>0</v>
      </c>
      <c r="N1292">
        <v>0.50790098500000003</v>
      </c>
      <c r="O1292">
        <v>1</v>
      </c>
      <c r="P1292">
        <v>7661.5</v>
      </c>
      <c r="Q1292">
        <v>1</v>
      </c>
      <c r="R1292">
        <v>0.50790098500000003</v>
      </c>
      <c r="S1292">
        <v>7661.5</v>
      </c>
      <c r="T1292" t="s">
        <v>247</v>
      </c>
      <c r="U1292" t="s">
        <v>248</v>
      </c>
      <c r="V1292">
        <v>0</v>
      </c>
      <c r="W1292">
        <v>0</v>
      </c>
      <c r="X1292">
        <v>67.507471998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0.50790098500000003</v>
      </c>
      <c r="AG1292">
        <v>4185.6984665999998</v>
      </c>
      <c r="AH1292" t="s">
        <v>40</v>
      </c>
    </row>
    <row r="1293" spans="1:34" x14ac:dyDescent="0.55000000000000004">
      <c r="A1293">
        <v>16108.620424000001</v>
      </c>
      <c r="B1293">
        <v>19228.835518</v>
      </c>
      <c r="C1293" t="s">
        <v>21</v>
      </c>
      <c r="D1293">
        <v>21015</v>
      </c>
      <c r="E1293">
        <v>210032</v>
      </c>
      <c r="F1293" t="s">
        <v>505</v>
      </c>
      <c r="G1293" t="s">
        <v>35</v>
      </c>
      <c r="H1293" t="s">
        <v>126</v>
      </c>
      <c r="I1293" t="s">
        <v>37</v>
      </c>
      <c r="J1293">
        <v>2</v>
      </c>
      <c r="K1293">
        <v>0</v>
      </c>
      <c r="L1293">
        <v>0</v>
      </c>
      <c r="M1293">
        <v>0</v>
      </c>
      <c r="N1293">
        <v>1.0850229680000001</v>
      </c>
      <c r="O1293">
        <v>2</v>
      </c>
      <c r="P1293">
        <v>15722.59</v>
      </c>
      <c r="Q1293">
        <v>2</v>
      </c>
      <c r="R1293">
        <v>1.0850229680000001</v>
      </c>
      <c r="S1293">
        <v>15722.59</v>
      </c>
      <c r="T1293" t="s">
        <v>247</v>
      </c>
      <c r="U1293" t="s">
        <v>336</v>
      </c>
      <c r="V1293">
        <v>0</v>
      </c>
      <c r="W1293">
        <v>0</v>
      </c>
      <c r="X1293">
        <v>16.030183524000002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1.0850229680000001</v>
      </c>
      <c r="AG1293">
        <v>8941.8589596999991</v>
      </c>
      <c r="AH1293" t="s">
        <v>40</v>
      </c>
    </row>
    <row r="1294" spans="1:34" x14ac:dyDescent="0.55000000000000004">
      <c r="A1294">
        <v>16108.620424000001</v>
      </c>
      <c r="B1294">
        <v>19228.835518</v>
      </c>
      <c r="C1294" t="s">
        <v>21</v>
      </c>
      <c r="D1294">
        <v>21221</v>
      </c>
      <c r="E1294">
        <v>210032</v>
      </c>
      <c r="F1294" t="s">
        <v>505</v>
      </c>
      <c r="G1294" t="s">
        <v>35</v>
      </c>
      <c r="H1294" t="s">
        <v>36</v>
      </c>
      <c r="I1294" t="s">
        <v>37</v>
      </c>
      <c r="J1294">
        <v>1</v>
      </c>
      <c r="K1294">
        <v>0</v>
      </c>
      <c r="L1294">
        <v>0</v>
      </c>
      <c r="M1294">
        <v>0</v>
      </c>
      <c r="N1294">
        <v>0.52161998499999995</v>
      </c>
      <c r="O1294">
        <v>1</v>
      </c>
      <c r="P1294">
        <v>15443.08</v>
      </c>
      <c r="Q1294">
        <v>1</v>
      </c>
      <c r="R1294">
        <v>0.52161998499999995</v>
      </c>
      <c r="S1294">
        <v>15443.08</v>
      </c>
      <c r="T1294" t="s">
        <v>388</v>
      </c>
      <c r="U1294" t="s">
        <v>389</v>
      </c>
      <c r="V1294">
        <v>0</v>
      </c>
      <c r="W1294">
        <v>0</v>
      </c>
      <c r="X1294">
        <v>45.604401649000003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0.52161998499999995</v>
      </c>
      <c r="AG1294">
        <v>4298.7590806999997</v>
      </c>
      <c r="AH1294" t="s">
        <v>40</v>
      </c>
    </row>
    <row r="1295" spans="1:34" x14ac:dyDescent="0.55000000000000004">
      <c r="A1295">
        <v>16108.620424000001</v>
      </c>
      <c r="B1295">
        <v>19228.835518</v>
      </c>
      <c r="C1295" t="s">
        <v>21</v>
      </c>
      <c r="D1295" t="s">
        <v>375</v>
      </c>
      <c r="E1295">
        <v>210032</v>
      </c>
      <c r="F1295" t="s">
        <v>505</v>
      </c>
      <c r="G1295" t="s">
        <v>35</v>
      </c>
      <c r="H1295" t="s">
        <v>375</v>
      </c>
      <c r="I1295" t="s">
        <v>37</v>
      </c>
      <c r="J1295">
        <v>7</v>
      </c>
      <c r="K1295">
        <v>10.791195678999999</v>
      </c>
      <c r="L1295">
        <v>15</v>
      </c>
      <c r="M1295">
        <v>183195.56</v>
      </c>
      <c r="N1295">
        <v>14.325375575000001</v>
      </c>
      <c r="O1295">
        <v>18</v>
      </c>
      <c r="P1295">
        <v>242705.54</v>
      </c>
      <c r="Q1295">
        <v>3</v>
      </c>
      <c r="R1295">
        <v>3.5341798959999999</v>
      </c>
      <c r="S1295">
        <v>59509.98</v>
      </c>
      <c r="U1295" t="s">
        <v>376</v>
      </c>
      <c r="V1295">
        <v>0</v>
      </c>
      <c r="W1295">
        <v>0</v>
      </c>
      <c r="X1295">
        <v>42.342709741999997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3.5341798959999999</v>
      </c>
      <c r="AG1295">
        <v>29125.778071000001</v>
      </c>
      <c r="AH1295" t="s">
        <v>40</v>
      </c>
    </row>
    <row r="1296" spans="1:34" x14ac:dyDescent="0.55000000000000004">
      <c r="A1296">
        <v>16108.620424000001</v>
      </c>
      <c r="B1296">
        <v>19228.835518</v>
      </c>
      <c r="C1296" t="s">
        <v>21</v>
      </c>
      <c r="D1296">
        <v>20874</v>
      </c>
      <c r="E1296">
        <v>210032</v>
      </c>
      <c r="F1296" t="s">
        <v>505</v>
      </c>
      <c r="G1296" t="s">
        <v>35</v>
      </c>
      <c r="H1296" t="s">
        <v>46</v>
      </c>
      <c r="I1296" t="s">
        <v>37</v>
      </c>
      <c r="J1296">
        <v>1</v>
      </c>
      <c r="K1296">
        <v>0</v>
      </c>
      <c r="L1296">
        <v>0</v>
      </c>
      <c r="M1296">
        <v>0</v>
      </c>
      <c r="N1296">
        <v>0.79348897600000001</v>
      </c>
      <c r="O1296">
        <v>1</v>
      </c>
      <c r="P1296">
        <v>16246.01</v>
      </c>
      <c r="Q1296">
        <v>1</v>
      </c>
      <c r="R1296">
        <v>0.79348897600000001</v>
      </c>
      <c r="S1296">
        <v>16246.01</v>
      </c>
      <c r="T1296" t="s">
        <v>74</v>
      </c>
      <c r="U1296" t="s">
        <v>176</v>
      </c>
      <c r="V1296">
        <v>0</v>
      </c>
      <c r="W1296">
        <v>0</v>
      </c>
      <c r="X1296">
        <v>67.317166005000004</v>
      </c>
      <c r="Y1296">
        <v>-2.7837239170000001</v>
      </c>
      <c r="Z1296">
        <v>2.7837239170000001</v>
      </c>
      <c r="AA1296">
        <v>-2.7837239170000001</v>
      </c>
      <c r="AB1296">
        <v>3.2812644600000003E-2</v>
      </c>
      <c r="AC1296">
        <v>3.2812644600000003E-2</v>
      </c>
      <c r="AD1296">
        <v>0</v>
      </c>
      <c r="AE1296">
        <v>270.41458875000001</v>
      </c>
      <c r="AF1296">
        <v>0.76067633140000002</v>
      </c>
      <c r="AG1296">
        <v>6268.8631212</v>
      </c>
      <c r="AH1296" t="s">
        <v>40</v>
      </c>
    </row>
    <row r="1297" spans="1:34" x14ac:dyDescent="0.55000000000000004">
      <c r="A1297">
        <v>16108.620424000001</v>
      </c>
      <c r="B1297">
        <v>19228.835518</v>
      </c>
      <c r="C1297" t="s">
        <v>21</v>
      </c>
      <c r="D1297">
        <v>21085</v>
      </c>
      <c r="E1297">
        <v>210032</v>
      </c>
      <c r="F1297" t="s">
        <v>505</v>
      </c>
      <c r="G1297" t="s">
        <v>35</v>
      </c>
      <c r="H1297" t="s">
        <v>126</v>
      </c>
      <c r="I1297" t="s">
        <v>37</v>
      </c>
      <c r="J1297">
        <v>1</v>
      </c>
      <c r="K1297">
        <v>0</v>
      </c>
      <c r="L1297">
        <v>0</v>
      </c>
      <c r="M1297">
        <v>0</v>
      </c>
      <c r="N1297">
        <v>0.379347989</v>
      </c>
      <c r="O1297">
        <v>1</v>
      </c>
      <c r="P1297">
        <v>5689.1</v>
      </c>
      <c r="Q1297">
        <v>1</v>
      </c>
      <c r="R1297">
        <v>0.379347989</v>
      </c>
      <c r="S1297">
        <v>5689.1</v>
      </c>
      <c r="T1297" t="s">
        <v>418</v>
      </c>
      <c r="U1297" t="s">
        <v>419</v>
      </c>
      <c r="V1297">
        <v>0</v>
      </c>
      <c r="W1297">
        <v>0</v>
      </c>
      <c r="X1297">
        <v>25.745593227000001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0.379347989</v>
      </c>
      <c r="AG1297">
        <v>3126.2713457</v>
      </c>
      <c r="AH1297" t="s">
        <v>40</v>
      </c>
    </row>
    <row r="1298" spans="1:34" x14ac:dyDescent="0.55000000000000004">
      <c r="A1298">
        <v>16108.620424000001</v>
      </c>
      <c r="B1298">
        <v>19228.835518</v>
      </c>
      <c r="C1298" t="s">
        <v>21</v>
      </c>
      <c r="D1298">
        <v>20850</v>
      </c>
      <c r="E1298">
        <v>210032</v>
      </c>
      <c r="F1298" t="s">
        <v>505</v>
      </c>
      <c r="G1298" t="s">
        <v>35</v>
      </c>
      <c r="H1298" t="s">
        <v>46</v>
      </c>
      <c r="I1298" t="s">
        <v>37</v>
      </c>
      <c r="J1298">
        <v>1</v>
      </c>
      <c r="K1298">
        <v>0</v>
      </c>
      <c r="L1298">
        <v>0</v>
      </c>
      <c r="M1298">
        <v>0</v>
      </c>
      <c r="N1298">
        <v>0.94474897199999996</v>
      </c>
      <c r="O1298">
        <v>1</v>
      </c>
      <c r="P1298">
        <v>9742.7999999999993</v>
      </c>
      <c r="Q1298">
        <v>1</v>
      </c>
      <c r="R1298">
        <v>0.94474897199999996</v>
      </c>
      <c r="S1298">
        <v>9742.7999999999993</v>
      </c>
      <c r="T1298" t="s">
        <v>310</v>
      </c>
      <c r="U1298" t="s">
        <v>320</v>
      </c>
      <c r="V1298">
        <v>0</v>
      </c>
      <c r="W1298">
        <v>0</v>
      </c>
      <c r="X1298">
        <v>149.16299556999999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0.94474897199999996</v>
      </c>
      <c r="AG1298">
        <v>7785.8370827999997</v>
      </c>
      <c r="AH1298" t="s">
        <v>40</v>
      </c>
    </row>
    <row r="1299" spans="1:34" x14ac:dyDescent="0.55000000000000004">
      <c r="A1299">
        <v>16108.620424000001</v>
      </c>
      <c r="B1299">
        <v>19228.835518</v>
      </c>
      <c r="C1299" t="s">
        <v>21</v>
      </c>
      <c r="D1299" t="s">
        <v>245</v>
      </c>
      <c r="E1299">
        <v>210032</v>
      </c>
      <c r="F1299" t="s">
        <v>505</v>
      </c>
      <c r="G1299" t="s">
        <v>35</v>
      </c>
      <c r="H1299" t="s">
        <v>245</v>
      </c>
      <c r="I1299" t="s">
        <v>37</v>
      </c>
      <c r="J1299">
        <v>1</v>
      </c>
      <c r="K1299">
        <v>0</v>
      </c>
      <c r="L1299">
        <v>0</v>
      </c>
      <c r="M1299">
        <v>0</v>
      </c>
      <c r="N1299">
        <v>0.94474897199999996</v>
      </c>
      <c r="O1299">
        <v>1</v>
      </c>
      <c r="P1299">
        <v>46909.66</v>
      </c>
      <c r="Q1299">
        <v>1</v>
      </c>
      <c r="R1299">
        <v>0.94474897199999996</v>
      </c>
      <c r="S1299">
        <v>46909.66</v>
      </c>
      <c r="U1299" t="s">
        <v>246</v>
      </c>
      <c r="V1299">
        <v>0</v>
      </c>
      <c r="W1299">
        <v>0</v>
      </c>
      <c r="X1299">
        <v>60.533128191000003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0.94474897199999996</v>
      </c>
      <c r="AG1299">
        <v>7785.8370827999997</v>
      </c>
      <c r="AH1299" t="s">
        <v>40</v>
      </c>
    </row>
    <row r="1300" spans="1:34" x14ac:dyDescent="0.55000000000000004">
      <c r="A1300">
        <v>16108.620424000001</v>
      </c>
      <c r="B1300">
        <v>19228.835518</v>
      </c>
      <c r="C1300" t="s">
        <v>21</v>
      </c>
      <c r="D1300" t="s">
        <v>206</v>
      </c>
      <c r="E1300">
        <v>210032</v>
      </c>
      <c r="F1300" t="s">
        <v>505</v>
      </c>
      <c r="G1300" t="s">
        <v>35</v>
      </c>
      <c r="H1300" t="s">
        <v>206</v>
      </c>
      <c r="I1300" t="s">
        <v>37</v>
      </c>
      <c r="J1300">
        <v>1</v>
      </c>
      <c r="K1300">
        <v>0</v>
      </c>
      <c r="L1300">
        <v>0</v>
      </c>
      <c r="M1300">
        <v>0</v>
      </c>
      <c r="N1300">
        <v>0.60528598199999994</v>
      </c>
      <c r="O1300">
        <v>1</v>
      </c>
      <c r="P1300">
        <v>10010.39</v>
      </c>
      <c r="Q1300">
        <v>1</v>
      </c>
      <c r="R1300">
        <v>0.60528598199999994</v>
      </c>
      <c r="S1300">
        <v>10010.39</v>
      </c>
      <c r="U1300" t="s">
        <v>207</v>
      </c>
      <c r="V1300">
        <v>0</v>
      </c>
      <c r="W1300">
        <v>0</v>
      </c>
      <c r="X1300">
        <v>23.983850288999999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0.60528598199999994</v>
      </c>
      <c r="AG1300">
        <v>4988.2648025999997</v>
      </c>
      <c r="AH1300" t="s">
        <v>40</v>
      </c>
    </row>
    <row r="1301" spans="1:34" x14ac:dyDescent="0.55000000000000004">
      <c r="A1301">
        <v>16108.620424000001</v>
      </c>
      <c r="B1301">
        <v>19228.835518</v>
      </c>
      <c r="C1301" t="s">
        <v>21</v>
      </c>
      <c r="D1301" t="s">
        <v>249</v>
      </c>
      <c r="E1301">
        <v>210032</v>
      </c>
      <c r="F1301" t="s">
        <v>505</v>
      </c>
      <c r="G1301" t="s">
        <v>35</v>
      </c>
      <c r="H1301" t="s">
        <v>249</v>
      </c>
      <c r="I1301" t="s">
        <v>37</v>
      </c>
      <c r="J1301">
        <v>1</v>
      </c>
      <c r="K1301">
        <v>0</v>
      </c>
      <c r="L1301">
        <v>0</v>
      </c>
      <c r="M1301">
        <v>0</v>
      </c>
      <c r="N1301">
        <v>0.75515097799999997</v>
      </c>
      <c r="O1301">
        <v>1</v>
      </c>
      <c r="P1301">
        <v>10677.69</v>
      </c>
      <c r="Q1301">
        <v>1</v>
      </c>
      <c r="R1301">
        <v>0.75515097799999997</v>
      </c>
      <c r="S1301">
        <v>10677.69</v>
      </c>
      <c r="U1301" t="s">
        <v>250</v>
      </c>
      <c r="V1301">
        <v>0</v>
      </c>
      <c r="W1301">
        <v>0</v>
      </c>
      <c r="X1301">
        <v>25.409762245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0.75515097799999997</v>
      </c>
      <c r="AG1301">
        <v>6223.3277429999998</v>
      </c>
      <c r="AH1301" t="s">
        <v>40</v>
      </c>
    </row>
    <row r="1302" spans="1:34" x14ac:dyDescent="0.55000000000000004">
      <c r="A1302">
        <v>16108.620424000001</v>
      </c>
      <c r="B1302">
        <v>19228.835518</v>
      </c>
      <c r="C1302" t="s">
        <v>21</v>
      </c>
      <c r="D1302">
        <v>20814</v>
      </c>
      <c r="E1302">
        <v>210032</v>
      </c>
      <c r="F1302" t="s">
        <v>505</v>
      </c>
      <c r="G1302" t="s">
        <v>35</v>
      </c>
      <c r="H1302" t="s">
        <v>46</v>
      </c>
      <c r="I1302" t="s">
        <v>37</v>
      </c>
      <c r="J1302">
        <v>1</v>
      </c>
      <c r="K1302">
        <v>0</v>
      </c>
      <c r="L1302">
        <v>0</v>
      </c>
      <c r="M1302">
        <v>0</v>
      </c>
      <c r="N1302">
        <v>1.465903956</v>
      </c>
      <c r="O1302">
        <v>2</v>
      </c>
      <c r="P1302">
        <v>41179.9</v>
      </c>
      <c r="Q1302">
        <v>2</v>
      </c>
      <c r="R1302">
        <v>1.465903956</v>
      </c>
      <c r="S1302">
        <v>41179.9</v>
      </c>
      <c r="T1302" t="s">
        <v>160</v>
      </c>
      <c r="U1302" t="s">
        <v>426</v>
      </c>
      <c r="V1302">
        <v>0</v>
      </c>
      <c r="W1302">
        <v>0</v>
      </c>
      <c r="X1302">
        <v>28.932738140000001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1.465903956</v>
      </c>
      <c r="AG1302">
        <v>12080.764010999999</v>
      </c>
      <c r="AH1302" t="s">
        <v>40</v>
      </c>
    </row>
    <row r="1303" spans="1:34" x14ac:dyDescent="0.55000000000000004">
      <c r="A1303">
        <v>16108.620424000001</v>
      </c>
      <c r="B1303">
        <v>19228.835518</v>
      </c>
      <c r="C1303" t="s">
        <v>21</v>
      </c>
      <c r="D1303">
        <v>21050</v>
      </c>
      <c r="E1303">
        <v>210032</v>
      </c>
      <c r="F1303" t="s">
        <v>505</v>
      </c>
      <c r="G1303" t="s">
        <v>35</v>
      </c>
      <c r="H1303" t="s">
        <v>126</v>
      </c>
      <c r="I1303" t="s">
        <v>37</v>
      </c>
      <c r="J1303">
        <v>1</v>
      </c>
      <c r="K1303">
        <v>1.990857941</v>
      </c>
      <c r="L1303">
        <v>1</v>
      </c>
      <c r="M1303">
        <v>22705.69</v>
      </c>
      <c r="N1303">
        <v>2.0326119399999998</v>
      </c>
      <c r="O1303">
        <v>2</v>
      </c>
      <c r="P1303">
        <v>51295.23</v>
      </c>
      <c r="Q1303">
        <v>1</v>
      </c>
      <c r="R1303">
        <v>4.1753999E-2</v>
      </c>
      <c r="S1303">
        <v>28589.54</v>
      </c>
      <c r="T1303" t="s">
        <v>135</v>
      </c>
      <c r="U1303" t="s">
        <v>136</v>
      </c>
      <c r="V1303">
        <v>0</v>
      </c>
      <c r="W1303">
        <v>0</v>
      </c>
      <c r="X1303">
        <v>13.782169594000001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4.1753999E-2</v>
      </c>
      <c r="AG1303">
        <v>344.10181266000001</v>
      </c>
      <c r="AH1303" t="s">
        <v>40</v>
      </c>
    </row>
    <row r="1304" spans="1:34" x14ac:dyDescent="0.55000000000000004">
      <c r="A1304">
        <v>16108.620424000001</v>
      </c>
      <c r="B1304">
        <v>19228.835518</v>
      </c>
      <c r="C1304" t="s">
        <v>21</v>
      </c>
      <c r="D1304">
        <v>21047</v>
      </c>
      <c r="E1304">
        <v>210032</v>
      </c>
      <c r="F1304" t="s">
        <v>505</v>
      </c>
      <c r="G1304" t="s">
        <v>35</v>
      </c>
      <c r="H1304" t="s">
        <v>126</v>
      </c>
      <c r="I1304" t="s">
        <v>37</v>
      </c>
      <c r="J1304">
        <v>1</v>
      </c>
      <c r="K1304">
        <v>0</v>
      </c>
      <c r="L1304">
        <v>0</v>
      </c>
      <c r="M1304">
        <v>0</v>
      </c>
      <c r="N1304">
        <v>0.57127498300000001</v>
      </c>
      <c r="O1304">
        <v>1</v>
      </c>
      <c r="P1304">
        <v>15480</v>
      </c>
      <c r="Q1304">
        <v>1</v>
      </c>
      <c r="R1304">
        <v>0.57127498300000001</v>
      </c>
      <c r="S1304">
        <v>15480</v>
      </c>
      <c r="T1304" t="s">
        <v>405</v>
      </c>
      <c r="U1304" t="s">
        <v>406</v>
      </c>
      <c r="V1304">
        <v>0</v>
      </c>
      <c r="W1304">
        <v>0</v>
      </c>
      <c r="X1304">
        <v>24.980314255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0.57127498300000001</v>
      </c>
      <c r="AG1304">
        <v>4707.9743709000004</v>
      </c>
      <c r="AH1304" t="s">
        <v>40</v>
      </c>
    </row>
    <row r="1305" spans="1:34" x14ac:dyDescent="0.55000000000000004">
      <c r="A1305">
        <v>16108.620424000001</v>
      </c>
      <c r="B1305">
        <v>19228.835518</v>
      </c>
      <c r="C1305" t="s">
        <v>21</v>
      </c>
      <c r="D1305">
        <v>21769</v>
      </c>
      <c r="E1305">
        <v>210032</v>
      </c>
      <c r="F1305" t="s">
        <v>505</v>
      </c>
      <c r="G1305" t="s">
        <v>35</v>
      </c>
      <c r="H1305" t="s">
        <v>55</v>
      </c>
      <c r="I1305" t="s">
        <v>37</v>
      </c>
      <c r="J1305">
        <v>1</v>
      </c>
      <c r="K1305">
        <v>0</v>
      </c>
      <c r="L1305">
        <v>0</v>
      </c>
      <c r="M1305">
        <v>0</v>
      </c>
      <c r="N1305">
        <v>0.30649799100000003</v>
      </c>
      <c r="O1305">
        <v>1</v>
      </c>
      <c r="P1305">
        <v>5298.64</v>
      </c>
      <c r="Q1305">
        <v>1</v>
      </c>
      <c r="R1305">
        <v>0.30649799100000003</v>
      </c>
      <c r="S1305">
        <v>5298.64</v>
      </c>
      <c r="T1305" t="s">
        <v>133</v>
      </c>
      <c r="U1305" t="s">
        <v>134</v>
      </c>
      <c r="V1305">
        <v>0</v>
      </c>
      <c r="W1305">
        <v>0</v>
      </c>
      <c r="X1305">
        <v>15.85309453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0.30649799100000003</v>
      </c>
      <c r="AG1305">
        <v>2525.9021124999999</v>
      </c>
      <c r="AH1305" t="s">
        <v>40</v>
      </c>
    </row>
    <row r="1306" spans="1:34" x14ac:dyDescent="0.55000000000000004">
      <c r="A1306">
        <v>16108.620424000001</v>
      </c>
      <c r="B1306">
        <v>19228.835518</v>
      </c>
      <c r="C1306" t="s">
        <v>21</v>
      </c>
      <c r="D1306">
        <v>21040</v>
      </c>
      <c r="E1306">
        <v>210032</v>
      </c>
      <c r="F1306" t="s">
        <v>505</v>
      </c>
      <c r="G1306" t="s">
        <v>35</v>
      </c>
      <c r="H1306" t="s">
        <v>126</v>
      </c>
      <c r="I1306" t="s">
        <v>37</v>
      </c>
      <c r="J1306">
        <v>2</v>
      </c>
      <c r="K1306">
        <v>0</v>
      </c>
      <c r="L1306">
        <v>0</v>
      </c>
      <c r="M1306">
        <v>0</v>
      </c>
      <c r="N1306">
        <v>1.7107749489999999</v>
      </c>
      <c r="O1306">
        <v>3</v>
      </c>
      <c r="P1306">
        <v>24150.28</v>
      </c>
      <c r="Q1306">
        <v>3</v>
      </c>
      <c r="R1306">
        <v>1.7107749489999999</v>
      </c>
      <c r="S1306">
        <v>24150.28</v>
      </c>
      <c r="T1306" t="s">
        <v>240</v>
      </c>
      <c r="U1306" t="s">
        <v>241</v>
      </c>
      <c r="V1306">
        <v>0</v>
      </c>
      <c r="W1306">
        <v>0</v>
      </c>
      <c r="X1306">
        <v>35.146409966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1.7107749489999999</v>
      </c>
      <c r="AG1306">
        <v>14098.787544000001</v>
      </c>
      <c r="AH1306" t="s">
        <v>40</v>
      </c>
    </row>
    <row r="1307" spans="1:34" x14ac:dyDescent="0.55000000000000004">
      <c r="A1307">
        <v>16826.373802999999</v>
      </c>
      <c r="B1307">
        <v>15518.954147</v>
      </c>
      <c r="C1307" t="s">
        <v>21</v>
      </c>
      <c r="D1307">
        <v>21403</v>
      </c>
      <c r="E1307">
        <v>210033</v>
      </c>
      <c r="F1307" t="s">
        <v>506</v>
      </c>
      <c r="G1307" t="s">
        <v>35</v>
      </c>
      <c r="H1307" t="s">
        <v>64</v>
      </c>
      <c r="I1307" t="s">
        <v>37</v>
      </c>
      <c r="J1307">
        <v>1</v>
      </c>
      <c r="K1307">
        <v>0</v>
      </c>
      <c r="L1307">
        <v>0</v>
      </c>
      <c r="M1307">
        <v>0</v>
      </c>
      <c r="N1307">
        <v>0.77830497700000001</v>
      </c>
      <c r="O1307">
        <v>1</v>
      </c>
      <c r="P1307">
        <v>6005.86</v>
      </c>
      <c r="Q1307">
        <v>1</v>
      </c>
      <c r="R1307">
        <v>0.77830497700000001</v>
      </c>
      <c r="S1307">
        <v>6005.86</v>
      </c>
      <c r="T1307" t="s">
        <v>104</v>
      </c>
      <c r="U1307" t="s">
        <v>457</v>
      </c>
      <c r="V1307">
        <v>0</v>
      </c>
      <c r="W1307">
        <v>0</v>
      </c>
      <c r="X1307">
        <v>30.136504110000001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0.77830497700000001</v>
      </c>
      <c r="AG1307">
        <v>6699.9394234000001</v>
      </c>
      <c r="AH1307" t="s">
        <v>40</v>
      </c>
    </row>
    <row r="1308" spans="1:34" x14ac:dyDescent="0.55000000000000004">
      <c r="A1308">
        <v>16826.373802999999</v>
      </c>
      <c r="B1308">
        <v>15518.954147</v>
      </c>
      <c r="C1308" t="s">
        <v>21</v>
      </c>
      <c r="D1308">
        <v>21401</v>
      </c>
      <c r="E1308">
        <v>210033</v>
      </c>
      <c r="F1308" t="s">
        <v>506</v>
      </c>
      <c r="G1308" t="s">
        <v>35</v>
      </c>
      <c r="H1308" t="s">
        <v>64</v>
      </c>
      <c r="I1308" t="s">
        <v>37</v>
      </c>
      <c r="J1308">
        <v>1</v>
      </c>
      <c r="K1308">
        <v>0</v>
      </c>
      <c r="L1308">
        <v>0</v>
      </c>
      <c r="M1308">
        <v>0</v>
      </c>
      <c r="N1308">
        <v>0.37665798900000003</v>
      </c>
      <c r="O1308">
        <v>1</v>
      </c>
      <c r="P1308">
        <v>5829.59</v>
      </c>
      <c r="Q1308">
        <v>1</v>
      </c>
      <c r="R1308">
        <v>0.37665798900000003</v>
      </c>
      <c r="S1308">
        <v>5829.59</v>
      </c>
      <c r="T1308" t="s">
        <v>104</v>
      </c>
      <c r="U1308" t="s">
        <v>325</v>
      </c>
      <c r="V1308">
        <v>0</v>
      </c>
      <c r="W1308">
        <v>0</v>
      </c>
      <c r="X1308">
        <v>81.173615592999994</v>
      </c>
      <c r="Y1308">
        <v>-1.1152699669999999</v>
      </c>
      <c r="Z1308">
        <v>1.1152699669999999</v>
      </c>
      <c r="AA1308">
        <v>-1.1152699669999999</v>
      </c>
      <c r="AB1308">
        <v>5.1750232E-3</v>
      </c>
      <c r="AC1308">
        <v>5.1750232E-3</v>
      </c>
      <c r="AD1308">
        <v>0</v>
      </c>
      <c r="AE1308">
        <v>44.548529047000002</v>
      </c>
      <c r="AF1308">
        <v>0.37148296580000001</v>
      </c>
      <c r="AG1308">
        <v>3197.8638725000001</v>
      </c>
      <c r="AH1308" t="s">
        <v>40</v>
      </c>
    </row>
    <row r="1309" spans="1:34" x14ac:dyDescent="0.55000000000000004">
      <c r="A1309">
        <v>16826.373802999999</v>
      </c>
      <c r="B1309">
        <v>15518.954147</v>
      </c>
      <c r="C1309" t="s">
        <v>21</v>
      </c>
      <c r="D1309">
        <v>21234</v>
      </c>
      <c r="E1309">
        <v>210033</v>
      </c>
      <c r="F1309" t="s">
        <v>506</v>
      </c>
      <c r="G1309" t="s">
        <v>35</v>
      </c>
      <c r="H1309" t="s">
        <v>36</v>
      </c>
      <c r="I1309" t="s">
        <v>37</v>
      </c>
      <c r="J1309">
        <v>1</v>
      </c>
      <c r="K1309">
        <v>0</v>
      </c>
      <c r="L1309">
        <v>0</v>
      </c>
      <c r="M1309">
        <v>0</v>
      </c>
      <c r="N1309">
        <v>2.0359439400000001</v>
      </c>
      <c r="O1309">
        <v>1</v>
      </c>
      <c r="P1309">
        <v>24188.53</v>
      </c>
      <c r="Q1309">
        <v>1</v>
      </c>
      <c r="R1309">
        <v>2.0359439400000001</v>
      </c>
      <c r="S1309">
        <v>24188.53</v>
      </c>
      <c r="T1309" t="s">
        <v>236</v>
      </c>
      <c r="U1309" t="s">
        <v>237</v>
      </c>
      <c r="V1309">
        <v>0</v>
      </c>
      <c r="W1309">
        <v>0</v>
      </c>
      <c r="X1309">
        <v>124.48361029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2.0359439400000001</v>
      </c>
      <c r="AG1309">
        <v>17526.164511999999</v>
      </c>
      <c r="AH1309" t="s">
        <v>40</v>
      </c>
    </row>
    <row r="1310" spans="1:34" x14ac:dyDescent="0.55000000000000004">
      <c r="A1310">
        <v>16826.373802999999</v>
      </c>
      <c r="B1310">
        <v>15518.954147</v>
      </c>
      <c r="C1310" t="s">
        <v>21</v>
      </c>
      <c r="D1310">
        <v>21230</v>
      </c>
      <c r="E1310">
        <v>210033</v>
      </c>
      <c r="F1310" t="s">
        <v>506</v>
      </c>
      <c r="G1310" t="s">
        <v>35</v>
      </c>
      <c r="H1310" t="s">
        <v>86</v>
      </c>
      <c r="I1310" t="s">
        <v>37</v>
      </c>
      <c r="J1310">
        <v>1</v>
      </c>
      <c r="K1310">
        <v>0</v>
      </c>
      <c r="L1310">
        <v>0</v>
      </c>
      <c r="M1310">
        <v>0</v>
      </c>
      <c r="N1310">
        <v>0.49757698500000003</v>
      </c>
      <c r="O1310">
        <v>1</v>
      </c>
      <c r="P1310">
        <v>15444.73</v>
      </c>
      <c r="Q1310">
        <v>1</v>
      </c>
      <c r="R1310">
        <v>0.49757698500000003</v>
      </c>
      <c r="S1310">
        <v>15444.73</v>
      </c>
      <c r="T1310" t="s">
        <v>36</v>
      </c>
      <c r="U1310" t="s">
        <v>200</v>
      </c>
      <c r="V1310">
        <v>0</v>
      </c>
      <c r="W1310">
        <v>0</v>
      </c>
      <c r="X1310">
        <v>91.026667282999995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0.49757698500000003</v>
      </c>
      <c r="AG1310">
        <v>4283.3282023000002</v>
      </c>
      <c r="AH1310" t="s">
        <v>40</v>
      </c>
    </row>
    <row r="1311" spans="1:34" x14ac:dyDescent="0.55000000000000004">
      <c r="A1311">
        <v>16826.373802999999</v>
      </c>
      <c r="B1311">
        <v>15518.954147</v>
      </c>
      <c r="C1311" t="s">
        <v>21</v>
      </c>
      <c r="D1311">
        <v>21229</v>
      </c>
      <c r="E1311">
        <v>210033</v>
      </c>
      <c r="F1311" t="s">
        <v>506</v>
      </c>
      <c r="G1311" t="s">
        <v>35</v>
      </c>
      <c r="H1311" t="s">
        <v>86</v>
      </c>
      <c r="I1311" t="s">
        <v>37</v>
      </c>
      <c r="J1311">
        <v>1</v>
      </c>
      <c r="K1311">
        <v>0</v>
      </c>
      <c r="L1311">
        <v>0</v>
      </c>
      <c r="M1311">
        <v>0</v>
      </c>
      <c r="N1311">
        <v>1.9336519430000001</v>
      </c>
      <c r="O1311">
        <v>3</v>
      </c>
      <c r="P1311">
        <v>23305.13</v>
      </c>
      <c r="Q1311">
        <v>3</v>
      </c>
      <c r="R1311">
        <v>1.9336519430000001</v>
      </c>
      <c r="S1311">
        <v>23305.13</v>
      </c>
      <c r="T1311" t="s">
        <v>36</v>
      </c>
      <c r="U1311" t="s">
        <v>87</v>
      </c>
      <c r="V1311">
        <v>0</v>
      </c>
      <c r="W1311">
        <v>0</v>
      </c>
      <c r="X1311">
        <v>142.46583278</v>
      </c>
      <c r="Y1311">
        <v>-0.598206982</v>
      </c>
      <c r="Z1311">
        <v>0.598206982</v>
      </c>
      <c r="AA1311">
        <v>-0.598206982</v>
      </c>
      <c r="AB1311">
        <v>8.1193088000000007E-3</v>
      </c>
      <c r="AC1311">
        <v>8.1193088000000007E-3</v>
      </c>
      <c r="AD1311">
        <v>0</v>
      </c>
      <c r="AE1311">
        <v>69.894037533000002</v>
      </c>
      <c r="AF1311">
        <v>1.9255326342000001</v>
      </c>
      <c r="AG1311">
        <v>16575.702826000001</v>
      </c>
      <c r="AH1311" t="s">
        <v>40</v>
      </c>
    </row>
    <row r="1312" spans="1:34" x14ac:dyDescent="0.55000000000000004">
      <c r="A1312">
        <v>16826.373802999999</v>
      </c>
      <c r="B1312">
        <v>15518.954147</v>
      </c>
      <c r="C1312" t="s">
        <v>21</v>
      </c>
      <c r="D1312">
        <v>21225</v>
      </c>
      <c r="E1312">
        <v>210033</v>
      </c>
      <c r="F1312" t="s">
        <v>506</v>
      </c>
      <c r="G1312" t="s">
        <v>35</v>
      </c>
      <c r="H1312" t="s">
        <v>86</v>
      </c>
      <c r="I1312" t="s">
        <v>37</v>
      </c>
      <c r="J1312">
        <v>1</v>
      </c>
      <c r="K1312">
        <v>0</v>
      </c>
      <c r="L1312">
        <v>0</v>
      </c>
      <c r="M1312">
        <v>0</v>
      </c>
      <c r="N1312">
        <v>0.73492597800000004</v>
      </c>
      <c r="O1312">
        <v>1</v>
      </c>
      <c r="P1312">
        <v>7297.2</v>
      </c>
      <c r="Q1312">
        <v>1</v>
      </c>
      <c r="R1312">
        <v>0.73492597800000004</v>
      </c>
      <c r="S1312">
        <v>7297.2</v>
      </c>
      <c r="T1312" t="s">
        <v>292</v>
      </c>
      <c r="U1312" t="s">
        <v>293</v>
      </c>
      <c r="V1312">
        <v>0</v>
      </c>
      <c r="W1312">
        <v>0</v>
      </c>
      <c r="X1312">
        <v>78.337591657999994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0.73492597800000004</v>
      </c>
      <c r="AG1312">
        <v>6326.5168266999999</v>
      </c>
      <c r="AH1312" t="s">
        <v>40</v>
      </c>
    </row>
    <row r="1313" spans="1:34" x14ac:dyDescent="0.55000000000000004">
      <c r="A1313">
        <v>16826.373802999999</v>
      </c>
      <c r="B1313">
        <v>15518.954147</v>
      </c>
      <c r="C1313" t="s">
        <v>21</v>
      </c>
      <c r="D1313">
        <v>21224</v>
      </c>
      <c r="E1313">
        <v>210033</v>
      </c>
      <c r="F1313" t="s">
        <v>506</v>
      </c>
      <c r="G1313" t="s">
        <v>35</v>
      </c>
      <c r="H1313" t="s">
        <v>86</v>
      </c>
      <c r="I1313" t="s">
        <v>37</v>
      </c>
      <c r="J1313">
        <v>1</v>
      </c>
      <c r="K1313">
        <v>0</v>
      </c>
      <c r="L1313">
        <v>0</v>
      </c>
      <c r="M1313">
        <v>0</v>
      </c>
      <c r="N1313">
        <v>3.2773349029999999</v>
      </c>
      <c r="O1313">
        <v>2</v>
      </c>
      <c r="P1313">
        <v>54640.35</v>
      </c>
      <c r="Q1313">
        <v>2</v>
      </c>
      <c r="R1313">
        <v>3.2773349029999999</v>
      </c>
      <c r="S1313">
        <v>54640.35</v>
      </c>
      <c r="T1313" t="s">
        <v>36</v>
      </c>
      <c r="U1313" t="s">
        <v>400</v>
      </c>
      <c r="V1313">
        <v>0</v>
      </c>
      <c r="W1313">
        <v>0</v>
      </c>
      <c r="X1313">
        <v>65.434303064000005</v>
      </c>
      <c r="Y1313">
        <v>-0.73492597800000004</v>
      </c>
      <c r="Z1313">
        <v>0.73492597800000004</v>
      </c>
      <c r="AA1313">
        <v>-0.73492597800000004</v>
      </c>
      <c r="AB1313">
        <v>3.68094172E-2</v>
      </c>
      <c r="AC1313">
        <v>3.68094172E-2</v>
      </c>
      <c r="AD1313">
        <v>0</v>
      </c>
      <c r="AE1313">
        <v>316.86918695000003</v>
      </c>
      <c r="AF1313">
        <v>3.2405254858000001</v>
      </c>
      <c r="AG1313">
        <v>27895.651571999999</v>
      </c>
      <c r="AH1313" t="s">
        <v>40</v>
      </c>
    </row>
    <row r="1314" spans="1:34" x14ac:dyDescent="0.55000000000000004">
      <c r="A1314">
        <v>16826.373802999999</v>
      </c>
      <c r="B1314">
        <v>15518.954147</v>
      </c>
      <c r="C1314" t="s">
        <v>21</v>
      </c>
      <c r="D1314">
        <v>21727</v>
      </c>
      <c r="E1314">
        <v>210033</v>
      </c>
      <c r="F1314" t="s">
        <v>506</v>
      </c>
      <c r="G1314" t="s">
        <v>35</v>
      </c>
      <c r="H1314" t="s">
        <v>55</v>
      </c>
      <c r="I1314" t="s">
        <v>37</v>
      </c>
      <c r="J1314">
        <v>2</v>
      </c>
      <c r="K1314">
        <v>2.4988139249999999</v>
      </c>
      <c r="L1314">
        <v>3</v>
      </c>
      <c r="M1314">
        <v>26853.99</v>
      </c>
      <c r="N1314">
        <v>2.7961389169999999</v>
      </c>
      <c r="O1314">
        <v>4</v>
      </c>
      <c r="P1314">
        <v>37406.36</v>
      </c>
      <c r="Q1314">
        <v>1</v>
      </c>
      <c r="R1314">
        <v>0.29732499200000001</v>
      </c>
      <c r="S1314">
        <v>10552.37</v>
      </c>
      <c r="T1314" t="s">
        <v>56</v>
      </c>
      <c r="U1314" t="s">
        <v>57</v>
      </c>
      <c r="V1314">
        <v>0</v>
      </c>
      <c r="W1314">
        <v>0</v>
      </c>
      <c r="X1314">
        <v>38.168950872000003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0.29732499200000001</v>
      </c>
      <c r="AG1314">
        <v>2559.4843851000001</v>
      </c>
      <c r="AH1314" t="s">
        <v>40</v>
      </c>
    </row>
    <row r="1315" spans="1:34" x14ac:dyDescent="0.55000000000000004">
      <c r="A1315">
        <v>16826.373802999999</v>
      </c>
      <c r="B1315">
        <v>15518.954147</v>
      </c>
      <c r="C1315" t="s">
        <v>21</v>
      </c>
      <c r="D1315">
        <v>21221</v>
      </c>
      <c r="E1315">
        <v>210033</v>
      </c>
      <c r="F1315" t="s">
        <v>506</v>
      </c>
      <c r="G1315" t="s">
        <v>35</v>
      </c>
      <c r="H1315" t="s">
        <v>36</v>
      </c>
      <c r="I1315" t="s">
        <v>37</v>
      </c>
      <c r="J1315">
        <v>2</v>
      </c>
      <c r="K1315">
        <v>1.5658209540000001</v>
      </c>
      <c r="L1315">
        <v>3</v>
      </c>
      <c r="M1315">
        <v>28009.82</v>
      </c>
      <c r="N1315">
        <v>2.6015069230000001</v>
      </c>
      <c r="O1315">
        <v>3</v>
      </c>
      <c r="P1315">
        <v>23535.08</v>
      </c>
      <c r="Q1315">
        <v>0</v>
      </c>
      <c r="R1315">
        <v>1.035685969</v>
      </c>
      <c r="S1315">
        <v>-4474.74</v>
      </c>
      <c r="T1315" t="s">
        <v>388</v>
      </c>
      <c r="U1315" t="s">
        <v>389</v>
      </c>
      <c r="V1315">
        <v>0</v>
      </c>
      <c r="W1315">
        <v>0</v>
      </c>
      <c r="X1315">
        <v>45.604401649000003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1.035685969</v>
      </c>
      <c r="AG1315">
        <v>8915.5709638000008</v>
      </c>
      <c r="AH1315" t="s">
        <v>40</v>
      </c>
    </row>
    <row r="1316" spans="1:34" x14ac:dyDescent="0.55000000000000004">
      <c r="A1316">
        <v>16826.373802999999</v>
      </c>
      <c r="B1316">
        <v>15518.954147</v>
      </c>
      <c r="C1316" t="s">
        <v>21</v>
      </c>
      <c r="D1316">
        <v>20906</v>
      </c>
      <c r="E1316">
        <v>210033</v>
      </c>
      <c r="F1316" t="s">
        <v>506</v>
      </c>
      <c r="G1316" t="s">
        <v>35</v>
      </c>
      <c r="H1316" t="s">
        <v>46</v>
      </c>
      <c r="I1316" t="s">
        <v>37</v>
      </c>
      <c r="J1316">
        <v>1</v>
      </c>
      <c r="K1316">
        <v>0</v>
      </c>
      <c r="L1316">
        <v>0</v>
      </c>
      <c r="M1316">
        <v>0</v>
      </c>
      <c r="N1316">
        <v>0.73492597800000004</v>
      </c>
      <c r="O1316">
        <v>1</v>
      </c>
      <c r="P1316">
        <v>13349.36</v>
      </c>
      <c r="Q1316">
        <v>1</v>
      </c>
      <c r="R1316">
        <v>0.73492597800000004</v>
      </c>
      <c r="S1316">
        <v>13349.36</v>
      </c>
      <c r="T1316" t="s">
        <v>98</v>
      </c>
      <c r="U1316" t="s">
        <v>99</v>
      </c>
      <c r="V1316">
        <v>0</v>
      </c>
      <c r="W1316">
        <v>0</v>
      </c>
      <c r="X1316">
        <v>117.35899250999999</v>
      </c>
      <c r="Y1316">
        <v>-1.7898299470000001</v>
      </c>
      <c r="Z1316">
        <v>1.7898299470000001</v>
      </c>
      <c r="AA1316">
        <v>-1.7898299470000001</v>
      </c>
      <c r="AB1316">
        <v>1.12082806E-2</v>
      </c>
      <c r="AC1316">
        <v>1.12082806E-2</v>
      </c>
      <c r="AD1316">
        <v>0</v>
      </c>
      <c r="AE1316">
        <v>96.485058660999997</v>
      </c>
      <c r="AF1316">
        <v>0.72371769740000003</v>
      </c>
      <c r="AG1316">
        <v>6230.0317679999998</v>
      </c>
      <c r="AH1316" t="s">
        <v>40</v>
      </c>
    </row>
    <row r="1317" spans="1:34" x14ac:dyDescent="0.55000000000000004">
      <c r="A1317">
        <v>16826.373802999999</v>
      </c>
      <c r="B1317">
        <v>15518.954147</v>
      </c>
      <c r="C1317" t="s">
        <v>21</v>
      </c>
      <c r="D1317" t="s">
        <v>245</v>
      </c>
      <c r="E1317">
        <v>210033</v>
      </c>
      <c r="F1317" t="s">
        <v>506</v>
      </c>
      <c r="G1317" t="s">
        <v>35</v>
      </c>
      <c r="H1317" t="s">
        <v>245</v>
      </c>
      <c r="I1317" t="s">
        <v>37</v>
      </c>
      <c r="J1317">
        <v>1</v>
      </c>
      <c r="K1317">
        <v>0.51374798499999996</v>
      </c>
      <c r="L1317">
        <v>1</v>
      </c>
      <c r="M1317">
        <v>3855.78</v>
      </c>
      <c r="N1317">
        <v>0.52161998499999995</v>
      </c>
      <c r="O1317">
        <v>1</v>
      </c>
      <c r="P1317">
        <v>7720.82</v>
      </c>
      <c r="Q1317">
        <v>0</v>
      </c>
      <c r="R1317">
        <v>7.8720000000000005E-3</v>
      </c>
      <c r="S1317">
        <v>3865.04</v>
      </c>
      <c r="U1317" t="s">
        <v>246</v>
      </c>
      <c r="V1317">
        <v>0</v>
      </c>
      <c r="W1317">
        <v>0</v>
      </c>
      <c r="X1317">
        <v>60.533128191000003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7.8720000000000005E-3</v>
      </c>
      <c r="AG1317">
        <v>67.765110977999996</v>
      </c>
      <c r="AH1317" t="s">
        <v>40</v>
      </c>
    </row>
    <row r="1318" spans="1:34" x14ac:dyDescent="0.55000000000000004">
      <c r="A1318">
        <v>16826.373802999999</v>
      </c>
      <c r="B1318">
        <v>15518.954147</v>
      </c>
      <c r="C1318" t="s">
        <v>21</v>
      </c>
      <c r="D1318">
        <v>20905</v>
      </c>
      <c r="E1318">
        <v>210033</v>
      </c>
      <c r="F1318" t="s">
        <v>506</v>
      </c>
      <c r="G1318" t="s">
        <v>35</v>
      </c>
      <c r="H1318" t="s">
        <v>46</v>
      </c>
      <c r="I1318" t="s">
        <v>37</v>
      </c>
      <c r="J1318">
        <v>1</v>
      </c>
      <c r="K1318">
        <v>0</v>
      </c>
      <c r="L1318">
        <v>0</v>
      </c>
      <c r="M1318">
        <v>0</v>
      </c>
      <c r="N1318">
        <v>0.94474897199999996</v>
      </c>
      <c r="O1318">
        <v>1</v>
      </c>
      <c r="P1318">
        <v>19594.63</v>
      </c>
      <c r="Q1318">
        <v>1</v>
      </c>
      <c r="R1318">
        <v>0.94474897199999996</v>
      </c>
      <c r="S1318">
        <v>19594.63</v>
      </c>
      <c r="T1318" t="s">
        <v>98</v>
      </c>
      <c r="U1318" t="s">
        <v>283</v>
      </c>
      <c r="V1318">
        <v>0</v>
      </c>
      <c r="W1318">
        <v>0</v>
      </c>
      <c r="X1318">
        <v>20.929489378</v>
      </c>
      <c r="Y1318">
        <v>-1.779962947</v>
      </c>
      <c r="Z1318">
        <v>1.779962947</v>
      </c>
      <c r="AA1318">
        <v>-1.779962947</v>
      </c>
      <c r="AB1318">
        <v>8.0346831899999999E-2</v>
      </c>
      <c r="AC1318">
        <v>8.0346831899999999E-2</v>
      </c>
      <c r="AD1318">
        <v>0</v>
      </c>
      <c r="AE1318">
        <v>691.65548514</v>
      </c>
      <c r="AF1318">
        <v>0.86440214010000005</v>
      </c>
      <c r="AG1318">
        <v>7441.0959038000001</v>
      </c>
      <c r="AH1318" t="s">
        <v>40</v>
      </c>
    </row>
    <row r="1319" spans="1:34" x14ac:dyDescent="0.55000000000000004">
      <c r="A1319">
        <v>16826.373802999999</v>
      </c>
      <c r="B1319">
        <v>15518.954147</v>
      </c>
      <c r="C1319" t="s">
        <v>21</v>
      </c>
      <c r="D1319">
        <v>21216</v>
      </c>
      <c r="E1319">
        <v>210033</v>
      </c>
      <c r="F1319" t="s">
        <v>506</v>
      </c>
      <c r="G1319" t="s">
        <v>35</v>
      </c>
      <c r="H1319" t="s">
        <v>86</v>
      </c>
      <c r="I1319" t="s">
        <v>37</v>
      </c>
      <c r="J1319">
        <v>1</v>
      </c>
      <c r="K1319">
        <v>0.37665798900000003</v>
      </c>
      <c r="L1319">
        <v>1</v>
      </c>
      <c r="M1319">
        <v>3006.4</v>
      </c>
      <c r="N1319">
        <v>0.94474897199999996</v>
      </c>
      <c r="O1319">
        <v>1</v>
      </c>
      <c r="P1319">
        <v>7890.53</v>
      </c>
      <c r="Q1319">
        <v>0</v>
      </c>
      <c r="R1319">
        <v>0.56809098300000005</v>
      </c>
      <c r="S1319">
        <v>4884.13</v>
      </c>
      <c r="T1319" t="s">
        <v>36</v>
      </c>
      <c r="U1319" t="s">
        <v>220</v>
      </c>
      <c r="V1319">
        <v>0</v>
      </c>
      <c r="W1319">
        <v>0</v>
      </c>
      <c r="X1319">
        <v>81.369358595999998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0.56809098300000005</v>
      </c>
      <c r="AG1319">
        <v>4890.3389874000004</v>
      </c>
      <c r="AH1319" t="s">
        <v>40</v>
      </c>
    </row>
    <row r="1320" spans="1:34" x14ac:dyDescent="0.55000000000000004">
      <c r="A1320">
        <v>16826.373802999999</v>
      </c>
      <c r="B1320">
        <v>15518.954147</v>
      </c>
      <c r="C1320" t="s">
        <v>21</v>
      </c>
      <c r="D1320">
        <v>21215</v>
      </c>
      <c r="E1320">
        <v>210033</v>
      </c>
      <c r="F1320" t="s">
        <v>506</v>
      </c>
      <c r="G1320" t="s">
        <v>35</v>
      </c>
      <c r="H1320" t="s">
        <v>86</v>
      </c>
      <c r="I1320" t="s">
        <v>37</v>
      </c>
      <c r="J1320">
        <v>2</v>
      </c>
      <c r="K1320">
        <v>0.58914298300000001</v>
      </c>
      <c r="L1320">
        <v>1</v>
      </c>
      <c r="M1320">
        <v>9992.6200000000008</v>
      </c>
      <c r="N1320">
        <v>15.864429531000001</v>
      </c>
      <c r="O1320">
        <v>20</v>
      </c>
      <c r="P1320">
        <v>278236.77</v>
      </c>
      <c r="Q1320">
        <v>19</v>
      </c>
      <c r="R1320">
        <v>15.275286548</v>
      </c>
      <c r="S1320">
        <v>268244.15000000002</v>
      </c>
      <c r="T1320" t="s">
        <v>36</v>
      </c>
      <c r="U1320" t="s">
        <v>277</v>
      </c>
      <c r="V1320">
        <v>0</v>
      </c>
      <c r="W1320">
        <v>0</v>
      </c>
      <c r="X1320">
        <v>67.616079995000007</v>
      </c>
      <c r="Y1320">
        <v>-0.64820198100000004</v>
      </c>
      <c r="Z1320">
        <v>0.64820198100000004</v>
      </c>
      <c r="AA1320">
        <v>-0.64820198100000004</v>
      </c>
      <c r="AB1320">
        <v>0.14643663169999999</v>
      </c>
      <c r="AC1320">
        <v>0.14643663169999999</v>
      </c>
      <c r="AD1320">
        <v>0</v>
      </c>
      <c r="AE1320">
        <v>1260.5811223999999</v>
      </c>
      <c r="AF1320">
        <v>15.128849916</v>
      </c>
      <c r="AG1320">
        <v>130234.78068</v>
      </c>
      <c r="AH1320" t="s">
        <v>40</v>
      </c>
    </row>
    <row r="1321" spans="1:34" x14ac:dyDescent="0.55000000000000004">
      <c r="A1321">
        <v>16826.373802999999</v>
      </c>
      <c r="B1321">
        <v>15518.954147</v>
      </c>
      <c r="C1321" t="s">
        <v>21</v>
      </c>
      <c r="D1321">
        <v>21213</v>
      </c>
      <c r="E1321">
        <v>210033</v>
      </c>
      <c r="F1321" t="s">
        <v>506</v>
      </c>
      <c r="G1321" t="s">
        <v>35</v>
      </c>
      <c r="H1321" t="s">
        <v>86</v>
      </c>
      <c r="I1321" t="s">
        <v>37</v>
      </c>
      <c r="J1321">
        <v>1</v>
      </c>
      <c r="K1321">
        <v>0</v>
      </c>
      <c r="L1321">
        <v>0</v>
      </c>
      <c r="M1321">
        <v>0</v>
      </c>
      <c r="N1321">
        <v>0.75515097799999997</v>
      </c>
      <c r="O1321">
        <v>1</v>
      </c>
      <c r="P1321">
        <v>39554.33</v>
      </c>
      <c r="Q1321">
        <v>1</v>
      </c>
      <c r="R1321">
        <v>0.75515097799999997</v>
      </c>
      <c r="S1321">
        <v>39554.33</v>
      </c>
      <c r="T1321" t="s">
        <v>36</v>
      </c>
      <c r="U1321" t="s">
        <v>339</v>
      </c>
      <c r="V1321">
        <v>0</v>
      </c>
      <c r="W1321">
        <v>0</v>
      </c>
      <c r="X1321">
        <v>44.363528690000003</v>
      </c>
      <c r="Y1321">
        <v>-0.73492597800000004</v>
      </c>
      <c r="Z1321">
        <v>0.73492597800000004</v>
      </c>
      <c r="AA1321">
        <v>-0.73492597800000004</v>
      </c>
      <c r="AB1321">
        <v>1.2509826999999999E-2</v>
      </c>
      <c r="AC1321">
        <v>1.2509826999999999E-2</v>
      </c>
      <c r="AD1321">
        <v>0</v>
      </c>
      <c r="AE1321">
        <v>107.68925534</v>
      </c>
      <c r="AF1321">
        <v>0.74264115100000005</v>
      </c>
      <c r="AG1321">
        <v>6392.931912</v>
      </c>
      <c r="AH1321" t="s">
        <v>40</v>
      </c>
    </row>
    <row r="1322" spans="1:34" x14ac:dyDescent="0.55000000000000004">
      <c r="A1322">
        <v>16826.373802999999</v>
      </c>
      <c r="B1322">
        <v>15518.954147</v>
      </c>
      <c r="C1322" t="s">
        <v>21</v>
      </c>
      <c r="D1322">
        <v>20895</v>
      </c>
      <c r="E1322">
        <v>210033</v>
      </c>
      <c r="F1322" t="s">
        <v>506</v>
      </c>
      <c r="G1322" t="s">
        <v>35</v>
      </c>
      <c r="H1322" t="s">
        <v>46</v>
      </c>
      <c r="I1322" t="s">
        <v>37</v>
      </c>
      <c r="J1322">
        <v>1</v>
      </c>
      <c r="K1322">
        <v>0</v>
      </c>
      <c r="L1322">
        <v>0</v>
      </c>
      <c r="M1322">
        <v>0</v>
      </c>
      <c r="N1322">
        <v>0.42204798799999999</v>
      </c>
      <c r="O1322">
        <v>1</v>
      </c>
      <c r="P1322">
        <v>3656.87</v>
      </c>
      <c r="Q1322">
        <v>1</v>
      </c>
      <c r="R1322">
        <v>0.42204798799999999</v>
      </c>
      <c r="S1322">
        <v>3656.87</v>
      </c>
      <c r="T1322" t="s">
        <v>322</v>
      </c>
      <c r="U1322" t="s">
        <v>323</v>
      </c>
      <c r="V1322">
        <v>0</v>
      </c>
      <c r="W1322">
        <v>0</v>
      </c>
      <c r="X1322">
        <v>67.772700990000004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0.42204798799999999</v>
      </c>
      <c r="AG1322">
        <v>3633.1464360999998</v>
      </c>
      <c r="AH1322" t="s">
        <v>40</v>
      </c>
    </row>
    <row r="1323" spans="1:34" x14ac:dyDescent="0.55000000000000004">
      <c r="A1323">
        <v>16826.373802999999</v>
      </c>
      <c r="B1323">
        <v>15518.954147</v>
      </c>
      <c r="C1323" t="s">
        <v>21</v>
      </c>
      <c r="D1323">
        <v>21208</v>
      </c>
      <c r="E1323">
        <v>210033</v>
      </c>
      <c r="F1323" t="s">
        <v>506</v>
      </c>
      <c r="G1323" t="s">
        <v>35</v>
      </c>
      <c r="H1323" t="s">
        <v>36</v>
      </c>
      <c r="I1323" t="s">
        <v>37</v>
      </c>
      <c r="J1323">
        <v>2</v>
      </c>
      <c r="K1323">
        <v>0</v>
      </c>
      <c r="L1323">
        <v>0</v>
      </c>
      <c r="M1323">
        <v>0</v>
      </c>
      <c r="N1323">
        <v>4.4667108659999997</v>
      </c>
      <c r="O1323">
        <v>5</v>
      </c>
      <c r="P1323">
        <v>71700.91</v>
      </c>
      <c r="Q1323">
        <v>5</v>
      </c>
      <c r="R1323">
        <v>4.4667108659999997</v>
      </c>
      <c r="S1323">
        <v>71700.91</v>
      </c>
      <c r="T1323" t="s">
        <v>444</v>
      </c>
      <c r="U1323" t="s">
        <v>445</v>
      </c>
      <c r="V1323">
        <v>0</v>
      </c>
      <c r="W1323">
        <v>0</v>
      </c>
      <c r="X1323">
        <v>103.93195891000001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4.4667108659999997</v>
      </c>
      <c r="AG1323">
        <v>38451.112492</v>
      </c>
      <c r="AH1323" t="s">
        <v>40</v>
      </c>
    </row>
    <row r="1324" spans="1:34" x14ac:dyDescent="0.55000000000000004">
      <c r="A1324">
        <v>16826.373802999999</v>
      </c>
      <c r="B1324">
        <v>15518.954147</v>
      </c>
      <c r="C1324" t="s">
        <v>21</v>
      </c>
      <c r="D1324">
        <v>21797</v>
      </c>
      <c r="E1324">
        <v>210033</v>
      </c>
      <c r="F1324" t="s">
        <v>506</v>
      </c>
      <c r="G1324" t="s">
        <v>35</v>
      </c>
      <c r="H1324" t="s">
        <v>79</v>
      </c>
      <c r="I1324" t="s">
        <v>37</v>
      </c>
      <c r="J1324">
        <v>2</v>
      </c>
      <c r="K1324">
        <v>20.161144401000001</v>
      </c>
      <c r="L1324">
        <v>33</v>
      </c>
      <c r="M1324">
        <v>326139.32</v>
      </c>
      <c r="N1324">
        <v>26.318075221000001</v>
      </c>
      <c r="O1324">
        <v>37</v>
      </c>
      <c r="P1324">
        <v>430861.29</v>
      </c>
      <c r="Q1324">
        <v>4</v>
      </c>
      <c r="R1324">
        <v>6.1569308200000004</v>
      </c>
      <c r="S1324">
        <v>104721.97</v>
      </c>
      <c r="T1324" t="s">
        <v>326</v>
      </c>
      <c r="U1324" t="s">
        <v>327</v>
      </c>
      <c r="V1324">
        <v>0</v>
      </c>
      <c r="W1324">
        <v>0</v>
      </c>
      <c r="X1324">
        <v>15.290254544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6.1569308200000004</v>
      </c>
      <c r="AG1324">
        <v>53001.156034</v>
      </c>
      <c r="AH1324" t="s">
        <v>40</v>
      </c>
    </row>
    <row r="1325" spans="1:34" x14ac:dyDescent="0.55000000000000004">
      <c r="A1325">
        <v>16826.373802999999</v>
      </c>
      <c r="B1325">
        <v>15518.954147</v>
      </c>
      <c r="C1325" t="s">
        <v>21</v>
      </c>
      <c r="D1325">
        <v>21206</v>
      </c>
      <c r="E1325">
        <v>210033</v>
      </c>
      <c r="F1325" t="s">
        <v>506</v>
      </c>
      <c r="G1325" t="s">
        <v>35</v>
      </c>
      <c r="H1325" t="s">
        <v>86</v>
      </c>
      <c r="I1325" t="s">
        <v>37</v>
      </c>
      <c r="J1325">
        <v>1</v>
      </c>
      <c r="K1325">
        <v>0</v>
      </c>
      <c r="L1325">
        <v>0</v>
      </c>
      <c r="M1325">
        <v>0</v>
      </c>
      <c r="N1325">
        <v>0.37665798900000003</v>
      </c>
      <c r="O1325">
        <v>1</v>
      </c>
      <c r="P1325">
        <v>13672.28</v>
      </c>
      <c r="Q1325">
        <v>1</v>
      </c>
      <c r="R1325">
        <v>0.37665798900000003</v>
      </c>
      <c r="S1325">
        <v>13672.28</v>
      </c>
      <c r="T1325" t="s">
        <v>36</v>
      </c>
      <c r="U1325" t="s">
        <v>108</v>
      </c>
      <c r="V1325">
        <v>0</v>
      </c>
      <c r="W1325">
        <v>0</v>
      </c>
      <c r="X1325">
        <v>198.44760808000001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0.37665798900000003</v>
      </c>
      <c r="AG1325">
        <v>3242.4124016000001</v>
      </c>
      <c r="AH1325" t="s">
        <v>40</v>
      </c>
    </row>
    <row r="1326" spans="1:34" x14ac:dyDescent="0.55000000000000004">
      <c r="A1326">
        <v>16826.373802999999</v>
      </c>
      <c r="B1326">
        <v>15518.954147</v>
      </c>
      <c r="C1326" t="s">
        <v>21</v>
      </c>
      <c r="D1326">
        <v>21771</v>
      </c>
      <c r="E1326">
        <v>210033</v>
      </c>
      <c r="F1326" t="s">
        <v>506</v>
      </c>
      <c r="G1326" t="s">
        <v>35</v>
      </c>
      <c r="H1326" t="s">
        <v>55</v>
      </c>
      <c r="I1326" t="s">
        <v>37</v>
      </c>
      <c r="J1326">
        <v>3</v>
      </c>
      <c r="K1326">
        <v>58.459838267999999</v>
      </c>
      <c r="L1326">
        <v>86</v>
      </c>
      <c r="M1326">
        <v>1032134.3</v>
      </c>
      <c r="N1326">
        <v>84.943735481000004</v>
      </c>
      <c r="O1326">
        <v>117</v>
      </c>
      <c r="P1326">
        <v>1381464.12</v>
      </c>
      <c r="Q1326">
        <v>31</v>
      </c>
      <c r="R1326">
        <v>26.483897212999999</v>
      </c>
      <c r="S1326">
        <v>349329.82</v>
      </c>
      <c r="T1326" t="s">
        <v>77</v>
      </c>
      <c r="U1326" t="s">
        <v>78</v>
      </c>
      <c r="V1326">
        <v>0</v>
      </c>
      <c r="W1326">
        <v>0</v>
      </c>
      <c r="X1326">
        <v>50.771912489999998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26.483897212999999</v>
      </c>
      <c r="AG1326">
        <v>227983.26139999999</v>
      </c>
      <c r="AH1326" t="s">
        <v>40</v>
      </c>
    </row>
    <row r="1327" spans="1:34" x14ac:dyDescent="0.55000000000000004">
      <c r="A1327">
        <v>16826.373802999999</v>
      </c>
      <c r="B1327">
        <v>15518.954147</v>
      </c>
      <c r="C1327" t="s">
        <v>21</v>
      </c>
      <c r="D1327" t="s">
        <v>286</v>
      </c>
      <c r="E1327">
        <v>210033</v>
      </c>
      <c r="F1327" t="s">
        <v>506</v>
      </c>
      <c r="G1327" t="s">
        <v>35</v>
      </c>
      <c r="H1327" t="s">
        <v>286</v>
      </c>
      <c r="I1327" t="s">
        <v>37</v>
      </c>
      <c r="J1327">
        <v>1</v>
      </c>
      <c r="K1327">
        <v>0</v>
      </c>
      <c r="L1327">
        <v>0</v>
      </c>
      <c r="M1327">
        <v>0</v>
      </c>
      <c r="N1327">
        <v>0.94474897199999996</v>
      </c>
      <c r="O1327">
        <v>1</v>
      </c>
      <c r="P1327">
        <v>13698.45</v>
      </c>
      <c r="Q1327">
        <v>1</v>
      </c>
      <c r="R1327">
        <v>0.94474897199999996</v>
      </c>
      <c r="S1327">
        <v>13698.45</v>
      </c>
      <c r="U1327" t="s">
        <v>287</v>
      </c>
      <c r="V1327">
        <v>0</v>
      </c>
      <c r="W1327">
        <v>0</v>
      </c>
      <c r="X1327">
        <v>198.49333811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0.94474897199999996</v>
      </c>
      <c r="AG1327">
        <v>8132.7513889000002</v>
      </c>
      <c r="AH1327" t="s">
        <v>40</v>
      </c>
    </row>
    <row r="1328" spans="1:34" x14ac:dyDescent="0.55000000000000004">
      <c r="A1328">
        <v>16826.373802999999</v>
      </c>
      <c r="B1328">
        <v>15518.954147</v>
      </c>
      <c r="C1328" t="s">
        <v>21</v>
      </c>
      <c r="D1328">
        <v>20877</v>
      </c>
      <c r="E1328">
        <v>210033</v>
      </c>
      <c r="F1328" t="s">
        <v>506</v>
      </c>
      <c r="G1328" t="s">
        <v>35</v>
      </c>
      <c r="H1328" t="s">
        <v>46</v>
      </c>
      <c r="I1328" t="s">
        <v>37</v>
      </c>
      <c r="J1328">
        <v>2</v>
      </c>
      <c r="K1328">
        <v>0.923724973</v>
      </c>
      <c r="L1328">
        <v>1</v>
      </c>
      <c r="M1328">
        <v>9068.4699999999993</v>
      </c>
      <c r="N1328">
        <v>6.6738778019999998</v>
      </c>
      <c r="O1328">
        <v>3</v>
      </c>
      <c r="P1328">
        <v>61185.27</v>
      </c>
      <c r="Q1328">
        <v>2</v>
      </c>
      <c r="R1328">
        <v>5.7501528290000001</v>
      </c>
      <c r="S1328">
        <v>52116.800000000003</v>
      </c>
      <c r="T1328" t="s">
        <v>47</v>
      </c>
      <c r="U1328" t="s">
        <v>359</v>
      </c>
      <c r="V1328">
        <v>0</v>
      </c>
      <c r="W1328">
        <v>0</v>
      </c>
      <c r="X1328">
        <v>76.876184717000001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5.7501528290000001</v>
      </c>
      <c r="AG1328">
        <v>49499.459425000001</v>
      </c>
      <c r="AH1328" t="s">
        <v>40</v>
      </c>
    </row>
    <row r="1329" spans="1:34" x14ac:dyDescent="0.55000000000000004">
      <c r="A1329">
        <v>16826.373802999999</v>
      </c>
      <c r="B1329">
        <v>15518.954147</v>
      </c>
      <c r="C1329" t="s">
        <v>21</v>
      </c>
      <c r="D1329">
        <v>21163</v>
      </c>
      <c r="E1329">
        <v>210033</v>
      </c>
      <c r="F1329" t="s">
        <v>506</v>
      </c>
      <c r="G1329" t="s">
        <v>35</v>
      </c>
      <c r="H1329" t="s">
        <v>79</v>
      </c>
      <c r="I1329" t="s">
        <v>37</v>
      </c>
      <c r="J1329">
        <v>2</v>
      </c>
      <c r="K1329">
        <v>1.4486399569999999</v>
      </c>
      <c r="L1329">
        <v>2</v>
      </c>
      <c r="M1329">
        <v>14005.62</v>
      </c>
      <c r="N1329">
        <v>2.9462239119999998</v>
      </c>
      <c r="O1329">
        <v>4</v>
      </c>
      <c r="P1329">
        <v>31840.91</v>
      </c>
      <c r="Q1329">
        <v>2</v>
      </c>
      <c r="R1329">
        <v>1.4975839550000001</v>
      </c>
      <c r="S1329">
        <v>17835.29</v>
      </c>
      <c r="T1329" t="s">
        <v>121</v>
      </c>
      <c r="U1329" t="s">
        <v>122</v>
      </c>
      <c r="V1329">
        <v>0</v>
      </c>
      <c r="W1329">
        <v>0</v>
      </c>
      <c r="X1329">
        <v>24.653901267999998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1.4975839550000001</v>
      </c>
      <c r="AG1329">
        <v>12891.761039999999</v>
      </c>
      <c r="AH1329" t="s">
        <v>40</v>
      </c>
    </row>
    <row r="1330" spans="1:34" x14ac:dyDescent="0.55000000000000004">
      <c r="A1330">
        <v>16826.373802999999</v>
      </c>
      <c r="B1330">
        <v>15518.954147</v>
      </c>
      <c r="C1330" t="s">
        <v>21</v>
      </c>
      <c r="D1330">
        <v>21152</v>
      </c>
      <c r="E1330">
        <v>210033</v>
      </c>
      <c r="F1330" t="s">
        <v>506</v>
      </c>
      <c r="G1330" t="s">
        <v>35</v>
      </c>
      <c r="H1330" t="s">
        <v>36</v>
      </c>
      <c r="I1330" t="s">
        <v>37</v>
      </c>
      <c r="J1330">
        <v>1</v>
      </c>
      <c r="K1330">
        <v>0</v>
      </c>
      <c r="L1330">
        <v>0</v>
      </c>
      <c r="M1330">
        <v>0</v>
      </c>
      <c r="N1330">
        <v>3.0781519089999998</v>
      </c>
      <c r="O1330">
        <v>2</v>
      </c>
      <c r="P1330">
        <v>35267.69</v>
      </c>
      <c r="Q1330">
        <v>2</v>
      </c>
      <c r="R1330">
        <v>3.0781519089999998</v>
      </c>
      <c r="S1330">
        <v>35267.69</v>
      </c>
      <c r="T1330" t="s">
        <v>256</v>
      </c>
      <c r="U1330" t="s">
        <v>257</v>
      </c>
      <c r="V1330">
        <v>0</v>
      </c>
      <c r="W1330">
        <v>0</v>
      </c>
      <c r="X1330">
        <v>8.4486977470000006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3.0781519089999998</v>
      </c>
      <c r="AG1330">
        <v>26497.879283999999</v>
      </c>
      <c r="AH1330" t="s">
        <v>40</v>
      </c>
    </row>
    <row r="1331" spans="1:34" x14ac:dyDescent="0.55000000000000004">
      <c r="A1331">
        <v>16826.373802999999</v>
      </c>
      <c r="B1331">
        <v>15518.954147</v>
      </c>
      <c r="C1331" t="s">
        <v>21</v>
      </c>
      <c r="D1331">
        <v>20872</v>
      </c>
      <c r="E1331">
        <v>210033</v>
      </c>
      <c r="F1331" t="s">
        <v>506</v>
      </c>
      <c r="G1331" t="s">
        <v>35</v>
      </c>
      <c r="H1331" t="s">
        <v>46</v>
      </c>
      <c r="I1331" t="s">
        <v>37</v>
      </c>
      <c r="J1331">
        <v>2</v>
      </c>
      <c r="K1331">
        <v>0.49757698500000003</v>
      </c>
      <c r="L1331">
        <v>1</v>
      </c>
      <c r="M1331">
        <v>23412.2</v>
      </c>
      <c r="N1331">
        <v>1.654691951</v>
      </c>
      <c r="O1331">
        <v>2</v>
      </c>
      <c r="P1331">
        <v>38221.35</v>
      </c>
      <c r="Q1331">
        <v>1</v>
      </c>
      <c r="R1331">
        <v>1.157114966</v>
      </c>
      <c r="S1331">
        <v>14809.15</v>
      </c>
      <c r="T1331" t="s">
        <v>328</v>
      </c>
      <c r="U1331" t="s">
        <v>329</v>
      </c>
      <c r="V1331">
        <v>0</v>
      </c>
      <c r="W1331">
        <v>0</v>
      </c>
      <c r="X1331">
        <v>48.051773566000001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1.157114966</v>
      </c>
      <c r="AG1331">
        <v>9960.8770433000009</v>
      </c>
      <c r="AH1331" t="s">
        <v>40</v>
      </c>
    </row>
    <row r="1332" spans="1:34" x14ac:dyDescent="0.55000000000000004">
      <c r="A1332">
        <v>16826.373802999999</v>
      </c>
      <c r="B1332">
        <v>15518.954147</v>
      </c>
      <c r="C1332" t="s">
        <v>21</v>
      </c>
      <c r="D1332">
        <v>21136</v>
      </c>
      <c r="E1332">
        <v>210033</v>
      </c>
      <c r="F1332" t="s">
        <v>506</v>
      </c>
      <c r="G1332" t="s">
        <v>35</v>
      </c>
      <c r="H1332" t="s">
        <v>36</v>
      </c>
      <c r="I1332" t="s">
        <v>37</v>
      </c>
      <c r="J1332">
        <v>2</v>
      </c>
      <c r="K1332">
        <v>81.179042600000002</v>
      </c>
      <c r="L1332">
        <v>107</v>
      </c>
      <c r="M1332">
        <v>1438194.67</v>
      </c>
      <c r="N1332">
        <v>97.377182114999997</v>
      </c>
      <c r="O1332">
        <v>139</v>
      </c>
      <c r="P1332">
        <v>1505141.41</v>
      </c>
      <c r="Q1332">
        <v>32</v>
      </c>
      <c r="R1332">
        <v>16.198139515000001</v>
      </c>
      <c r="S1332">
        <v>66946.740000000005</v>
      </c>
      <c r="T1332" t="s">
        <v>398</v>
      </c>
      <c r="U1332" t="s">
        <v>399</v>
      </c>
      <c r="V1332">
        <v>0</v>
      </c>
      <c r="W1332">
        <v>0</v>
      </c>
      <c r="X1332">
        <v>56.052853335000002</v>
      </c>
      <c r="Y1332">
        <v>-0.96866297199999996</v>
      </c>
      <c r="Z1332">
        <v>0.96866297199999996</v>
      </c>
      <c r="AA1332">
        <v>-0.96866297199999996</v>
      </c>
      <c r="AB1332">
        <v>0.27992398299999999</v>
      </c>
      <c r="AC1332">
        <v>0.27992398299999999</v>
      </c>
      <c r="AD1332">
        <v>0</v>
      </c>
      <c r="AE1332">
        <v>2409.6900117999999</v>
      </c>
      <c r="AF1332">
        <v>15.918215532</v>
      </c>
      <c r="AG1332">
        <v>137029.93421000001</v>
      </c>
      <c r="AH1332" t="s">
        <v>40</v>
      </c>
    </row>
    <row r="1333" spans="1:34" x14ac:dyDescent="0.55000000000000004">
      <c r="A1333">
        <v>16826.373802999999</v>
      </c>
      <c r="B1333">
        <v>15518.954147</v>
      </c>
      <c r="C1333" t="s">
        <v>21</v>
      </c>
      <c r="D1333">
        <v>21133</v>
      </c>
      <c r="E1333">
        <v>210033</v>
      </c>
      <c r="F1333" t="s">
        <v>506</v>
      </c>
      <c r="G1333" t="s">
        <v>35</v>
      </c>
      <c r="H1333" t="s">
        <v>36</v>
      </c>
      <c r="I1333" t="s">
        <v>37</v>
      </c>
      <c r="J1333">
        <v>2</v>
      </c>
      <c r="K1333">
        <v>8.1852937570000002</v>
      </c>
      <c r="L1333">
        <v>14</v>
      </c>
      <c r="M1333">
        <v>165209.25</v>
      </c>
      <c r="N1333">
        <v>11.786395648999999</v>
      </c>
      <c r="O1333">
        <v>20</v>
      </c>
      <c r="P1333">
        <v>186733.18</v>
      </c>
      <c r="Q1333">
        <v>6</v>
      </c>
      <c r="R1333">
        <v>3.601101892</v>
      </c>
      <c r="S1333">
        <v>21523.93</v>
      </c>
      <c r="T1333" t="s">
        <v>67</v>
      </c>
      <c r="U1333" t="s">
        <v>68</v>
      </c>
      <c r="V1333">
        <v>0</v>
      </c>
      <c r="W1333">
        <v>0</v>
      </c>
      <c r="X1333">
        <v>65.825927037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3.601101892</v>
      </c>
      <c r="AG1333">
        <v>30999.627713000002</v>
      </c>
      <c r="AH1333" t="s">
        <v>40</v>
      </c>
    </row>
    <row r="1334" spans="1:34" x14ac:dyDescent="0.55000000000000004">
      <c r="A1334">
        <v>16826.373802999999</v>
      </c>
      <c r="B1334">
        <v>15518.954147</v>
      </c>
      <c r="C1334" t="s">
        <v>21</v>
      </c>
      <c r="D1334">
        <v>21122</v>
      </c>
      <c r="E1334">
        <v>210033</v>
      </c>
      <c r="F1334" t="s">
        <v>506</v>
      </c>
      <c r="G1334" t="s">
        <v>35</v>
      </c>
      <c r="H1334" t="s">
        <v>64</v>
      </c>
      <c r="I1334" t="s">
        <v>37</v>
      </c>
      <c r="J1334">
        <v>2</v>
      </c>
      <c r="K1334">
        <v>1.043269969</v>
      </c>
      <c r="L1334">
        <v>2</v>
      </c>
      <c r="M1334">
        <v>24374.43</v>
      </c>
      <c r="N1334">
        <v>2.1068249379999999</v>
      </c>
      <c r="O1334">
        <v>3</v>
      </c>
      <c r="P1334">
        <v>37536.629999999997</v>
      </c>
      <c r="Q1334">
        <v>1</v>
      </c>
      <c r="R1334">
        <v>1.0635549689999999</v>
      </c>
      <c r="S1334">
        <v>13162.2</v>
      </c>
      <c r="T1334" t="s">
        <v>65</v>
      </c>
      <c r="U1334" t="s">
        <v>66</v>
      </c>
      <c r="V1334">
        <v>0</v>
      </c>
      <c r="W1334">
        <v>0</v>
      </c>
      <c r="X1334">
        <v>126.90784524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1.0635549689999999</v>
      </c>
      <c r="AG1334">
        <v>9155.4777064999998</v>
      </c>
      <c r="AH1334" t="s">
        <v>40</v>
      </c>
    </row>
    <row r="1335" spans="1:34" x14ac:dyDescent="0.55000000000000004">
      <c r="A1335">
        <v>16826.373802999999</v>
      </c>
      <c r="B1335">
        <v>15518.954147</v>
      </c>
      <c r="C1335" t="s">
        <v>21</v>
      </c>
      <c r="D1335" t="s">
        <v>79</v>
      </c>
      <c r="E1335">
        <v>210033</v>
      </c>
      <c r="F1335" t="s">
        <v>506</v>
      </c>
      <c r="G1335" t="s">
        <v>35</v>
      </c>
      <c r="H1335" t="s">
        <v>79</v>
      </c>
      <c r="I1335" t="s">
        <v>37</v>
      </c>
      <c r="J1335">
        <v>2</v>
      </c>
      <c r="K1335">
        <v>0</v>
      </c>
      <c r="L1335">
        <v>0</v>
      </c>
      <c r="M1335">
        <v>0</v>
      </c>
      <c r="N1335">
        <v>1.854031945</v>
      </c>
      <c r="O1335">
        <v>2</v>
      </c>
      <c r="P1335">
        <v>59438.87</v>
      </c>
      <c r="Q1335">
        <v>2</v>
      </c>
      <c r="R1335">
        <v>1.854031945</v>
      </c>
      <c r="S1335">
        <v>59438.87</v>
      </c>
      <c r="U1335" t="s">
        <v>353</v>
      </c>
      <c r="V1335">
        <v>0</v>
      </c>
      <c r="W1335">
        <v>0</v>
      </c>
      <c r="X1335">
        <v>2.286293932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1.854031945</v>
      </c>
      <c r="AG1335">
        <v>15960.198235</v>
      </c>
      <c r="AH1335" t="s">
        <v>40</v>
      </c>
    </row>
    <row r="1336" spans="1:34" x14ac:dyDescent="0.55000000000000004">
      <c r="A1336">
        <v>16826.373802999999</v>
      </c>
      <c r="B1336">
        <v>15518.954147</v>
      </c>
      <c r="C1336" t="s">
        <v>21</v>
      </c>
      <c r="D1336">
        <v>21108</v>
      </c>
      <c r="E1336">
        <v>210033</v>
      </c>
      <c r="F1336" t="s">
        <v>506</v>
      </c>
      <c r="G1336" t="s">
        <v>35</v>
      </c>
      <c r="H1336" t="s">
        <v>64</v>
      </c>
      <c r="I1336" t="s">
        <v>37</v>
      </c>
      <c r="J1336">
        <v>1</v>
      </c>
      <c r="K1336">
        <v>0</v>
      </c>
      <c r="L1336">
        <v>0</v>
      </c>
      <c r="M1336">
        <v>0</v>
      </c>
      <c r="N1336">
        <v>0.49757698500000003</v>
      </c>
      <c r="O1336">
        <v>1</v>
      </c>
      <c r="P1336">
        <v>4619.72</v>
      </c>
      <c r="Q1336">
        <v>1</v>
      </c>
      <c r="R1336">
        <v>0.49757698500000003</v>
      </c>
      <c r="S1336">
        <v>4619.72</v>
      </c>
      <c r="T1336" t="s">
        <v>202</v>
      </c>
      <c r="U1336" t="s">
        <v>203</v>
      </c>
      <c r="V1336">
        <v>0</v>
      </c>
      <c r="W1336">
        <v>0</v>
      </c>
      <c r="X1336">
        <v>14.370112578000001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0.49757698500000003</v>
      </c>
      <c r="AG1336">
        <v>4283.3282023000002</v>
      </c>
      <c r="AH1336" t="s">
        <v>40</v>
      </c>
    </row>
    <row r="1337" spans="1:34" x14ac:dyDescent="0.55000000000000004">
      <c r="A1337">
        <v>16826.373802999999</v>
      </c>
      <c r="B1337">
        <v>15518.954147</v>
      </c>
      <c r="C1337" t="s">
        <v>21</v>
      </c>
      <c r="D1337">
        <v>20851</v>
      </c>
      <c r="E1337">
        <v>210033</v>
      </c>
      <c r="F1337" t="s">
        <v>506</v>
      </c>
      <c r="G1337" t="s">
        <v>35</v>
      </c>
      <c r="H1337" t="s">
        <v>46</v>
      </c>
      <c r="I1337" t="s">
        <v>37</v>
      </c>
      <c r="J1337">
        <v>1</v>
      </c>
      <c r="K1337">
        <v>0</v>
      </c>
      <c r="L1337">
        <v>0</v>
      </c>
      <c r="M1337">
        <v>0</v>
      </c>
      <c r="N1337">
        <v>0.75234297800000005</v>
      </c>
      <c r="O1337">
        <v>1</v>
      </c>
      <c r="P1337">
        <v>11747.68</v>
      </c>
      <c r="Q1337">
        <v>1</v>
      </c>
      <c r="R1337">
        <v>0.75234297800000005</v>
      </c>
      <c r="S1337">
        <v>11747.68</v>
      </c>
      <c r="T1337" t="s">
        <v>310</v>
      </c>
      <c r="U1337" t="s">
        <v>311</v>
      </c>
      <c r="V1337">
        <v>0</v>
      </c>
      <c r="W1337">
        <v>0</v>
      </c>
      <c r="X1337">
        <v>59.30342924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0.75234297800000005</v>
      </c>
      <c r="AG1337">
        <v>6476.4488564000003</v>
      </c>
      <c r="AH1337" t="s">
        <v>40</v>
      </c>
    </row>
    <row r="1338" spans="1:34" x14ac:dyDescent="0.55000000000000004">
      <c r="A1338">
        <v>16826.373802999999</v>
      </c>
      <c r="B1338">
        <v>15518.954147</v>
      </c>
      <c r="C1338" t="s">
        <v>21</v>
      </c>
      <c r="D1338">
        <v>21090</v>
      </c>
      <c r="E1338">
        <v>210033</v>
      </c>
      <c r="F1338" t="s">
        <v>506</v>
      </c>
      <c r="G1338" t="s">
        <v>35</v>
      </c>
      <c r="H1338" t="s">
        <v>64</v>
      </c>
      <c r="I1338" t="s">
        <v>37</v>
      </c>
      <c r="J1338">
        <v>2</v>
      </c>
      <c r="K1338">
        <v>0.77830497700000001</v>
      </c>
      <c r="L1338">
        <v>1</v>
      </c>
      <c r="M1338">
        <v>22435.07</v>
      </c>
      <c r="N1338">
        <v>1.0729719689999999</v>
      </c>
      <c r="O1338">
        <v>2</v>
      </c>
      <c r="P1338">
        <v>16942.349999999999</v>
      </c>
      <c r="Q1338">
        <v>1</v>
      </c>
      <c r="R1338">
        <v>0.29466699200000002</v>
      </c>
      <c r="S1338">
        <v>-5492.72</v>
      </c>
      <c r="T1338" t="s">
        <v>169</v>
      </c>
      <c r="U1338" t="s">
        <v>170</v>
      </c>
      <c r="V1338">
        <v>0</v>
      </c>
      <c r="W1338">
        <v>0</v>
      </c>
      <c r="X1338">
        <v>21.190433375000001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0.29466699200000002</v>
      </c>
      <c r="AG1338">
        <v>2536.6033301000002</v>
      </c>
      <c r="AH1338" t="s">
        <v>40</v>
      </c>
    </row>
    <row r="1339" spans="1:34" x14ac:dyDescent="0.55000000000000004">
      <c r="A1339">
        <v>16826.373802999999</v>
      </c>
      <c r="B1339">
        <v>15518.954147</v>
      </c>
      <c r="C1339" t="s">
        <v>21</v>
      </c>
      <c r="D1339" t="s">
        <v>148</v>
      </c>
      <c r="E1339">
        <v>210033</v>
      </c>
      <c r="F1339" t="s">
        <v>506</v>
      </c>
      <c r="G1339" t="s">
        <v>35</v>
      </c>
      <c r="H1339" t="s">
        <v>148</v>
      </c>
      <c r="I1339" t="s">
        <v>37</v>
      </c>
      <c r="J1339">
        <v>3</v>
      </c>
      <c r="K1339">
        <v>3.7587758880000002</v>
      </c>
      <c r="L1339">
        <v>5</v>
      </c>
      <c r="M1339">
        <v>35007.480000000003</v>
      </c>
      <c r="N1339">
        <v>6.4400548080000002</v>
      </c>
      <c r="O1339">
        <v>4</v>
      </c>
      <c r="P1339">
        <v>101875.28</v>
      </c>
      <c r="Q1339">
        <v>-1</v>
      </c>
      <c r="R1339">
        <v>2.68127892</v>
      </c>
      <c r="S1339">
        <v>66867.8</v>
      </c>
      <c r="U1339" t="s">
        <v>149</v>
      </c>
      <c r="V1339">
        <v>0</v>
      </c>
      <c r="W1339">
        <v>0</v>
      </c>
      <c r="X1339">
        <v>44.885576671999999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2.68127892</v>
      </c>
      <c r="AG1339">
        <v>23081.448625000001</v>
      </c>
      <c r="AH1339" t="s">
        <v>40</v>
      </c>
    </row>
    <row r="1340" spans="1:34" x14ac:dyDescent="0.55000000000000004">
      <c r="A1340">
        <v>16826.373802999999</v>
      </c>
      <c r="B1340">
        <v>15518.954147</v>
      </c>
      <c r="C1340" t="s">
        <v>21</v>
      </c>
      <c r="D1340">
        <v>21075</v>
      </c>
      <c r="E1340">
        <v>210033</v>
      </c>
      <c r="F1340" t="s">
        <v>506</v>
      </c>
      <c r="G1340" t="s">
        <v>35</v>
      </c>
      <c r="H1340" t="s">
        <v>79</v>
      </c>
      <c r="I1340" t="s">
        <v>37</v>
      </c>
      <c r="J1340">
        <v>2</v>
      </c>
      <c r="K1340">
        <v>0.49260398500000002</v>
      </c>
      <c r="L1340">
        <v>1</v>
      </c>
      <c r="M1340">
        <v>17351.25</v>
      </c>
      <c r="N1340">
        <v>1.1191519670000001</v>
      </c>
      <c r="O1340">
        <v>2</v>
      </c>
      <c r="P1340">
        <v>19934.810000000001</v>
      </c>
      <c r="Q1340">
        <v>1</v>
      </c>
      <c r="R1340">
        <v>0.62654798199999995</v>
      </c>
      <c r="S1340">
        <v>2583.56</v>
      </c>
      <c r="T1340" t="s">
        <v>158</v>
      </c>
      <c r="U1340" t="s">
        <v>159</v>
      </c>
      <c r="V1340">
        <v>0</v>
      </c>
      <c r="W1340">
        <v>0</v>
      </c>
      <c r="X1340">
        <v>74.389385790999995</v>
      </c>
      <c r="Y1340">
        <v>-3.5079528959999999</v>
      </c>
      <c r="Z1340">
        <v>3.5079528959999999</v>
      </c>
      <c r="AA1340">
        <v>-3.5079528959999999</v>
      </c>
      <c r="AB1340">
        <v>2.95458927E-2</v>
      </c>
      <c r="AC1340">
        <v>2.95458927E-2</v>
      </c>
      <c r="AD1340">
        <v>0</v>
      </c>
      <c r="AE1340">
        <v>254.34205987000001</v>
      </c>
      <c r="AF1340">
        <v>0.59700208929999998</v>
      </c>
      <c r="AG1340">
        <v>5139.2165697999999</v>
      </c>
      <c r="AH1340" t="s">
        <v>40</v>
      </c>
    </row>
    <row r="1341" spans="1:34" x14ac:dyDescent="0.55000000000000004">
      <c r="A1341">
        <v>16826.373802999999</v>
      </c>
      <c r="B1341">
        <v>15518.954147</v>
      </c>
      <c r="C1341" t="s">
        <v>21</v>
      </c>
      <c r="D1341" t="s">
        <v>347</v>
      </c>
      <c r="E1341">
        <v>210033</v>
      </c>
      <c r="F1341" t="s">
        <v>506</v>
      </c>
      <c r="G1341" t="s">
        <v>35</v>
      </c>
      <c r="H1341" t="s">
        <v>347</v>
      </c>
      <c r="I1341" t="s">
        <v>37</v>
      </c>
      <c r="J1341">
        <v>1</v>
      </c>
      <c r="K1341">
        <v>0</v>
      </c>
      <c r="L1341">
        <v>0</v>
      </c>
      <c r="M1341">
        <v>0</v>
      </c>
      <c r="N1341">
        <v>0.52952198399999995</v>
      </c>
      <c r="O1341">
        <v>1</v>
      </c>
      <c r="P1341">
        <v>6848.55</v>
      </c>
      <c r="Q1341">
        <v>1</v>
      </c>
      <c r="R1341">
        <v>0.52952198399999995</v>
      </c>
      <c r="S1341">
        <v>6848.55</v>
      </c>
      <c r="U1341" t="s">
        <v>348</v>
      </c>
      <c r="V1341">
        <v>0</v>
      </c>
      <c r="W1341">
        <v>0</v>
      </c>
      <c r="X1341">
        <v>68.731464979999998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0.52952198399999995</v>
      </c>
      <c r="AG1341">
        <v>4558.3226640000003</v>
      </c>
      <c r="AH1341" t="s">
        <v>40</v>
      </c>
    </row>
    <row r="1342" spans="1:34" x14ac:dyDescent="0.55000000000000004">
      <c r="A1342">
        <v>16826.373802999999</v>
      </c>
      <c r="B1342">
        <v>15518.954147</v>
      </c>
      <c r="C1342" t="s">
        <v>21</v>
      </c>
      <c r="D1342">
        <v>21239</v>
      </c>
      <c r="E1342">
        <v>210033</v>
      </c>
      <c r="F1342" t="s">
        <v>506</v>
      </c>
      <c r="G1342" t="s">
        <v>35</v>
      </c>
      <c r="H1342" t="s">
        <v>86</v>
      </c>
      <c r="I1342" t="s">
        <v>37</v>
      </c>
      <c r="J1342">
        <v>1</v>
      </c>
      <c r="K1342">
        <v>0.55725698300000004</v>
      </c>
      <c r="L1342">
        <v>1</v>
      </c>
      <c r="M1342">
        <v>10108.23</v>
      </c>
      <c r="N1342">
        <v>0.94474897199999996</v>
      </c>
      <c r="O1342">
        <v>1</v>
      </c>
      <c r="P1342">
        <v>39717.58</v>
      </c>
      <c r="Q1342">
        <v>0</v>
      </c>
      <c r="R1342">
        <v>0.38749198899999998</v>
      </c>
      <c r="S1342">
        <v>29609.35</v>
      </c>
      <c r="T1342" t="s">
        <v>36</v>
      </c>
      <c r="U1342" t="s">
        <v>109</v>
      </c>
      <c r="V1342">
        <v>0</v>
      </c>
      <c r="W1342">
        <v>0</v>
      </c>
      <c r="X1342">
        <v>164.27218110999999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0.38749198899999998</v>
      </c>
      <c r="AG1342">
        <v>3335.6755128999998</v>
      </c>
      <c r="AH1342" t="s">
        <v>40</v>
      </c>
    </row>
    <row r="1343" spans="1:34" x14ac:dyDescent="0.55000000000000004">
      <c r="A1343">
        <v>16826.373802999999</v>
      </c>
      <c r="B1343">
        <v>15518.954147</v>
      </c>
      <c r="C1343" t="s">
        <v>21</v>
      </c>
      <c r="D1343">
        <v>21061</v>
      </c>
      <c r="E1343">
        <v>210033</v>
      </c>
      <c r="F1343" t="s">
        <v>506</v>
      </c>
      <c r="G1343" t="s">
        <v>35</v>
      </c>
      <c r="H1343" t="s">
        <v>64</v>
      </c>
      <c r="I1343" t="s">
        <v>37</v>
      </c>
      <c r="J1343">
        <v>1</v>
      </c>
      <c r="K1343">
        <v>0</v>
      </c>
      <c r="L1343">
        <v>0</v>
      </c>
      <c r="M1343">
        <v>0</v>
      </c>
      <c r="N1343">
        <v>3.4167068989999998</v>
      </c>
      <c r="O1343">
        <v>2</v>
      </c>
      <c r="P1343">
        <v>30136.41</v>
      </c>
      <c r="Q1343">
        <v>2</v>
      </c>
      <c r="R1343">
        <v>3.4167068989999998</v>
      </c>
      <c r="S1343">
        <v>30136.41</v>
      </c>
      <c r="T1343" t="s">
        <v>164</v>
      </c>
      <c r="U1343" t="s">
        <v>421</v>
      </c>
      <c r="V1343">
        <v>0</v>
      </c>
      <c r="W1343">
        <v>0</v>
      </c>
      <c r="X1343">
        <v>121.47440439</v>
      </c>
      <c r="Y1343">
        <v>-2.2170409339999999</v>
      </c>
      <c r="Z1343">
        <v>2.2170409339999999</v>
      </c>
      <c r="AA1343">
        <v>-2.2170409339999999</v>
      </c>
      <c r="AB1343">
        <v>6.2358643300000002E-2</v>
      </c>
      <c r="AC1343">
        <v>6.2358643300000002E-2</v>
      </c>
      <c r="AD1343">
        <v>0</v>
      </c>
      <c r="AE1343">
        <v>536.80645126000002</v>
      </c>
      <c r="AF1343">
        <v>3.3543482557000002</v>
      </c>
      <c r="AG1343">
        <v>28875.480412000001</v>
      </c>
      <c r="AH1343" t="s">
        <v>40</v>
      </c>
    </row>
    <row r="1344" spans="1:34" x14ac:dyDescent="0.55000000000000004">
      <c r="A1344">
        <v>16826.373802999999</v>
      </c>
      <c r="B1344">
        <v>15518.954147</v>
      </c>
      <c r="C1344" t="s">
        <v>21</v>
      </c>
      <c r="D1344" t="s">
        <v>44</v>
      </c>
      <c r="E1344">
        <v>210033</v>
      </c>
      <c r="F1344" t="s">
        <v>506</v>
      </c>
      <c r="G1344" t="s">
        <v>35</v>
      </c>
      <c r="H1344" t="s">
        <v>44</v>
      </c>
      <c r="I1344" t="s">
        <v>37</v>
      </c>
      <c r="J1344">
        <v>1</v>
      </c>
      <c r="K1344">
        <v>0</v>
      </c>
      <c r="L1344">
        <v>0</v>
      </c>
      <c r="M1344">
        <v>0</v>
      </c>
      <c r="N1344">
        <v>1.918929943</v>
      </c>
      <c r="O1344">
        <v>1</v>
      </c>
      <c r="P1344">
        <v>41621.17</v>
      </c>
      <c r="Q1344">
        <v>1</v>
      </c>
      <c r="R1344">
        <v>1.918929943</v>
      </c>
      <c r="S1344">
        <v>41621.17</v>
      </c>
      <c r="U1344" t="s">
        <v>45</v>
      </c>
      <c r="V1344">
        <v>0</v>
      </c>
      <c r="W1344">
        <v>0</v>
      </c>
      <c r="X1344">
        <v>53.578863411999997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1.918929943</v>
      </c>
      <c r="AG1344">
        <v>16518.864398999998</v>
      </c>
      <c r="AH1344" t="s">
        <v>40</v>
      </c>
    </row>
    <row r="1345" spans="1:34" x14ac:dyDescent="0.55000000000000004">
      <c r="A1345">
        <v>16826.373802999999</v>
      </c>
      <c r="B1345">
        <v>15518.954147</v>
      </c>
      <c r="C1345" t="s">
        <v>21</v>
      </c>
      <c r="D1345" t="s">
        <v>390</v>
      </c>
      <c r="E1345">
        <v>210033</v>
      </c>
      <c r="F1345" t="s">
        <v>506</v>
      </c>
      <c r="G1345" t="s">
        <v>35</v>
      </c>
      <c r="H1345" t="s">
        <v>390</v>
      </c>
      <c r="I1345" t="s">
        <v>37</v>
      </c>
      <c r="J1345">
        <v>1</v>
      </c>
      <c r="K1345">
        <v>0</v>
      </c>
      <c r="L1345">
        <v>0</v>
      </c>
      <c r="M1345">
        <v>0</v>
      </c>
      <c r="N1345">
        <v>0.45127198699999999</v>
      </c>
      <c r="O1345">
        <v>1</v>
      </c>
      <c r="P1345">
        <v>3945.02</v>
      </c>
      <c r="Q1345">
        <v>1</v>
      </c>
      <c r="R1345">
        <v>0.45127198699999999</v>
      </c>
      <c r="S1345">
        <v>3945.02</v>
      </c>
      <c r="U1345" t="s">
        <v>391</v>
      </c>
      <c r="V1345">
        <v>0</v>
      </c>
      <c r="W1345">
        <v>0</v>
      </c>
      <c r="X1345">
        <v>11.846682640999999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0.45127198699999999</v>
      </c>
      <c r="AG1345">
        <v>3884.7175152999998</v>
      </c>
      <c r="AH1345" t="s">
        <v>40</v>
      </c>
    </row>
    <row r="1346" spans="1:34" x14ac:dyDescent="0.55000000000000004">
      <c r="A1346">
        <v>16826.373802999999</v>
      </c>
      <c r="B1346">
        <v>15518.954147</v>
      </c>
      <c r="C1346" t="s">
        <v>21</v>
      </c>
      <c r="D1346">
        <v>21703</v>
      </c>
      <c r="E1346">
        <v>210033</v>
      </c>
      <c r="F1346" t="s">
        <v>506</v>
      </c>
      <c r="G1346" t="s">
        <v>35</v>
      </c>
      <c r="H1346" t="s">
        <v>55</v>
      </c>
      <c r="I1346" t="s">
        <v>37</v>
      </c>
      <c r="J1346">
        <v>2</v>
      </c>
      <c r="K1346">
        <v>0.51374798499999996</v>
      </c>
      <c r="L1346">
        <v>1</v>
      </c>
      <c r="M1346">
        <v>7040.72</v>
      </c>
      <c r="N1346">
        <v>5.2912068420000002</v>
      </c>
      <c r="O1346">
        <v>5</v>
      </c>
      <c r="P1346">
        <v>75090.210000000006</v>
      </c>
      <c r="Q1346">
        <v>4</v>
      </c>
      <c r="R1346">
        <v>4.7774588570000001</v>
      </c>
      <c r="S1346">
        <v>68049.490000000005</v>
      </c>
      <c r="T1346" t="s">
        <v>55</v>
      </c>
      <c r="U1346" t="s">
        <v>166</v>
      </c>
      <c r="V1346">
        <v>0</v>
      </c>
      <c r="W1346">
        <v>0</v>
      </c>
      <c r="X1346">
        <v>20.142659399999999</v>
      </c>
      <c r="Y1346">
        <v>-0.52161998499999995</v>
      </c>
      <c r="Z1346">
        <v>0.52161998499999995</v>
      </c>
      <c r="AA1346">
        <v>-0.52161998499999995</v>
      </c>
      <c r="AB1346">
        <v>0.1237184211</v>
      </c>
      <c r="AC1346">
        <v>0.1237184211</v>
      </c>
      <c r="AD1346">
        <v>0</v>
      </c>
      <c r="AE1346">
        <v>1065.0142954999999</v>
      </c>
      <c r="AF1346">
        <v>4.6537404358999996</v>
      </c>
      <c r="AG1346">
        <v>40061.132762000001</v>
      </c>
      <c r="AH1346" t="s">
        <v>40</v>
      </c>
    </row>
    <row r="1347" spans="1:34" x14ac:dyDescent="0.55000000000000004">
      <c r="A1347">
        <v>16826.373802999999</v>
      </c>
      <c r="B1347">
        <v>15518.954147</v>
      </c>
      <c r="C1347" t="s">
        <v>21</v>
      </c>
      <c r="D1347">
        <v>21791</v>
      </c>
      <c r="E1347">
        <v>210033</v>
      </c>
      <c r="F1347" t="s">
        <v>506</v>
      </c>
      <c r="G1347" t="s">
        <v>35</v>
      </c>
      <c r="H1347" t="s">
        <v>123</v>
      </c>
      <c r="I1347" t="s">
        <v>37</v>
      </c>
      <c r="J1347">
        <v>2</v>
      </c>
      <c r="K1347">
        <v>50.817593496999997</v>
      </c>
      <c r="L1347">
        <v>71</v>
      </c>
      <c r="M1347">
        <v>946650.46</v>
      </c>
      <c r="N1347">
        <v>52.244562453</v>
      </c>
      <c r="O1347">
        <v>63</v>
      </c>
      <c r="P1347">
        <v>792025.43</v>
      </c>
      <c r="Q1347">
        <v>-8</v>
      </c>
      <c r="R1347">
        <v>1.4269689560000001</v>
      </c>
      <c r="S1347">
        <v>-154625.03</v>
      </c>
      <c r="T1347" t="s">
        <v>345</v>
      </c>
      <c r="U1347" t="s">
        <v>346</v>
      </c>
      <c r="V1347">
        <v>0</v>
      </c>
      <c r="W1347">
        <v>0</v>
      </c>
      <c r="X1347">
        <v>10.496671685000001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1.4269689560000001</v>
      </c>
      <c r="AG1347">
        <v>12283.880800999999</v>
      </c>
      <c r="AH1347" t="s">
        <v>40</v>
      </c>
    </row>
    <row r="1348" spans="1:34" x14ac:dyDescent="0.55000000000000004">
      <c r="A1348">
        <v>16826.373802999999</v>
      </c>
      <c r="B1348">
        <v>15518.954147</v>
      </c>
      <c r="C1348" t="s">
        <v>21</v>
      </c>
      <c r="D1348">
        <v>21787</v>
      </c>
      <c r="E1348">
        <v>210033</v>
      </c>
      <c r="F1348" t="s">
        <v>506</v>
      </c>
      <c r="G1348" t="s">
        <v>35</v>
      </c>
      <c r="H1348" t="s">
        <v>123</v>
      </c>
      <c r="I1348" t="s">
        <v>37</v>
      </c>
      <c r="J1348">
        <v>3</v>
      </c>
      <c r="K1348">
        <v>129.28288516999999</v>
      </c>
      <c r="L1348">
        <v>176</v>
      </c>
      <c r="M1348">
        <v>2027738.72</v>
      </c>
      <c r="N1348">
        <v>141.31688080999999</v>
      </c>
      <c r="O1348">
        <v>174</v>
      </c>
      <c r="P1348">
        <v>2137889.71</v>
      </c>
      <c r="Q1348">
        <v>-2</v>
      </c>
      <c r="R1348">
        <v>12.033995634</v>
      </c>
      <c r="S1348">
        <v>110150.99</v>
      </c>
      <c r="T1348" t="s">
        <v>179</v>
      </c>
      <c r="U1348" t="s">
        <v>180</v>
      </c>
      <c r="V1348">
        <v>0</v>
      </c>
      <c r="W1348">
        <v>0</v>
      </c>
      <c r="X1348">
        <v>30.826973074000001</v>
      </c>
      <c r="Y1348">
        <v>-0.73492597800000004</v>
      </c>
      <c r="Z1348">
        <v>0.73492597800000004</v>
      </c>
      <c r="AA1348">
        <v>-0.73492597800000004</v>
      </c>
      <c r="AB1348">
        <v>0.28689472659999998</v>
      </c>
      <c r="AC1348">
        <v>0.28689472659999998</v>
      </c>
      <c r="AD1348">
        <v>0</v>
      </c>
      <c r="AE1348">
        <v>2469.6967712999999</v>
      </c>
      <c r="AF1348">
        <v>11.747100907</v>
      </c>
      <c r="AG1348">
        <v>101123.42436999999</v>
      </c>
      <c r="AH1348" t="s">
        <v>40</v>
      </c>
    </row>
    <row r="1349" spans="1:34" x14ac:dyDescent="0.55000000000000004">
      <c r="A1349">
        <v>16826.373802999999</v>
      </c>
      <c r="B1349">
        <v>15518.954147</v>
      </c>
      <c r="C1349" t="s">
        <v>21</v>
      </c>
      <c r="D1349">
        <v>21045</v>
      </c>
      <c r="E1349">
        <v>210033</v>
      </c>
      <c r="F1349" t="s">
        <v>506</v>
      </c>
      <c r="G1349" t="s">
        <v>35</v>
      </c>
      <c r="H1349" t="s">
        <v>79</v>
      </c>
      <c r="I1349" t="s">
        <v>37</v>
      </c>
      <c r="J1349">
        <v>1</v>
      </c>
      <c r="K1349">
        <v>0</v>
      </c>
      <c r="L1349">
        <v>0</v>
      </c>
      <c r="M1349">
        <v>0</v>
      </c>
      <c r="N1349">
        <v>1.0580009690000001</v>
      </c>
      <c r="O1349">
        <v>1</v>
      </c>
      <c r="P1349">
        <v>52109.08</v>
      </c>
      <c r="Q1349">
        <v>1</v>
      </c>
      <c r="R1349">
        <v>1.0580009690000001</v>
      </c>
      <c r="S1349">
        <v>52109.08</v>
      </c>
      <c r="T1349" t="s">
        <v>80</v>
      </c>
      <c r="U1349" t="s">
        <v>242</v>
      </c>
      <c r="V1349">
        <v>0</v>
      </c>
      <c r="W1349">
        <v>0</v>
      </c>
      <c r="X1349">
        <v>78.241843665999994</v>
      </c>
      <c r="Y1349">
        <v>-7.9040637660000002</v>
      </c>
      <c r="Z1349">
        <v>7.9040637660000002</v>
      </c>
      <c r="AA1349">
        <v>-7.9040637660000002</v>
      </c>
      <c r="AB1349">
        <v>0.1068802412</v>
      </c>
      <c r="AC1349">
        <v>0.1068802412</v>
      </c>
      <c r="AD1349">
        <v>0</v>
      </c>
      <c r="AE1349">
        <v>920.06496528000002</v>
      </c>
      <c r="AF1349">
        <v>0.95112072780000001</v>
      </c>
      <c r="AG1349">
        <v>8187.6018383999999</v>
      </c>
      <c r="AH1349" t="s">
        <v>40</v>
      </c>
    </row>
    <row r="1350" spans="1:34" x14ac:dyDescent="0.55000000000000004">
      <c r="A1350">
        <v>16826.373802999999</v>
      </c>
      <c r="B1350">
        <v>15518.954147</v>
      </c>
      <c r="C1350" t="s">
        <v>21</v>
      </c>
      <c r="D1350">
        <v>21776</v>
      </c>
      <c r="E1350">
        <v>210033</v>
      </c>
      <c r="F1350" t="s">
        <v>506</v>
      </c>
      <c r="G1350" t="s">
        <v>35</v>
      </c>
      <c r="H1350" t="s">
        <v>123</v>
      </c>
      <c r="I1350" t="s">
        <v>37</v>
      </c>
      <c r="J1350">
        <v>3</v>
      </c>
      <c r="K1350">
        <v>44.069759693000002</v>
      </c>
      <c r="L1350">
        <v>54</v>
      </c>
      <c r="M1350">
        <v>671340.7</v>
      </c>
      <c r="N1350">
        <v>44.612371678000002</v>
      </c>
      <c r="O1350">
        <v>56</v>
      </c>
      <c r="P1350">
        <v>639668.24</v>
      </c>
      <c r="Q1350">
        <v>2</v>
      </c>
      <c r="R1350">
        <v>0.54261198499999996</v>
      </c>
      <c r="S1350">
        <v>-31672.46</v>
      </c>
      <c r="T1350" t="s">
        <v>225</v>
      </c>
      <c r="U1350" t="s">
        <v>226</v>
      </c>
      <c r="V1350">
        <v>0</v>
      </c>
      <c r="W1350">
        <v>0</v>
      </c>
      <c r="X1350">
        <v>6.8351777970000001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0.54261198499999996</v>
      </c>
      <c r="AG1350">
        <v>4671.006273</v>
      </c>
      <c r="AH1350" t="s">
        <v>40</v>
      </c>
    </row>
    <row r="1351" spans="1:34" x14ac:dyDescent="0.55000000000000004">
      <c r="A1351">
        <v>16826.373802999999</v>
      </c>
      <c r="B1351">
        <v>15518.954147</v>
      </c>
      <c r="C1351" t="s">
        <v>21</v>
      </c>
      <c r="D1351">
        <v>21053</v>
      </c>
      <c r="E1351">
        <v>210033</v>
      </c>
      <c r="F1351" t="s">
        <v>506</v>
      </c>
      <c r="G1351" t="s">
        <v>35</v>
      </c>
      <c r="H1351" t="s">
        <v>36</v>
      </c>
      <c r="I1351" t="s">
        <v>37</v>
      </c>
      <c r="J1351">
        <v>1</v>
      </c>
      <c r="K1351">
        <v>0</v>
      </c>
      <c r="L1351">
        <v>0</v>
      </c>
      <c r="M1351">
        <v>0</v>
      </c>
      <c r="N1351">
        <v>0.52952198399999995</v>
      </c>
      <c r="O1351">
        <v>1</v>
      </c>
      <c r="P1351">
        <v>4607.84</v>
      </c>
      <c r="Q1351">
        <v>1</v>
      </c>
      <c r="R1351">
        <v>0.52952198399999995</v>
      </c>
      <c r="S1351">
        <v>4607.84</v>
      </c>
      <c r="T1351" t="s">
        <v>407</v>
      </c>
      <c r="U1351" t="s">
        <v>408</v>
      </c>
      <c r="V1351">
        <v>0</v>
      </c>
      <c r="W1351">
        <v>0</v>
      </c>
      <c r="X1351">
        <v>8.6298907459999992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0.52952198399999995</v>
      </c>
      <c r="AG1351">
        <v>4558.3226640000003</v>
      </c>
      <c r="AH1351" t="s">
        <v>40</v>
      </c>
    </row>
    <row r="1352" spans="1:34" x14ac:dyDescent="0.55000000000000004">
      <c r="A1352">
        <v>16826.373802999999</v>
      </c>
      <c r="B1352">
        <v>15518.954147</v>
      </c>
      <c r="C1352" t="s">
        <v>21</v>
      </c>
      <c r="D1352">
        <v>21757</v>
      </c>
      <c r="E1352">
        <v>210033</v>
      </c>
      <c r="F1352" t="s">
        <v>506</v>
      </c>
      <c r="G1352" t="s">
        <v>35</v>
      </c>
      <c r="H1352" t="s">
        <v>123</v>
      </c>
      <c r="I1352" t="s">
        <v>37</v>
      </c>
      <c r="J1352">
        <v>2</v>
      </c>
      <c r="K1352">
        <v>12.658369625000001</v>
      </c>
      <c r="L1352">
        <v>16</v>
      </c>
      <c r="M1352">
        <v>236045.35</v>
      </c>
      <c r="N1352">
        <v>17.015656495000002</v>
      </c>
      <c r="O1352">
        <v>18</v>
      </c>
      <c r="P1352">
        <v>261825.95</v>
      </c>
      <c r="Q1352">
        <v>2</v>
      </c>
      <c r="R1352">
        <v>4.3572868700000003</v>
      </c>
      <c r="S1352">
        <v>25780.6</v>
      </c>
      <c r="T1352" t="s">
        <v>124</v>
      </c>
      <c r="U1352" t="s">
        <v>125</v>
      </c>
      <c r="V1352">
        <v>0</v>
      </c>
      <c r="W1352">
        <v>0</v>
      </c>
      <c r="X1352">
        <v>6.549671805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4.3572868700000003</v>
      </c>
      <c r="AG1352">
        <v>37509.149937000002</v>
      </c>
      <c r="AH1352" t="s">
        <v>40</v>
      </c>
    </row>
    <row r="1353" spans="1:34" x14ac:dyDescent="0.55000000000000004">
      <c r="A1353">
        <v>16826.373802999999</v>
      </c>
      <c r="B1353">
        <v>15518.954147</v>
      </c>
      <c r="C1353" t="s">
        <v>21</v>
      </c>
      <c r="D1353">
        <v>21043</v>
      </c>
      <c r="E1353">
        <v>210033</v>
      </c>
      <c r="F1353" t="s">
        <v>506</v>
      </c>
      <c r="G1353" t="s">
        <v>35</v>
      </c>
      <c r="H1353" t="s">
        <v>79</v>
      </c>
      <c r="I1353" t="s">
        <v>37</v>
      </c>
      <c r="J1353">
        <v>2</v>
      </c>
      <c r="K1353">
        <v>0</v>
      </c>
      <c r="L1353">
        <v>0</v>
      </c>
      <c r="M1353">
        <v>0</v>
      </c>
      <c r="N1353">
        <v>2.9115009129999998</v>
      </c>
      <c r="O1353">
        <v>3</v>
      </c>
      <c r="P1353">
        <v>38607.589999999997</v>
      </c>
      <c r="Q1353">
        <v>3</v>
      </c>
      <c r="R1353">
        <v>2.9115009129999998</v>
      </c>
      <c r="S1353">
        <v>38607.589999999997</v>
      </c>
      <c r="T1353" t="s">
        <v>365</v>
      </c>
      <c r="U1353" t="s">
        <v>392</v>
      </c>
      <c r="V1353">
        <v>0</v>
      </c>
      <c r="W1353">
        <v>0</v>
      </c>
      <c r="X1353">
        <v>59.304537232999998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2.9115009129999998</v>
      </c>
      <c r="AG1353">
        <v>25063.285376</v>
      </c>
      <c r="AH1353" t="s">
        <v>40</v>
      </c>
    </row>
    <row r="1354" spans="1:34" x14ac:dyDescent="0.55000000000000004">
      <c r="A1354">
        <v>16826.373802999999</v>
      </c>
      <c r="B1354">
        <v>15518.954147</v>
      </c>
      <c r="C1354" t="s">
        <v>21</v>
      </c>
      <c r="D1354">
        <v>20794</v>
      </c>
      <c r="E1354">
        <v>210033</v>
      </c>
      <c r="F1354" t="s">
        <v>506</v>
      </c>
      <c r="G1354" t="s">
        <v>35</v>
      </c>
      <c r="H1354" t="s">
        <v>79</v>
      </c>
      <c r="I1354" t="s">
        <v>37</v>
      </c>
      <c r="J1354">
        <v>2</v>
      </c>
      <c r="K1354">
        <v>0</v>
      </c>
      <c r="L1354">
        <v>0</v>
      </c>
      <c r="M1354">
        <v>0</v>
      </c>
      <c r="N1354">
        <v>1.359281959</v>
      </c>
      <c r="O1354">
        <v>2</v>
      </c>
      <c r="P1354">
        <v>16352.61</v>
      </c>
      <c r="Q1354">
        <v>2</v>
      </c>
      <c r="R1354">
        <v>1.359281959</v>
      </c>
      <c r="S1354">
        <v>16352.61</v>
      </c>
      <c r="T1354" t="s">
        <v>208</v>
      </c>
      <c r="U1354" t="s">
        <v>209</v>
      </c>
      <c r="V1354">
        <v>0</v>
      </c>
      <c r="W1354">
        <v>0</v>
      </c>
      <c r="X1354">
        <v>40.043864829999997</v>
      </c>
      <c r="Y1354">
        <v>-4.7681088579999997</v>
      </c>
      <c r="Z1354">
        <v>4.7681088579999997</v>
      </c>
      <c r="AA1354">
        <v>-4.7681088579999997</v>
      </c>
      <c r="AB1354">
        <v>0.16185261779999999</v>
      </c>
      <c r="AC1354">
        <v>0.16185261779999999</v>
      </c>
      <c r="AD1354">
        <v>0</v>
      </c>
      <c r="AE1354">
        <v>1393.2876787</v>
      </c>
      <c r="AF1354">
        <v>1.1974293412000001</v>
      </c>
      <c r="AG1354">
        <v>10307.918216</v>
      </c>
      <c r="AH1354" t="s">
        <v>40</v>
      </c>
    </row>
    <row r="1355" spans="1:34" x14ac:dyDescent="0.55000000000000004">
      <c r="A1355">
        <v>16826.373802999999</v>
      </c>
      <c r="B1355">
        <v>15518.954147</v>
      </c>
      <c r="C1355" t="s">
        <v>21</v>
      </c>
      <c r="D1355">
        <v>21042</v>
      </c>
      <c r="E1355">
        <v>210033</v>
      </c>
      <c r="F1355" t="s">
        <v>506</v>
      </c>
      <c r="G1355" t="s">
        <v>35</v>
      </c>
      <c r="H1355" t="s">
        <v>79</v>
      </c>
      <c r="I1355" t="s">
        <v>37</v>
      </c>
      <c r="J1355">
        <v>2</v>
      </c>
      <c r="K1355">
        <v>0.77830497700000001</v>
      </c>
      <c r="L1355">
        <v>1</v>
      </c>
      <c r="M1355">
        <v>8457.82</v>
      </c>
      <c r="N1355">
        <v>6.3285188120000004</v>
      </c>
      <c r="O1355">
        <v>8</v>
      </c>
      <c r="P1355">
        <v>113101.34</v>
      </c>
      <c r="Q1355">
        <v>7</v>
      </c>
      <c r="R1355">
        <v>5.5502138350000001</v>
      </c>
      <c r="S1355">
        <v>104643.52</v>
      </c>
      <c r="T1355" t="s">
        <v>365</v>
      </c>
      <c r="U1355" t="s">
        <v>366</v>
      </c>
      <c r="V1355">
        <v>0</v>
      </c>
      <c r="W1355">
        <v>0</v>
      </c>
      <c r="X1355">
        <v>41.943236755999997</v>
      </c>
      <c r="Y1355">
        <v>-2.192951935</v>
      </c>
      <c r="Z1355">
        <v>2.192951935</v>
      </c>
      <c r="AA1355">
        <v>-2.192951935</v>
      </c>
      <c r="AB1355">
        <v>0.29018628769999999</v>
      </c>
      <c r="AC1355">
        <v>0.29018628769999999</v>
      </c>
      <c r="AD1355">
        <v>0</v>
      </c>
      <c r="AE1355">
        <v>2498.0317570000002</v>
      </c>
      <c r="AF1355">
        <v>5.2600275473</v>
      </c>
      <c r="AG1355">
        <v>45280.278263</v>
      </c>
      <c r="AH1355" t="s">
        <v>40</v>
      </c>
    </row>
    <row r="1356" spans="1:34" x14ac:dyDescent="0.55000000000000004">
      <c r="A1356">
        <v>16826.373802999999</v>
      </c>
      <c r="B1356">
        <v>15518.954147</v>
      </c>
      <c r="C1356" t="s">
        <v>21</v>
      </c>
      <c r="D1356">
        <v>21704</v>
      </c>
      <c r="E1356">
        <v>210033</v>
      </c>
      <c r="F1356" t="s">
        <v>506</v>
      </c>
      <c r="G1356" t="s">
        <v>35</v>
      </c>
      <c r="H1356" t="s">
        <v>55</v>
      </c>
      <c r="I1356" t="s">
        <v>37</v>
      </c>
      <c r="J1356">
        <v>1</v>
      </c>
      <c r="K1356">
        <v>0</v>
      </c>
      <c r="L1356">
        <v>0</v>
      </c>
      <c r="M1356">
        <v>0</v>
      </c>
      <c r="N1356">
        <v>1.0422079689999999</v>
      </c>
      <c r="O1356">
        <v>1</v>
      </c>
      <c r="P1356">
        <v>4755.66</v>
      </c>
      <c r="Q1356">
        <v>1</v>
      </c>
      <c r="R1356">
        <v>1.0422079689999999</v>
      </c>
      <c r="S1356">
        <v>4755.66</v>
      </c>
      <c r="T1356" t="s">
        <v>55</v>
      </c>
      <c r="U1356" t="s">
        <v>324</v>
      </c>
      <c r="V1356">
        <v>0</v>
      </c>
      <c r="W1356">
        <v>0</v>
      </c>
      <c r="X1356">
        <v>21.652685352999999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1.0422079689999999</v>
      </c>
      <c r="AG1356">
        <v>8971.7147714999992</v>
      </c>
      <c r="AH1356" t="s">
        <v>40</v>
      </c>
    </row>
    <row r="1357" spans="1:34" x14ac:dyDescent="0.55000000000000004">
      <c r="A1357">
        <v>16826.373802999999</v>
      </c>
      <c r="B1357">
        <v>15518.954147</v>
      </c>
      <c r="C1357" t="s">
        <v>21</v>
      </c>
      <c r="D1357">
        <v>21798</v>
      </c>
      <c r="E1357">
        <v>210033</v>
      </c>
      <c r="F1357" t="s">
        <v>506</v>
      </c>
      <c r="G1357" t="s">
        <v>35</v>
      </c>
      <c r="H1357" t="s">
        <v>55</v>
      </c>
      <c r="I1357" t="s">
        <v>37</v>
      </c>
      <c r="J1357">
        <v>2</v>
      </c>
      <c r="K1357">
        <v>0</v>
      </c>
      <c r="L1357">
        <v>0</v>
      </c>
      <c r="M1357">
        <v>0</v>
      </c>
      <c r="N1357">
        <v>4.4723368670000001</v>
      </c>
      <c r="O1357">
        <v>3</v>
      </c>
      <c r="P1357">
        <v>76680.7</v>
      </c>
      <c r="Q1357">
        <v>3</v>
      </c>
      <c r="R1357">
        <v>4.4723368670000001</v>
      </c>
      <c r="S1357">
        <v>76680.7</v>
      </c>
      <c r="T1357" t="s">
        <v>58</v>
      </c>
      <c r="U1357" t="s">
        <v>59</v>
      </c>
      <c r="V1357">
        <v>0</v>
      </c>
      <c r="W1357">
        <v>0</v>
      </c>
      <c r="X1357">
        <v>20.018276405000002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4.4723368670000001</v>
      </c>
      <c r="AG1357">
        <v>38499.543207000002</v>
      </c>
      <c r="AH1357" t="s">
        <v>40</v>
      </c>
    </row>
    <row r="1358" spans="1:34" x14ac:dyDescent="0.55000000000000004">
      <c r="A1358">
        <v>18338.747385999999</v>
      </c>
      <c r="B1358">
        <v>19807.728319999998</v>
      </c>
      <c r="C1358" t="s">
        <v>21</v>
      </c>
      <c r="D1358">
        <v>21037</v>
      </c>
      <c r="E1358">
        <v>210034</v>
      </c>
      <c r="F1358" t="s">
        <v>507</v>
      </c>
      <c r="G1358" t="s">
        <v>35</v>
      </c>
      <c r="H1358" t="s">
        <v>64</v>
      </c>
      <c r="I1358" t="s">
        <v>37</v>
      </c>
      <c r="J1358">
        <v>1</v>
      </c>
      <c r="K1358">
        <v>0</v>
      </c>
      <c r="L1358">
        <v>0</v>
      </c>
      <c r="M1358">
        <v>0</v>
      </c>
      <c r="N1358">
        <v>0.73492597800000004</v>
      </c>
      <c r="O1358">
        <v>1</v>
      </c>
      <c r="P1358">
        <v>7240.96</v>
      </c>
      <c r="Q1358">
        <v>1</v>
      </c>
      <c r="R1358">
        <v>0.73492597800000004</v>
      </c>
      <c r="S1358">
        <v>7240.96</v>
      </c>
      <c r="T1358" t="s">
        <v>480</v>
      </c>
      <c r="U1358" t="s">
        <v>481</v>
      </c>
      <c r="V1358">
        <v>0</v>
      </c>
      <c r="W1358">
        <v>0</v>
      </c>
      <c r="X1358">
        <v>47.501344580000001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0.73492597800000004</v>
      </c>
      <c r="AG1358">
        <v>6895.1513425000003</v>
      </c>
      <c r="AH1358" t="s">
        <v>40</v>
      </c>
    </row>
    <row r="1359" spans="1:34" x14ac:dyDescent="0.55000000000000004">
      <c r="A1359">
        <v>18338.747385999999</v>
      </c>
      <c r="B1359">
        <v>19807.728319999998</v>
      </c>
      <c r="C1359" t="s">
        <v>21</v>
      </c>
      <c r="D1359">
        <v>21032</v>
      </c>
      <c r="E1359">
        <v>210034</v>
      </c>
      <c r="F1359" t="s">
        <v>507</v>
      </c>
      <c r="G1359" t="s">
        <v>35</v>
      </c>
      <c r="H1359" t="s">
        <v>64</v>
      </c>
      <c r="I1359" t="s">
        <v>37</v>
      </c>
      <c r="J1359">
        <v>1</v>
      </c>
      <c r="K1359">
        <v>0</v>
      </c>
      <c r="L1359">
        <v>0</v>
      </c>
      <c r="M1359">
        <v>0</v>
      </c>
      <c r="N1359">
        <v>0.92701997199999997</v>
      </c>
      <c r="O1359">
        <v>1</v>
      </c>
      <c r="P1359">
        <v>29070.21</v>
      </c>
      <c r="Q1359">
        <v>1</v>
      </c>
      <c r="R1359">
        <v>0.92701997199999997</v>
      </c>
      <c r="S1359">
        <v>29070.21</v>
      </c>
      <c r="T1359" t="s">
        <v>177</v>
      </c>
      <c r="U1359" t="s">
        <v>178</v>
      </c>
      <c r="V1359">
        <v>0</v>
      </c>
      <c r="W1359">
        <v>0</v>
      </c>
      <c r="X1359">
        <v>56.647458321000002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0.92701997199999997</v>
      </c>
      <c r="AG1359">
        <v>8697.3970110999999</v>
      </c>
      <c r="AH1359" t="s">
        <v>40</v>
      </c>
    </row>
    <row r="1360" spans="1:34" x14ac:dyDescent="0.55000000000000004">
      <c r="A1360">
        <v>18338.747385999999</v>
      </c>
      <c r="B1360">
        <v>19807.728319999998</v>
      </c>
      <c r="C1360" t="s">
        <v>21</v>
      </c>
      <c r="D1360" t="s">
        <v>249</v>
      </c>
      <c r="E1360">
        <v>210034</v>
      </c>
      <c r="F1360" t="s">
        <v>507</v>
      </c>
      <c r="G1360" t="s">
        <v>35</v>
      </c>
      <c r="H1360" t="s">
        <v>249</v>
      </c>
      <c r="I1360" t="s">
        <v>37</v>
      </c>
      <c r="J1360">
        <v>1</v>
      </c>
      <c r="K1360">
        <v>0</v>
      </c>
      <c r="L1360">
        <v>0</v>
      </c>
      <c r="M1360">
        <v>0</v>
      </c>
      <c r="N1360">
        <v>1.8894979439999999</v>
      </c>
      <c r="O1360">
        <v>2</v>
      </c>
      <c r="P1360">
        <v>13021.96</v>
      </c>
      <c r="Q1360">
        <v>2</v>
      </c>
      <c r="R1360">
        <v>1.8894979439999999</v>
      </c>
      <c r="S1360">
        <v>13021.96</v>
      </c>
      <c r="U1360" t="s">
        <v>250</v>
      </c>
      <c r="V1360">
        <v>0</v>
      </c>
      <c r="W1360">
        <v>0</v>
      </c>
      <c r="X1360">
        <v>25.409762245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1.8894979439999999</v>
      </c>
      <c r="AG1360">
        <v>17727.464636000001</v>
      </c>
      <c r="AH1360" t="s">
        <v>40</v>
      </c>
    </row>
    <row r="1361" spans="1:34" x14ac:dyDescent="0.55000000000000004">
      <c r="A1361">
        <v>18338.747385999999</v>
      </c>
      <c r="B1361">
        <v>19807.728319999998</v>
      </c>
      <c r="C1361" t="s">
        <v>21</v>
      </c>
      <c r="D1361">
        <v>21231</v>
      </c>
      <c r="E1361">
        <v>210034</v>
      </c>
      <c r="F1361" t="s">
        <v>507</v>
      </c>
      <c r="G1361" t="s">
        <v>35</v>
      </c>
      <c r="H1361" t="s">
        <v>86</v>
      </c>
      <c r="I1361" t="s">
        <v>37</v>
      </c>
      <c r="J1361">
        <v>2</v>
      </c>
      <c r="K1361">
        <v>0.94474897199999996</v>
      </c>
      <c r="L1361">
        <v>1</v>
      </c>
      <c r="M1361">
        <v>11328.87</v>
      </c>
      <c r="N1361">
        <v>4.5301058669999996</v>
      </c>
      <c r="O1361">
        <v>6</v>
      </c>
      <c r="P1361">
        <v>65050.34</v>
      </c>
      <c r="Q1361">
        <v>5</v>
      </c>
      <c r="R1361">
        <v>3.5853568949999999</v>
      </c>
      <c r="S1361">
        <v>53721.47</v>
      </c>
      <c r="T1361" t="s">
        <v>36</v>
      </c>
      <c r="U1361" t="s">
        <v>213</v>
      </c>
      <c r="V1361">
        <v>0</v>
      </c>
      <c r="W1361">
        <v>0</v>
      </c>
      <c r="X1361">
        <v>80.842232605000007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3.5853568949999999</v>
      </c>
      <c r="AG1361">
        <v>33638.188263999997</v>
      </c>
      <c r="AH1361" t="s">
        <v>40</v>
      </c>
    </row>
    <row r="1362" spans="1:34" x14ac:dyDescent="0.55000000000000004">
      <c r="A1362">
        <v>18338.747385999999</v>
      </c>
      <c r="B1362">
        <v>19807.728319999998</v>
      </c>
      <c r="C1362" t="s">
        <v>21</v>
      </c>
      <c r="D1362">
        <v>21230</v>
      </c>
      <c r="E1362">
        <v>210034</v>
      </c>
      <c r="F1362" t="s">
        <v>507</v>
      </c>
      <c r="G1362" t="s">
        <v>35</v>
      </c>
      <c r="H1362" t="s">
        <v>86</v>
      </c>
      <c r="I1362" t="s">
        <v>37</v>
      </c>
      <c r="J1362">
        <v>2</v>
      </c>
      <c r="K1362">
        <v>143.35878575999999</v>
      </c>
      <c r="L1362">
        <v>200</v>
      </c>
      <c r="M1362">
        <v>2639311.2200000002</v>
      </c>
      <c r="N1362">
        <v>155.19248838999999</v>
      </c>
      <c r="O1362">
        <v>208</v>
      </c>
      <c r="P1362">
        <v>3042147.16</v>
      </c>
      <c r="Q1362">
        <v>8</v>
      </c>
      <c r="R1362">
        <v>11.833702637</v>
      </c>
      <c r="S1362">
        <v>402835.94</v>
      </c>
      <c r="T1362" t="s">
        <v>36</v>
      </c>
      <c r="U1362" t="s">
        <v>200</v>
      </c>
      <c r="V1362">
        <v>0</v>
      </c>
      <c r="W1362">
        <v>0</v>
      </c>
      <c r="X1362">
        <v>91.026667282999995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11.833702637</v>
      </c>
      <c r="AG1362">
        <v>111025.01893999999</v>
      </c>
      <c r="AH1362" t="s">
        <v>40</v>
      </c>
    </row>
    <row r="1363" spans="1:34" x14ac:dyDescent="0.55000000000000004">
      <c r="A1363">
        <v>18338.747385999999</v>
      </c>
      <c r="B1363">
        <v>19807.728319999998</v>
      </c>
      <c r="C1363" t="s">
        <v>21</v>
      </c>
      <c r="D1363">
        <v>20774</v>
      </c>
      <c r="E1363">
        <v>210034</v>
      </c>
      <c r="F1363" t="s">
        <v>507</v>
      </c>
      <c r="G1363" t="s">
        <v>35</v>
      </c>
      <c r="H1363" t="s">
        <v>41</v>
      </c>
      <c r="I1363" t="s">
        <v>37</v>
      </c>
      <c r="J1363">
        <v>1</v>
      </c>
      <c r="K1363">
        <v>0.91387297300000003</v>
      </c>
      <c r="L1363">
        <v>2</v>
      </c>
      <c r="M1363">
        <v>25465.21</v>
      </c>
      <c r="N1363">
        <v>2.460890928</v>
      </c>
      <c r="O1363">
        <v>3</v>
      </c>
      <c r="P1363">
        <v>21116.35</v>
      </c>
      <c r="Q1363">
        <v>1</v>
      </c>
      <c r="R1363">
        <v>1.5470179550000001</v>
      </c>
      <c r="S1363">
        <v>-4348.8599999999997</v>
      </c>
      <c r="T1363" t="s">
        <v>162</v>
      </c>
      <c r="U1363" t="s">
        <v>201</v>
      </c>
      <c r="V1363">
        <v>0</v>
      </c>
      <c r="W1363">
        <v>0</v>
      </c>
      <c r="X1363">
        <v>108.96683977000001</v>
      </c>
      <c r="Y1363">
        <v>-10.96837268</v>
      </c>
      <c r="Z1363">
        <v>10.968372676</v>
      </c>
      <c r="AA1363">
        <v>-10.96837268</v>
      </c>
      <c r="AB1363">
        <v>0.1557195703</v>
      </c>
      <c r="AC1363">
        <v>0.1557195703</v>
      </c>
      <c r="AD1363">
        <v>0</v>
      </c>
      <c r="AE1363">
        <v>1460.977073</v>
      </c>
      <c r="AF1363">
        <v>1.3912983847</v>
      </c>
      <c r="AG1363">
        <v>13053.304974999999</v>
      </c>
      <c r="AH1363" t="s">
        <v>40</v>
      </c>
    </row>
    <row r="1364" spans="1:34" x14ac:dyDescent="0.55000000000000004">
      <c r="A1364">
        <v>18338.747385999999</v>
      </c>
      <c r="B1364">
        <v>19807.728319999998</v>
      </c>
      <c r="C1364" t="s">
        <v>21</v>
      </c>
      <c r="D1364">
        <v>21012</v>
      </c>
      <c r="E1364">
        <v>210034</v>
      </c>
      <c r="F1364" t="s">
        <v>507</v>
      </c>
      <c r="G1364" t="s">
        <v>35</v>
      </c>
      <c r="H1364" t="s">
        <v>64</v>
      </c>
      <c r="I1364" t="s">
        <v>37</v>
      </c>
      <c r="J1364">
        <v>2</v>
      </c>
      <c r="K1364">
        <v>0</v>
      </c>
      <c r="L1364">
        <v>0</v>
      </c>
      <c r="M1364">
        <v>0</v>
      </c>
      <c r="N1364">
        <v>3.2076429050000002</v>
      </c>
      <c r="O1364">
        <v>3</v>
      </c>
      <c r="P1364">
        <v>49206.33</v>
      </c>
      <c r="Q1364">
        <v>3</v>
      </c>
      <c r="R1364">
        <v>3.2076429050000002</v>
      </c>
      <c r="S1364">
        <v>49206.33</v>
      </c>
      <c r="T1364" t="s">
        <v>341</v>
      </c>
      <c r="U1364" t="s">
        <v>342</v>
      </c>
      <c r="V1364">
        <v>0</v>
      </c>
      <c r="W1364">
        <v>0</v>
      </c>
      <c r="X1364">
        <v>80.251827634999998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3.2076429050000002</v>
      </c>
      <c r="AG1364">
        <v>30094.436644000001</v>
      </c>
      <c r="AH1364" t="s">
        <v>40</v>
      </c>
    </row>
    <row r="1365" spans="1:34" x14ac:dyDescent="0.55000000000000004">
      <c r="A1365">
        <v>18338.747385999999</v>
      </c>
      <c r="B1365">
        <v>19807.728319999998</v>
      </c>
      <c r="C1365" t="s">
        <v>21</v>
      </c>
      <c r="D1365">
        <v>21226</v>
      </c>
      <c r="E1365">
        <v>210034</v>
      </c>
      <c r="F1365" t="s">
        <v>507</v>
      </c>
      <c r="G1365" t="s">
        <v>35</v>
      </c>
      <c r="H1365" t="s">
        <v>64</v>
      </c>
      <c r="I1365" t="s">
        <v>37</v>
      </c>
      <c r="J1365">
        <v>2</v>
      </c>
      <c r="K1365">
        <v>52.819885435000003</v>
      </c>
      <c r="L1365">
        <v>77</v>
      </c>
      <c r="M1365">
        <v>947783.33</v>
      </c>
      <c r="N1365">
        <v>70.342150919000005</v>
      </c>
      <c r="O1365">
        <v>90</v>
      </c>
      <c r="P1365">
        <v>1551894.2</v>
      </c>
      <c r="Q1365">
        <v>13</v>
      </c>
      <c r="R1365">
        <v>17.522265483999998</v>
      </c>
      <c r="S1365">
        <v>604110.87</v>
      </c>
      <c r="T1365" t="s">
        <v>360</v>
      </c>
      <c r="U1365" t="s">
        <v>361</v>
      </c>
      <c r="V1365">
        <v>0</v>
      </c>
      <c r="W1365">
        <v>0</v>
      </c>
      <c r="X1365">
        <v>41.493077776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17.522265483999998</v>
      </c>
      <c r="AG1365">
        <v>164395.70241</v>
      </c>
      <c r="AH1365" t="s">
        <v>40</v>
      </c>
    </row>
    <row r="1366" spans="1:34" x14ac:dyDescent="0.55000000000000004">
      <c r="A1366">
        <v>18338.747385999999</v>
      </c>
      <c r="B1366">
        <v>19807.728319999998</v>
      </c>
      <c r="C1366" t="s">
        <v>21</v>
      </c>
      <c r="D1366">
        <v>21225</v>
      </c>
      <c r="E1366">
        <v>210034</v>
      </c>
      <c r="F1366" t="s">
        <v>507</v>
      </c>
      <c r="G1366" t="s">
        <v>35</v>
      </c>
      <c r="H1366" t="s">
        <v>86</v>
      </c>
      <c r="I1366" t="s">
        <v>37</v>
      </c>
      <c r="J1366">
        <v>2</v>
      </c>
      <c r="K1366">
        <v>527.35050237999997</v>
      </c>
      <c r="L1366">
        <v>723</v>
      </c>
      <c r="M1366">
        <v>9833198.75</v>
      </c>
      <c r="N1366">
        <v>568.38593014000003</v>
      </c>
      <c r="O1366">
        <v>742</v>
      </c>
      <c r="P1366">
        <v>10995241.32</v>
      </c>
      <c r="Q1366">
        <v>19</v>
      </c>
      <c r="R1366">
        <v>41.035427769000002</v>
      </c>
      <c r="S1366">
        <v>1162042.57</v>
      </c>
      <c r="T1366" t="s">
        <v>292</v>
      </c>
      <c r="U1366" t="s">
        <v>293</v>
      </c>
      <c r="V1366">
        <v>0</v>
      </c>
      <c r="W1366">
        <v>0</v>
      </c>
      <c r="X1366">
        <v>78.337591657999994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41.035427769000002</v>
      </c>
      <c r="AG1366">
        <v>384998.61664999998</v>
      </c>
      <c r="AH1366" t="s">
        <v>40</v>
      </c>
    </row>
    <row r="1367" spans="1:34" x14ac:dyDescent="0.55000000000000004">
      <c r="A1367">
        <v>18338.747385999999</v>
      </c>
      <c r="B1367">
        <v>19807.728319999998</v>
      </c>
      <c r="C1367" t="s">
        <v>21</v>
      </c>
      <c r="D1367">
        <v>21222</v>
      </c>
      <c r="E1367">
        <v>210034</v>
      </c>
      <c r="F1367" t="s">
        <v>507</v>
      </c>
      <c r="G1367" t="s">
        <v>35</v>
      </c>
      <c r="H1367" t="s">
        <v>36</v>
      </c>
      <c r="I1367" t="s">
        <v>37</v>
      </c>
      <c r="J1367">
        <v>2</v>
      </c>
      <c r="K1367">
        <v>13.894152589000001</v>
      </c>
      <c r="L1367">
        <v>18</v>
      </c>
      <c r="M1367">
        <v>255518.03</v>
      </c>
      <c r="N1367">
        <v>23.316071311999998</v>
      </c>
      <c r="O1367">
        <v>33</v>
      </c>
      <c r="P1367">
        <v>445910.64</v>
      </c>
      <c r="Q1367">
        <v>15</v>
      </c>
      <c r="R1367">
        <v>9.4219187229999992</v>
      </c>
      <c r="S1367">
        <v>190392.61</v>
      </c>
      <c r="T1367" t="s">
        <v>357</v>
      </c>
      <c r="U1367" t="s">
        <v>358</v>
      </c>
      <c r="V1367">
        <v>0</v>
      </c>
      <c r="W1367">
        <v>0</v>
      </c>
      <c r="X1367">
        <v>83.096533515999994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9.4219187229999992</v>
      </c>
      <c r="AG1367">
        <v>88397.413449</v>
      </c>
      <c r="AH1367" t="s">
        <v>40</v>
      </c>
    </row>
    <row r="1368" spans="1:34" x14ac:dyDescent="0.55000000000000004">
      <c r="A1368">
        <v>18338.747385999999</v>
      </c>
      <c r="B1368">
        <v>19807.728319999998</v>
      </c>
      <c r="C1368" t="s">
        <v>21</v>
      </c>
      <c r="D1368">
        <v>20770</v>
      </c>
      <c r="E1368">
        <v>210034</v>
      </c>
      <c r="F1368" t="s">
        <v>507</v>
      </c>
      <c r="G1368" t="s">
        <v>35</v>
      </c>
      <c r="H1368" t="s">
        <v>41</v>
      </c>
      <c r="I1368" t="s">
        <v>37</v>
      </c>
      <c r="J1368">
        <v>1</v>
      </c>
      <c r="K1368">
        <v>0</v>
      </c>
      <c r="L1368">
        <v>0</v>
      </c>
      <c r="M1368">
        <v>0</v>
      </c>
      <c r="N1368">
        <v>0.75515097799999997</v>
      </c>
      <c r="O1368">
        <v>1</v>
      </c>
      <c r="P1368">
        <v>22550.67</v>
      </c>
      <c r="Q1368">
        <v>1</v>
      </c>
      <c r="R1368">
        <v>0.75515097799999997</v>
      </c>
      <c r="S1368">
        <v>22550.67</v>
      </c>
      <c r="T1368" t="s">
        <v>435</v>
      </c>
      <c r="U1368" t="s">
        <v>436</v>
      </c>
      <c r="V1368">
        <v>0</v>
      </c>
      <c r="W1368">
        <v>0</v>
      </c>
      <c r="X1368">
        <v>43.179993729000003</v>
      </c>
      <c r="Y1368">
        <v>-8.4850117489999999</v>
      </c>
      <c r="Z1368">
        <v>8.4850117489999999</v>
      </c>
      <c r="AA1368">
        <v>-8.4850117489999999</v>
      </c>
      <c r="AB1368">
        <v>0.14838966770000001</v>
      </c>
      <c r="AC1368">
        <v>0.14838966770000001</v>
      </c>
      <c r="AD1368">
        <v>0</v>
      </c>
      <c r="AE1368">
        <v>1392.2071705999999</v>
      </c>
      <c r="AF1368">
        <v>0.60676131030000002</v>
      </c>
      <c r="AG1368">
        <v>5692.6972083999999</v>
      </c>
      <c r="AH1368" t="s">
        <v>40</v>
      </c>
    </row>
    <row r="1369" spans="1:34" x14ac:dyDescent="0.55000000000000004">
      <c r="A1369">
        <v>18338.747385999999</v>
      </c>
      <c r="B1369">
        <v>19807.728319999998</v>
      </c>
      <c r="C1369" t="s">
        <v>21</v>
      </c>
      <c r="D1369">
        <v>21220</v>
      </c>
      <c r="E1369">
        <v>210034</v>
      </c>
      <c r="F1369" t="s">
        <v>507</v>
      </c>
      <c r="G1369" t="s">
        <v>35</v>
      </c>
      <c r="H1369" t="s">
        <v>36</v>
      </c>
      <c r="I1369" t="s">
        <v>37</v>
      </c>
      <c r="J1369">
        <v>2</v>
      </c>
      <c r="K1369">
        <v>1.414379958</v>
      </c>
      <c r="L1369">
        <v>2</v>
      </c>
      <c r="M1369">
        <v>17440.330000000002</v>
      </c>
      <c r="N1369">
        <v>10.011293705</v>
      </c>
      <c r="O1369">
        <v>15</v>
      </c>
      <c r="P1369">
        <v>152372.98000000001</v>
      </c>
      <c r="Q1369">
        <v>13</v>
      </c>
      <c r="R1369">
        <v>8.5969137470000003</v>
      </c>
      <c r="S1369">
        <v>134932.65</v>
      </c>
      <c r="T1369" t="s">
        <v>238</v>
      </c>
      <c r="U1369" t="s">
        <v>239</v>
      </c>
      <c r="V1369">
        <v>0</v>
      </c>
      <c r="W1369">
        <v>0</v>
      </c>
      <c r="X1369">
        <v>75.358833779999998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8.5969137470000003</v>
      </c>
      <c r="AG1369">
        <v>80657.131655000005</v>
      </c>
      <c r="AH1369" t="s">
        <v>40</v>
      </c>
    </row>
    <row r="1370" spans="1:34" x14ac:dyDescent="0.55000000000000004">
      <c r="A1370">
        <v>18338.747385999999</v>
      </c>
      <c r="B1370">
        <v>19807.728319999998</v>
      </c>
      <c r="C1370" t="s">
        <v>21</v>
      </c>
      <c r="D1370">
        <v>20906</v>
      </c>
      <c r="E1370">
        <v>210034</v>
      </c>
      <c r="F1370" t="s">
        <v>507</v>
      </c>
      <c r="G1370" t="s">
        <v>35</v>
      </c>
      <c r="H1370" t="s">
        <v>46</v>
      </c>
      <c r="I1370" t="s">
        <v>37</v>
      </c>
      <c r="J1370">
        <v>2</v>
      </c>
      <c r="K1370">
        <v>0</v>
      </c>
      <c r="L1370">
        <v>0</v>
      </c>
      <c r="M1370">
        <v>0</v>
      </c>
      <c r="N1370">
        <v>3.8913488850000002</v>
      </c>
      <c r="O1370">
        <v>5</v>
      </c>
      <c r="P1370">
        <v>74251.78</v>
      </c>
      <c r="Q1370">
        <v>5</v>
      </c>
      <c r="R1370">
        <v>3.8913488850000002</v>
      </c>
      <c r="S1370">
        <v>74251.78</v>
      </c>
      <c r="T1370" t="s">
        <v>98</v>
      </c>
      <c r="U1370" t="s">
        <v>99</v>
      </c>
      <c r="V1370">
        <v>0</v>
      </c>
      <c r="W1370">
        <v>0</v>
      </c>
      <c r="X1370">
        <v>117.35899250999999</v>
      </c>
      <c r="Y1370">
        <v>-1.7898299470000001</v>
      </c>
      <c r="Z1370">
        <v>1.7898299470000001</v>
      </c>
      <c r="AA1370">
        <v>-1.7898299470000001</v>
      </c>
      <c r="AB1370">
        <v>5.9346562399999997E-2</v>
      </c>
      <c r="AC1370">
        <v>5.9346562399999997E-2</v>
      </c>
      <c r="AD1370">
        <v>0</v>
      </c>
      <c r="AE1370">
        <v>556.79557050999995</v>
      </c>
      <c r="AF1370">
        <v>3.8320023226000002</v>
      </c>
      <c r="AG1370">
        <v>35952.241110000003</v>
      </c>
      <c r="AH1370" t="s">
        <v>40</v>
      </c>
    </row>
    <row r="1371" spans="1:34" x14ac:dyDescent="0.55000000000000004">
      <c r="A1371">
        <v>18338.747385999999</v>
      </c>
      <c r="B1371">
        <v>19807.728319999998</v>
      </c>
      <c r="C1371" t="s">
        <v>21</v>
      </c>
      <c r="D1371">
        <v>21401</v>
      </c>
      <c r="E1371">
        <v>210034</v>
      </c>
      <c r="F1371" t="s">
        <v>507</v>
      </c>
      <c r="G1371" t="s">
        <v>35</v>
      </c>
      <c r="H1371" t="s">
        <v>64</v>
      </c>
      <c r="I1371" t="s">
        <v>37</v>
      </c>
      <c r="J1371">
        <v>2</v>
      </c>
      <c r="K1371">
        <v>1.338196961</v>
      </c>
      <c r="L1371">
        <v>2</v>
      </c>
      <c r="M1371">
        <v>8086.62</v>
      </c>
      <c r="N1371">
        <v>2.02217994</v>
      </c>
      <c r="O1371">
        <v>3</v>
      </c>
      <c r="P1371">
        <v>67380.759999999995</v>
      </c>
      <c r="Q1371">
        <v>1</v>
      </c>
      <c r="R1371">
        <v>0.68398297900000005</v>
      </c>
      <c r="S1371">
        <v>59294.14</v>
      </c>
      <c r="T1371" t="s">
        <v>104</v>
      </c>
      <c r="U1371" t="s">
        <v>325</v>
      </c>
      <c r="V1371">
        <v>0</v>
      </c>
      <c r="W1371">
        <v>0</v>
      </c>
      <c r="X1371">
        <v>81.173615592999994</v>
      </c>
      <c r="Y1371">
        <v>-1.1152699669999999</v>
      </c>
      <c r="Z1371">
        <v>1.1152699669999999</v>
      </c>
      <c r="AA1371">
        <v>-1.1152699669999999</v>
      </c>
      <c r="AB1371">
        <v>9.3974583999999993E-3</v>
      </c>
      <c r="AC1371">
        <v>9.3974583999999993E-3</v>
      </c>
      <c r="AD1371">
        <v>0</v>
      </c>
      <c r="AE1371">
        <v>88.167924025999994</v>
      </c>
      <c r="AF1371">
        <v>0.67458552059999999</v>
      </c>
      <c r="AG1371">
        <v>6329.0309464000002</v>
      </c>
      <c r="AH1371" t="s">
        <v>40</v>
      </c>
    </row>
    <row r="1372" spans="1:34" x14ac:dyDescent="0.55000000000000004">
      <c r="A1372">
        <v>18338.747385999999</v>
      </c>
      <c r="B1372">
        <v>19807.728319999998</v>
      </c>
      <c r="C1372" t="s">
        <v>21</v>
      </c>
      <c r="D1372">
        <v>21218</v>
      </c>
      <c r="E1372">
        <v>210034</v>
      </c>
      <c r="F1372" t="s">
        <v>507</v>
      </c>
      <c r="G1372" t="s">
        <v>35</v>
      </c>
      <c r="H1372" t="s">
        <v>86</v>
      </c>
      <c r="I1372" t="s">
        <v>37</v>
      </c>
      <c r="J1372">
        <v>2</v>
      </c>
      <c r="K1372">
        <v>12.616730624000001</v>
      </c>
      <c r="L1372">
        <v>16</v>
      </c>
      <c r="M1372">
        <v>169943.04000000001</v>
      </c>
      <c r="N1372">
        <v>14.439850573999999</v>
      </c>
      <c r="O1372">
        <v>23</v>
      </c>
      <c r="P1372">
        <v>169914.3</v>
      </c>
      <c r="Q1372">
        <v>7</v>
      </c>
      <c r="R1372">
        <v>1.8231199499999999</v>
      </c>
      <c r="S1372">
        <v>-28.74</v>
      </c>
      <c r="T1372" t="s">
        <v>36</v>
      </c>
      <c r="U1372" t="s">
        <v>258</v>
      </c>
      <c r="V1372">
        <v>0</v>
      </c>
      <c r="W1372">
        <v>0</v>
      </c>
      <c r="X1372">
        <v>93.296299219000005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1.8231199499999999</v>
      </c>
      <c r="AG1372">
        <v>17104.699449</v>
      </c>
      <c r="AH1372" t="s">
        <v>40</v>
      </c>
    </row>
    <row r="1373" spans="1:34" x14ac:dyDescent="0.55000000000000004">
      <c r="A1373">
        <v>18338.747385999999</v>
      </c>
      <c r="B1373">
        <v>19807.728319999998</v>
      </c>
      <c r="C1373" t="s">
        <v>21</v>
      </c>
      <c r="D1373">
        <v>21217</v>
      </c>
      <c r="E1373">
        <v>210034</v>
      </c>
      <c r="F1373" t="s">
        <v>507</v>
      </c>
      <c r="G1373" t="s">
        <v>35</v>
      </c>
      <c r="H1373" t="s">
        <v>86</v>
      </c>
      <c r="I1373" t="s">
        <v>37</v>
      </c>
      <c r="J1373">
        <v>2</v>
      </c>
      <c r="K1373">
        <v>13.008207615</v>
      </c>
      <c r="L1373">
        <v>19</v>
      </c>
      <c r="M1373">
        <v>239399.81</v>
      </c>
      <c r="N1373">
        <v>17.148858492999999</v>
      </c>
      <c r="O1373">
        <v>28</v>
      </c>
      <c r="P1373">
        <v>247253.97</v>
      </c>
      <c r="Q1373">
        <v>9</v>
      </c>
      <c r="R1373">
        <v>4.1406508779999998</v>
      </c>
      <c r="S1373">
        <v>7854.16</v>
      </c>
      <c r="T1373" t="s">
        <v>36</v>
      </c>
      <c r="U1373" t="s">
        <v>364</v>
      </c>
      <c r="V1373">
        <v>0</v>
      </c>
      <c r="W1373">
        <v>0</v>
      </c>
      <c r="X1373">
        <v>63.406089125999998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4.1406508779999998</v>
      </c>
      <c r="AG1373">
        <v>38848.013698000002</v>
      </c>
      <c r="AH1373" t="s">
        <v>40</v>
      </c>
    </row>
    <row r="1374" spans="1:34" x14ac:dyDescent="0.55000000000000004">
      <c r="A1374">
        <v>18338.747385999999</v>
      </c>
      <c r="B1374">
        <v>19807.728319999998</v>
      </c>
      <c r="C1374" t="s">
        <v>21</v>
      </c>
      <c r="D1374">
        <v>21061</v>
      </c>
      <c r="E1374">
        <v>210034</v>
      </c>
      <c r="F1374" t="s">
        <v>507</v>
      </c>
      <c r="G1374" t="s">
        <v>35</v>
      </c>
      <c r="H1374" t="s">
        <v>64</v>
      </c>
      <c r="I1374" t="s">
        <v>37</v>
      </c>
      <c r="J1374">
        <v>2</v>
      </c>
      <c r="K1374">
        <v>85.424104469</v>
      </c>
      <c r="L1374">
        <v>124</v>
      </c>
      <c r="M1374">
        <v>1587549.96</v>
      </c>
      <c r="N1374">
        <v>118.04459451</v>
      </c>
      <c r="O1374">
        <v>146</v>
      </c>
      <c r="P1374">
        <v>2492245.44</v>
      </c>
      <c r="Q1374">
        <v>22</v>
      </c>
      <c r="R1374">
        <v>32.620490037000003</v>
      </c>
      <c r="S1374">
        <v>904695.48</v>
      </c>
      <c r="T1374" t="s">
        <v>164</v>
      </c>
      <c r="U1374" t="s">
        <v>421</v>
      </c>
      <c r="V1374">
        <v>0</v>
      </c>
      <c r="W1374">
        <v>0</v>
      </c>
      <c r="X1374">
        <v>121.47440439</v>
      </c>
      <c r="Y1374">
        <v>-2.2170409339999999</v>
      </c>
      <c r="Z1374">
        <v>2.2170409339999999</v>
      </c>
      <c r="AA1374">
        <v>-2.2170409339999999</v>
      </c>
      <c r="AB1374">
        <v>0.59535967320000005</v>
      </c>
      <c r="AC1374">
        <v>0.59535967320000005</v>
      </c>
      <c r="AD1374">
        <v>0</v>
      </c>
      <c r="AE1374">
        <v>5585.7258727999997</v>
      </c>
      <c r="AF1374">
        <v>32.025130363999999</v>
      </c>
      <c r="AG1374">
        <v>300463.07686999999</v>
      </c>
      <c r="AH1374" t="s">
        <v>40</v>
      </c>
    </row>
    <row r="1375" spans="1:34" x14ac:dyDescent="0.55000000000000004">
      <c r="A1375">
        <v>18338.747385999999</v>
      </c>
      <c r="B1375">
        <v>19807.728319999998</v>
      </c>
      <c r="C1375" t="s">
        <v>21</v>
      </c>
      <c r="D1375">
        <v>21213</v>
      </c>
      <c r="E1375">
        <v>210034</v>
      </c>
      <c r="F1375" t="s">
        <v>507</v>
      </c>
      <c r="G1375" t="s">
        <v>35</v>
      </c>
      <c r="H1375" t="s">
        <v>86</v>
      </c>
      <c r="I1375" t="s">
        <v>37</v>
      </c>
      <c r="J1375">
        <v>2</v>
      </c>
      <c r="K1375">
        <v>10.78020268</v>
      </c>
      <c r="L1375">
        <v>16</v>
      </c>
      <c r="M1375">
        <v>131652.88</v>
      </c>
      <c r="N1375">
        <v>12.392244632000001</v>
      </c>
      <c r="O1375">
        <v>15</v>
      </c>
      <c r="P1375">
        <v>189751.79</v>
      </c>
      <c r="Q1375">
        <v>-1</v>
      </c>
      <c r="R1375">
        <v>1.612041952</v>
      </c>
      <c r="S1375">
        <v>58098.91</v>
      </c>
      <c r="T1375" t="s">
        <v>36</v>
      </c>
      <c r="U1375" t="s">
        <v>339</v>
      </c>
      <c r="V1375">
        <v>0</v>
      </c>
      <c r="W1375">
        <v>0</v>
      </c>
      <c r="X1375">
        <v>44.363528690000003</v>
      </c>
      <c r="Y1375">
        <v>-0.73492597800000004</v>
      </c>
      <c r="Z1375">
        <v>0.73492597800000004</v>
      </c>
      <c r="AA1375">
        <v>-0.73492597800000004</v>
      </c>
      <c r="AB1375">
        <v>2.6705078300000001E-2</v>
      </c>
      <c r="AC1375">
        <v>2.6705078300000001E-2</v>
      </c>
      <c r="AD1375">
        <v>0</v>
      </c>
      <c r="AE1375">
        <v>250.54979975000001</v>
      </c>
      <c r="AF1375">
        <v>1.5853368737</v>
      </c>
      <c r="AG1375">
        <v>14873.794096</v>
      </c>
      <c r="AH1375" t="s">
        <v>40</v>
      </c>
    </row>
    <row r="1376" spans="1:34" x14ac:dyDescent="0.55000000000000004">
      <c r="A1376">
        <v>18338.747385999999</v>
      </c>
      <c r="B1376">
        <v>19807.728319999998</v>
      </c>
      <c r="C1376" t="s">
        <v>21</v>
      </c>
      <c r="D1376">
        <v>20902</v>
      </c>
      <c r="E1376">
        <v>210034</v>
      </c>
      <c r="F1376" t="s">
        <v>507</v>
      </c>
      <c r="G1376" t="s">
        <v>35</v>
      </c>
      <c r="H1376" t="s">
        <v>46</v>
      </c>
      <c r="I1376" t="s">
        <v>37</v>
      </c>
      <c r="J1376">
        <v>1</v>
      </c>
      <c r="K1376">
        <v>0.94474897199999996</v>
      </c>
      <c r="L1376">
        <v>1</v>
      </c>
      <c r="M1376">
        <v>24046.69</v>
      </c>
      <c r="N1376">
        <v>1.01339497</v>
      </c>
      <c r="O1376">
        <v>1</v>
      </c>
      <c r="P1376">
        <v>67460.27</v>
      </c>
      <c r="Q1376">
        <v>0</v>
      </c>
      <c r="R1376">
        <v>6.8645998E-2</v>
      </c>
      <c r="S1376">
        <v>43413.58</v>
      </c>
      <c r="T1376" t="s">
        <v>98</v>
      </c>
      <c r="U1376" t="s">
        <v>321</v>
      </c>
      <c r="V1376">
        <v>0</v>
      </c>
      <c r="W1376">
        <v>0</v>
      </c>
      <c r="X1376">
        <v>117.92911949000001</v>
      </c>
      <c r="Y1376">
        <v>-0.92701997199999997</v>
      </c>
      <c r="Z1376">
        <v>0.92701997199999997</v>
      </c>
      <c r="AA1376">
        <v>-0.92701997199999997</v>
      </c>
      <c r="AB1376">
        <v>5.3961410000000003E-4</v>
      </c>
      <c r="AC1376">
        <v>5.3961410000000003E-4</v>
      </c>
      <c r="AD1376">
        <v>0</v>
      </c>
      <c r="AE1376">
        <v>5.0627147933999996</v>
      </c>
      <c r="AF1376">
        <v>6.8106383899999998E-2</v>
      </c>
      <c r="AG1376">
        <v>638.98112015000004</v>
      </c>
      <c r="AH1376" t="s">
        <v>40</v>
      </c>
    </row>
    <row r="1377" spans="1:34" x14ac:dyDescent="0.55000000000000004">
      <c r="A1377">
        <v>18338.747385999999</v>
      </c>
      <c r="B1377">
        <v>19807.728319999998</v>
      </c>
      <c r="C1377" t="s">
        <v>21</v>
      </c>
      <c r="D1377">
        <v>21211</v>
      </c>
      <c r="E1377">
        <v>210034</v>
      </c>
      <c r="F1377" t="s">
        <v>507</v>
      </c>
      <c r="G1377" t="s">
        <v>35</v>
      </c>
      <c r="H1377" t="s">
        <v>86</v>
      </c>
      <c r="I1377" t="s">
        <v>37</v>
      </c>
      <c r="J1377">
        <v>2</v>
      </c>
      <c r="K1377">
        <v>1.524097955</v>
      </c>
      <c r="L1377">
        <v>3</v>
      </c>
      <c r="M1377">
        <v>19477.990000000002</v>
      </c>
      <c r="N1377">
        <v>3.3708949000000001</v>
      </c>
      <c r="O1377">
        <v>3</v>
      </c>
      <c r="P1377">
        <v>48310.85</v>
      </c>
      <c r="Q1377">
        <v>0</v>
      </c>
      <c r="R1377">
        <v>1.8467969449999999</v>
      </c>
      <c r="S1377">
        <v>28832.86</v>
      </c>
      <c r="T1377" t="s">
        <v>36</v>
      </c>
      <c r="U1377" t="s">
        <v>210</v>
      </c>
      <c r="V1377">
        <v>0</v>
      </c>
      <c r="W1377">
        <v>0</v>
      </c>
      <c r="X1377">
        <v>53.067125419</v>
      </c>
      <c r="Y1377">
        <v>-0.598206982</v>
      </c>
      <c r="Z1377">
        <v>0.598206982</v>
      </c>
      <c r="AA1377">
        <v>-0.598206982</v>
      </c>
      <c r="AB1377">
        <v>2.0818290400000002E-2</v>
      </c>
      <c r="AC1377">
        <v>2.0818290400000002E-2</v>
      </c>
      <c r="AD1377">
        <v>0</v>
      </c>
      <c r="AE1377">
        <v>195.31934806000001</v>
      </c>
      <c r="AF1377">
        <v>1.8259786546000001</v>
      </c>
      <c r="AG1377">
        <v>17131.520110000001</v>
      </c>
      <c r="AH1377" t="s">
        <v>40</v>
      </c>
    </row>
    <row r="1378" spans="1:34" x14ac:dyDescent="0.55000000000000004">
      <c r="A1378">
        <v>18338.747385999999</v>
      </c>
      <c r="B1378">
        <v>19807.728319999998</v>
      </c>
      <c r="C1378" t="s">
        <v>21</v>
      </c>
      <c r="D1378">
        <v>21208</v>
      </c>
      <c r="E1378">
        <v>210034</v>
      </c>
      <c r="F1378" t="s">
        <v>507</v>
      </c>
      <c r="G1378" t="s">
        <v>35</v>
      </c>
      <c r="H1378" t="s">
        <v>36</v>
      </c>
      <c r="I1378" t="s">
        <v>37</v>
      </c>
      <c r="J1378">
        <v>1</v>
      </c>
      <c r="K1378">
        <v>0.75515097799999997</v>
      </c>
      <c r="L1378">
        <v>1</v>
      </c>
      <c r="M1378">
        <v>6536.57</v>
      </c>
      <c r="N1378">
        <v>1.718601949</v>
      </c>
      <c r="O1378">
        <v>3</v>
      </c>
      <c r="P1378">
        <v>20504.11</v>
      </c>
      <c r="Q1378">
        <v>2</v>
      </c>
      <c r="R1378">
        <v>0.96345097099999999</v>
      </c>
      <c r="S1378">
        <v>13967.54</v>
      </c>
      <c r="T1378" t="s">
        <v>444</v>
      </c>
      <c r="U1378" t="s">
        <v>445</v>
      </c>
      <c r="V1378">
        <v>0</v>
      </c>
      <c r="W1378">
        <v>0</v>
      </c>
      <c r="X1378">
        <v>103.93195891000001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0.96345097099999999</v>
      </c>
      <c r="AG1378">
        <v>9039.1964021000003</v>
      </c>
      <c r="AH1378" t="s">
        <v>40</v>
      </c>
    </row>
    <row r="1379" spans="1:34" x14ac:dyDescent="0.55000000000000004">
      <c r="A1379">
        <v>18338.747385999999</v>
      </c>
      <c r="B1379">
        <v>19807.728319999998</v>
      </c>
      <c r="C1379" t="s">
        <v>21</v>
      </c>
      <c r="D1379">
        <v>20706</v>
      </c>
      <c r="E1379">
        <v>210034</v>
      </c>
      <c r="F1379" t="s">
        <v>507</v>
      </c>
      <c r="G1379" t="s">
        <v>35</v>
      </c>
      <c r="H1379" t="s">
        <v>41</v>
      </c>
      <c r="I1379" t="s">
        <v>37</v>
      </c>
      <c r="J1379">
        <v>1</v>
      </c>
      <c r="K1379">
        <v>0.57765198299999998</v>
      </c>
      <c r="L1379">
        <v>1</v>
      </c>
      <c r="M1379">
        <v>12516.32</v>
      </c>
      <c r="N1379">
        <v>1.5223119549999999</v>
      </c>
      <c r="O1379">
        <v>2</v>
      </c>
      <c r="P1379">
        <v>18477.990000000002</v>
      </c>
      <c r="Q1379">
        <v>1</v>
      </c>
      <c r="R1379">
        <v>0.94465997199999996</v>
      </c>
      <c r="S1379">
        <v>5961.67</v>
      </c>
      <c r="T1379" t="s">
        <v>343</v>
      </c>
      <c r="U1379" t="s">
        <v>344</v>
      </c>
      <c r="V1379">
        <v>0</v>
      </c>
      <c r="W1379">
        <v>0</v>
      </c>
      <c r="X1379">
        <v>47.235311596999999</v>
      </c>
      <c r="Y1379">
        <v>-13.427207599999999</v>
      </c>
      <c r="Z1379">
        <v>13.427207599999999</v>
      </c>
      <c r="AA1379">
        <v>-13.427207599999999</v>
      </c>
      <c r="AB1379">
        <v>0.26853100210000003</v>
      </c>
      <c r="AC1379">
        <v>0.26853100210000003</v>
      </c>
      <c r="AD1379">
        <v>0</v>
      </c>
      <c r="AE1379">
        <v>2519.3855635999998</v>
      </c>
      <c r="AF1379">
        <v>0.67612896990000004</v>
      </c>
      <c r="AG1379">
        <v>6343.5117473</v>
      </c>
      <c r="AH1379" t="s">
        <v>40</v>
      </c>
    </row>
    <row r="1380" spans="1:34" x14ac:dyDescent="0.55000000000000004">
      <c r="A1380">
        <v>18338.747385999999</v>
      </c>
      <c r="B1380">
        <v>19807.728319999998</v>
      </c>
      <c r="C1380" t="s">
        <v>21</v>
      </c>
      <c r="D1380">
        <v>20755</v>
      </c>
      <c r="E1380">
        <v>210034</v>
      </c>
      <c r="F1380" t="s">
        <v>507</v>
      </c>
      <c r="G1380" t="s">
        <v>35</v>
      </c>
      <c r="H1380" t="s">
        <v>64</v>
      </c>
      <c r="I1380" t="s">
        <v>37</v>
      </c>
      <c r="J1380">
        <v>1</v>
      </c>
      <c r="K1380">
        <v>0</v>
      </c>
      <c r="L1380">
        <v>0</v>
      </c>
      <c r="M1380">
        <v>0</v>
      </c>
      <c r="N1380">
        <v>0.45491498699999999</v>
      </c>
      <c r="O1380">
        <v>1</v>
      </c>
      <c r="P1380">
        <v>10917.86</v>
      </c>
      <c r="Q1380">
        <v>1</v>
      </c>
      <c r="R1380">
        <v>0.45491498699999999</v>
      </c>
      <c r="S1380">
        <v>10917.86</v>
      </c>
      <c r="T1380" t="s">
        <v>100</v>
      </c>
      <c r="U1380" t="s">
        <v>101</v>
      </c>
      <c r="V1380">
        <v>0</v>
      </c>
      <c r="W1380">
        <v>0</v>
      </c>
      <c r="X1380">
        <v>7.3537457829999999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0.45491498699999999</v>
      </c>
      <c r="AG1380">
        <v>4268.0593382999996</v>
      </c>
      <c r="AH1380" t="s">
        <v>40</v>
      </c>
    </row>
    <row r="1381" spans="1:34" x14ac:dyDescent="0.55000000000000004">
      <c r="A1381">
        <v>18338.747385999999</v>
      </c>
      <c r="B1381">
        <v>19807.728319999998</v>
      </c>
      <c r="C1381" t="s">
        <v>21</v>
      </c>
      <c r="D1381">
        <v>21201</v>
      </c>
      <c r="E1381">
        <v>210034</v>
      </c>
      <c r="F1381" t="s">
        <v>507</v>
      </c>
      <c r="G1381" t="s">
        <v>35</v>
      </c>
      <c r="H1381" t="s">
        <v>86</v>
      </c>
      <c r="I1381" t="s">
        <v>37</v>
      </c>
      <c r="J1381">
        <v>2</v>
      </c>
      <c r="K1381">
        <v>16.012122526999999</v>
      </c>
      <c r="L1381">
        <v>23</v>
      </c>
      <c r="M1381">
        <v>357729.12</v>
      </c>
      <c r="N1381">
        <v>18.191859458</v>
      </c>
      <c r="O1381">
        <v>26</v>
      </c>
      <c r="P1381">
        <v>473769.3</v>
      </c>
      <c r="Q1381">
        <v>3</v>
      </c>
      <c r="R1381">
        <v>2.1797369309999999</v>
      </c>
      <c r="S1381">
        <v>116040.18</v>
      </c>
      <c r="T1381" t="s">
        <v>36</v>
      </c>
      <c r="U1381" t="s">
        <v>232</v>
      </c>
      <c r="V1381">
        <v>0</v>
      </c>
      <c r="W1381">
        <v>0</v>
      </c>
      <c r="X1381">
        <v>58.911117240000003</v>
      </c>
      <c r="Y1381">
        <v>-0.58304598299999999</v>
      </c>
      <c r="Z1381">
        <v>0.58304598299999999</v>
      </c>
      <c r="AA1381">
        <v>-0.58304598299999999</v>
      </c>
      <c r="AB1381">
        <v>2.1572954700000001E-2</v>
      </c>
      <c r="AC1381">
        <v>2.1572954700000001E-2</v>
      </c>
      <c r="AD1381">
        <v>0</v>
      </c>
      <c r="AE1381">
        <v>202.39968621</v>
      </c>
      <c r="AF1381">
        <v>2.1581639763</v>
      </c>
      <c r="AG1381">
        <v>20248.117068</v>
      </c>
      <c r="AH1381" t="s">
        <v>40</v>
      </c>
    </row>
    <row r="1382" spans="1:34" x14ac:dyDescent="0.55000000000000004">
      <c r="A1382">
        <v>18338.747385999999</v>
      </c>
      <c r="B1382">
        <v>19807.728319999998</v>
      </c>
      <c r="C1382" t="s">
        <v>21</v>
      </c>
      <c r="D1382">
        <v>21015</v>
      </c>
      <c r="E1382">
        <v>210034</v>
      </c>
      <c r="F1382" t="s">
        <v>507</v>
      </c>
      <c r="G1382" t="s">
        <v>35</v>
      </c>
      <c r="H1382" t="s">
        <v>126</v>
      </c>
      <c r="I1382" t="s">
        <v>37</v>
      </c>
      <c r="J1382">
        <v>1</v>
      </c>
      <c r="K1382">
        <v>0</v>
      </c>
      <c r="L1382">
        <v>0</v>
      </c>
      <c r="M1382">
        <v>0</v>
      </c>
      <c r="N1382">
        <v>1.0422079689999999</v>
      </c>
      <c r="O1382">
        <v>1</v>
      </c>
      <c r="P1382">
        <v>15186.73</v>
      </c>
      <c r="Q1382">
        <v>1</v>
      </c>
      <c r="R1382">
        <v>1.0422079689999999</v>
      </c>
      <c r="S1382">
        <v>15186.73</v>
      </c>
      <c r="T1382" t="s">
        <v>247</v>
      </c>
      <c r="U1382" t="s">
        <v>336</v>
      </c>
      <c r="V1382">
        <v>0</v>
      </c>
      <c r="W1382">
        <v>0</v>
      </c>
      <c r="X1382">
        <v>16.030183524000002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1.0422079689999999</v>
      </c>
      <c r="AG1382">
        <v>9778.1026820999996</v>
      </c>
      <c r="AH1382" t="s">
        <v>40</v>
      </c>
    </row>
    <row r="1383" spans="1:34" x14ac:dyDescent="0.55000000000000004">
      <c r="A1383">
        <v>18338.747385999999</v>
      </c>
      <c r="B1383">
        <v>19807.728319999998</v>
      </c>
      <c r="C1383" t="s">
        <v>21</v>
      </c>
      <c r="D1383">
        <v>21054</v>
      </c>
      <c r="E1383">
        <v>210034</v>
      </c>
      <c r="F1383" t="s">
        <v>507</v>
      </c>
      <c r="G1383" t="s">
        <v>35</v>
      </c>
      <c r="H1383" t="s">
        <v>64</v>
      </c>
      <c r="I1383" t="s">
        <v>37</v>
      </c>
      <c r="J1383">
        <v>1</v>
      </c>
      <c r="K1383">
        <v>1.971589942</v>
      </c>
      <c r="L1383">
        <v>3</v>
      </c>
      <c r="M1383">
        <v>54901.61</v>
      </c>
      <c r="N1383">
        <v>2.265098933</v>
      </c>
      <c r="O1383">
        <v>1</v>
      </c>
      <c r="P1383">
        <v>32237.86</v>
      </c>
      <c r="Q1383">
        <v>-2</v>
      </c>
      <c r="R1383">
        <v>0.293508991</v>
      </c>
      <c r="S1383">
        <v>-22663.75</v>
      </c>
      <c r="T1383" t="s">
        <v>174</v>
      </c>
      <c r="U1383" t="s">
        <v>175</v>
      </c>
      <c r="V1383">
        <v>0</v>
      </c>
      <c r="W1383">
        <v>0</v>
      </c>
      <c r="X1383">
        <v>48.305624565000002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0.293508991</v>
      </c>
      <c r="AG1383">
        <v>2753.7316326999999</v>
      </c>
      <c r="AH1383" t="s">
        <v>40</v>
      </c>
    </row>
    <row r="1384" spans="1:34" x14ac:dyDescent="0.55000000000000004">
      <c r="A1384">
        <v>18338.747385999999</v>
      </c>
      <c r="B1384">
        <v>19807.728319999998</v>
      </c>
      <c r="C1384" t="s">
        <v>21</v>
      </c>
      <c r="D1384">
        <v>21157</v>
      </c>
      <c r="E1384">
        <v>210034</v>
      </c>
      <c r="F1384" t="s">
        <v>507</v>
      </c>
      <c r="G1384" t="s">
        <v>35</v>
      </c>
      <c r="H1384" t="s">
        <v>123</v>
      </c>
      <c r="I1384" t="s">
        <v>37</v>
      </c>
      <c r="J1384">
        <v>1</v>
      </c>
      <c r="K1384">
        <v>0.75515097799999997</v>
      </c>
      <c r="L1384">
        <v>1</v>
      </c>
      <c r="M1384">
        <v>2999.16</v>
      </c>
      <c r="N1384">
        <v>1.775847948</v>
      </c>
      <c r="O1384">
        <v>3</v>
      </c>
      <c r="P1384">
        <v>15608.5</v>
      </c>
      <c r="Q1384">
        <v>2</v>
      </c>
      <c r="R1384">
        <v>1.0206969699999999</v>
      </c>
      <c r="S1384">
        <v>12609.34</v>
      </c>
      <c r="T1384" t="s">
        <v>144</v>
      </c>
      <c r="U1384" t="s">
        <v>145</v>
      </c>
      <c r="V1384">
        <v>0</v>
      </c>
      <c r="W1384">
        <v>0</v>
      </c>
      <c r="X1384">
        <v>54.699697379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1.0206969699999999</v>
      </c>
      <c r="AG1384">
        <v>9576.2842703000006</v>
      </c>
      <c r="AH1384" t="s">
        <v>40</v>
      </c>
    </row>
    <row r="1385" spans="1:34" x14ac:dyDescent="0.55000000000000004">
      <c r="A1385">
        <v>18338.747385999999</v>
      </c>
      <c r="B1385">
        <v>19807.728319999998</v>
      </c>
      <c r="C1385" t="s">
        <v>21</v>
      </c>
      <c r="D1385">
        <v>20874</v>
      </c>
      <c r="E1385">
        <v>210034</v>
      </c>
      <c r="F1385" t="s">
        <v>507</v>
      </c>
      <c r="G1385" t="s">
        <v>35</v>
      </c>
      <c r="H1385" t="s">
        <v>46</v>
      </c>
      <c r="I1385" t="s">
        <v>37</v>
      </c>
      <c r="J1385">
        <v>2</v>
      </c>
      <c r="K1385">
        <v>0</v>
      </c>
      <c r="L1385">
        <v>0</v>
      </c>
      <c r="M1385">
        <v>0</v>
      </c>
      <c r="N1385">
        <v>1.5094599559999999</v>
      </c>
      <c r="O1385">
        <v>2</v>
      </c>
      <c r="P1385">
        <v>40479.83</v>
      </c>
      <c r="Q1385">
        <v>2</v>
      </c>
      <c r="R1385">
        <v>1.5094599559999999</v>
      </c>
      <c r="S1385">
        <v>40479.83</v>
      </c>
      <c r="T1385" t="s">
        <v>74</v>
      </c>
      <c r="U1385" t="s">
        <v>176</v>
      </c>
      <c r="V1385">
        <v>0</v>
      </c>
      <c r="W1385">
        <v>0</v>
      </c>
      <c r="X1385">
        <v>67.317166005000004</v>
      </c>
      <c r="Y1385">
        <v>-2.7837239170000001</v>
      </c>
      <c r="Z1385">
        <v>2.7837239170000001</v>
      </c>
      <c r="AA1385">
        <v>-2.7837239170000001</v>
      </c>
      <c r="AB1385">
        <v>6.24197368E-2</v>
      </c>
      <c r="AC1385">
        <v>6.24197368E-2</v>
      </c>
      <c r="AD1385">
        <v>0</v>
      </c>
      <c r="AE1385">
        <v>585.62840963999997</v>
      </c>
      <c r="AF1385">
        <v>1.4470402192</v>
      </c>
      <c r="AG1385">
        <v>13576.280617</v>
      </c>
      <c r="AH1385" t="s">
        <v>40</v>
      </c>
    </row>
    <row r="1386" spans="1:34" x14ac:dyDescent="0.55000000000000004">
      <c r="A1386">
        <v>18338.747385999999</v>
      </c>
      <c r="B1386">
        <v>19807.728319999998</v>
      </c>
      <c r="C1386" t="s">
        <v>21</v>
      </c>
      <c r="D1386">
        <v>21144</v>
      </c>
      <c r="E1386">
        <v>210034</v>
      </c>
      <c r="F1386" t="s">
        <v>507</v>
      </c>
      <c r="G1386" t="s">
        <v>35</v>
      </c>
      <c r="H1386" t="s">
        <v>64</v>
      </c>
      <c r="I1386" t="s">
        <v>37</v>
      </c>
      <c r="J1386">
        <v>2</v>
      </c>
      <c r="K1386">
        <v>11.713407652000001</v>
      </c>
      <c r="L1386">
        <v>16</v>
      </c>
      <c r="M1386">
        <v>199897.83</v>
      </c>
      <c r="N1386">
        <v>21.523358365</v>
      </c>
      <c r="O1386">
        <v>17</v>
      </c>
      <c r="P1386">
        <v>511157.24</v>
      </c>
      <c r="Q1386">
        <v>1</v>
      </c>
      <c r="R1386">
        <v>9.8099507129999992</v>
      </c>
      <c r="S1386">
        <v>311259.40999999997</v>
      </c>
      <c r="T1386" t="s">
        <v>300</v>
      </c>
      <c r="U1386" t="s">
        <v>301</v>
      </c>
      <c r="V1386">
        <v>0</v>
      </c>
      <c r="W1386">
        <v>0</v>
      </c>
      <c r="X1386">
        <v>27.458624188999998</v>
      </c>
      <c r="Y1386">
        <v>-5.6600000000000001E-3</v>
      </c>
      <c r="Z1386">
        <v>5.6600000000000001E-3</v>
      </c>
      <c r="AA1386">
        <v>-5.6600000000000001E-3</v>
      </c>
      <c r="AB1386">
        <v>2.0221086000000001E-3</v>
      </c>
      <c r="AC1386">
        <v>2.0221086000000001E-3</v>
      </c>
      <c r="AD1386">
        <v>0</v>
      </c>
      <c r="AE1386">
        <v>18.971631805000001</v>
      </c>
      <c r="AF1386">
        <v>9.8079286044000007</v>
      </c>
      <c r="AG1386">
        <v>92018.997977999999</v>
      </c>
      <c r="AH1386" t="s">
        <v>40</v>
      </c>
    </row>
    <row r="1387" spans="1:34" x14ac:dyDescent="0.55000000000000004">
      <c r="A1387">
        <v>18338.747385999999</v>
      </c>
      <c r="B1387">
        <v>19807.728319999998</v>
      </c>
      <c r="C1387" t="s">
        <v>21</v>
      </c>
      <c r="D1387">
        <v>20705</v>
      </c>
      <c r="E1387">
        <v>210034</v>
      </c>
      <c r="F1387" t="s">
        <v>507</v>
      </c>
      <c r="G1387" t="s">
        <v>35</v>
      </c>
      <c r="H1387" t="s">
        <v>41</v>
      </c>
      <c r="I1387" t="s">
        <v>37</v>
      </c>
      <c r="J1387">
        <v>1</v>
      </c>
      <c r="K1387">
        <v>0</v>
      </c>
      <c r="L1387">
        <v>0</v>
      </c>
      <c r="M1387">
        <v>0</v>
      </c>
      <c r="N1387">
        <v>1.0332419690000001</v>
      </c>
      <c r="O1387">
        <v>1</v>
      </c>
      <c r="P1387">
        <v>10135.81</v>
      </c>
      <c r="Q1387">
        <v>1</v>
      </c>
      <c r="R1387">
        <v>1.0332419690000001</v>
      </c>
      <c r="S1387">
        <v>10135.81</v>
      </c>
      <c r="T1387" t="s">
        <v>298</v>
      </c>
      <c r="U1387" t="s">
        <v>299</v>
      </c>
      <c r="V1387">
        <v>0</v>
      </c>
      <c r="W1387">
        <v>0</v>
      </c>
      <c r="X1387">
        <v>75.462409758000007</v>
      </c>
      <c r="Y1387">
        <v>-55.213048360000002</v>
      </c>
      <c r="Z1387">
        <v>55.213048364000002</v>
      </c>
      <c r="AA1387">
        <v>-55.213048360000002</v>
      </c>
      <c r="AB1387">
        <v>0.75598485380000002</v>
      </c>
      <c r="AC1387">
        <v>0.75598485380000002</v>
      </c>
      <c r="AD1387">
        <v>0</v>
      </c>
      <c r="AE1387">
        <v>7092.7278875000002</v>
      </c>
      <c r="AF1387">
        <v>0.27725711520000001</v>
      </c>
      <c r="AG1387">
        <v>2601.2548576999998</v>
      </c>
      <c r="AH1387" t="s">
        <v>40</v>
      </c>
    </row>
    <row r="1388" spans="1:34" x14ac:dyDescent="0.55000000000000004">
      <c r="A1388">
        <v>18338.747385999999</v>
      </c>
      <c r="B1388">
        <v>19807.728319999998</v>
      </c>
      <c r="C1388" t="s">
        <v>21</v>
      </c>
      <c r="D1388">
        <v>21140</v>
      </c>
      <c r="E1388">
        <v>210034</v>
      </c>
      <c r="F1388" t="s">
        <v>507</v>
      </c>
      <c r="G1388" t="s">
        <v>35</v>
      </c>
      <c r="H1388" t="s">
        <v>64</v>
      </c>
      <c r="I1388" t="s">
        <v>37</v>
      </c>
      <c r="J1388">
        <v>1</v>
      </c>
      <c r="K1388">
        <v>0</v>
      </c>
      <c r="L1388">
        <v>0</v>
      </c>
      <c r="M1388">
        <v>0</v>
      </c>
      <c r="N1388">
        <v>0.41629598800000001</v>
      </c>
      <c r="O1388">
        <v>1</v>
      </c>
      <c r="P1388">
        <v>2854.72</v>
      </c>
      <c r="Q1388">
        <v>1</v>
      </c>
      <c r="R1388">
        <v>0.41629598800000001</v>
      </c>
      <c r="S1388">
        <v>2854.72</v>
      </c>
      <c r="T1388" t="s">
        <v>500</v>
      </c>
      <c r="U1388" t="s">
        <v>501</v>
      </c>
      <c r="V1388">
        <v>0</v>
      </c>
      <c r="W1388">
        <v>0</v>
      </c>
      <c r="X1388">
        <v>4.232503876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0.41629598800000001</v>
      </c>
      <c r="AG1388">
        <v>3905.7319056000001</v>
      </c>
      <c r="AH1388" t="s">
        <v>40</v>
      </c>
    </row>
    <row r="1389" spans="1:34" x14ac:dyDescent="0.55000000000000004">
      <c r="A1389">
        <v>18338.747385999999</v>
      </c>
      <c r="B1389">
        <v>19807.728319999998</v>
      </c>
      <c r="C1389" t="s">
        <v>21</v>
      </c>
      <c r="D1389">
        <v>21136</v>
      </c>
      <c r="E1389">
        <v>210034</v>
      </c>
      <c r="F1389" t="s">
        <v>507</v>
      </c>
      <c r="G1389" t="s">
        <v>35</v>
      </c>
      <c r="H1389" t="s">
        <v>36</v>
      </c>
      <c r="I1389" t="s">
        <v>37</v>
      </c>
      <c r="J1389">
        <v>1</v>
      </c>
      <c r="K1389">
        <v>0.75515097799999997</v>
      </c>
      <c r="L1389">
        <v>1</v>
      </c>
      <c r="M1389">
        <v>17085.45</v>
      </c>
      <c r="N1389">
        <v>2.8628179149999999</v>
      </c>
      <c r="O1389">
        <v>4</v>
      </c>
      <c r="P1389">
        <v>22046.05</v>
      </c>
      <c r="Q1389">
        <v>3</v>
      </c>
      <c r="R1389">
        <v>2.1076669369999999</v>
      </c>
      <c r="S1389">
        <v>4960.6000000000004</v>
      </c>
      <c r="T1389" t="s">
        <v>398</v>
      </c>
      <c r="U1389" t="s">
        <v>399</v>
      </c>
      <c r="V1389">
        <v>0</v>
      </c>
      <c r="W1389">
        <v>0</v>
      </c>
      <c r="X1389">
        <v>56.052853335000002</v>
      </c>
      <c r="Y1389">
        <v>-0.96866297199999996</v>
      </c>
      <c r="Z1389">
        <v>0.96866297199999996</v>
      </c>
      <c r="AA1389">
        <v>-0.96866297199999996</v>
      </c>
      <c r="AB1389">
        <v>3.64231042E-2</v>
      </c>
      <c r="AC1389">
        <v>3.64231042E-2</v>
      </c>
      <c r="AD1389">
        <v>0</v>
      </c>
      <c r="AE1389">
        <v>341.72532135</v>
      </c>
      <c r="AF1389">
        <v>2.0712438328</v>
      </c>
      <c r="AG1389">
        <v>19432.623314</v>
      </c>
      <c r="AH1389" t="s">
        <v>40</v>
      </c>
    </row>
    <row r="1390" spans="1:34" x14ac:dyDescent="0.55000000000000004">
      <c r="A1390">
        <v>18338.747385999999</v>
      </c>
      <c r="B1390">
        <v>19807.728319999998</v>
      </c>
      <c r="C1390" t="s">
        <v>21</v>
      </c>
      <c r="D1390">
        <v>20860</v>
      </c>
      <c r="E1390">
        <v>210034</v>
      </c>
      <c r="F1390" t="s">
        <v>507</v>
      </c>
      <c r="G1390" t="s">
        <v>35</v>
      </c>
      <c r="H1390" t="s">
        <v>46</v>
      </c>
      <c r="I1390" t="s">
        <v>37</v>
      </c>
      <c r="J1390">
        <v>1</v>
      </c>
      <c r="K1390">
        <v>0</v>
      </c>
      <c r="L1390">
        <v>0</v>
      </c>
      <c r="M1390">
        <v>0</v>
      </c>
      <c r="N1390">
        <v>1.3632179600000001</v>
      </c>
      <c r="O1390">
        <v>1</v>
      </c>
      <c r="P1390">
        <v>35423.85</v>
      </c>
      <c r="Q1390">
        <v>1</v>
      </c>
      <c r="R1390">
        <v>1.3632179600000001</v>
      </c>
      <c r="S1390">
        <v>35423.85</v>
      </c>
      <c r="T1390" t="s">
        <v>478</v>
      </c>
      <c r="U1390" t="s">
        <v>479</v>
      </c>
      <c r="V1390">
        <v>0</v>
      </c>
      <c r="W1390">
        <v>0</v>
      </c>
      <c r="X1390">
        <v>7.5822137759999997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1.3632179600000001</v>
      </c>
      <c r="AG1390">
        <v>12789.851533999999</v>
      </c>
      <c r="AH1390" t="s">
        <v>40</v>
      </c>
    </row>
    <row r="1391" spans="1:34" x14ac:dyDescent="0.55000000000000004">
      <c r="A1391">
        <v>18338.747385999999</v>
      </c>
      <c r="B1391">
        <v>19807.728319999998</v>
      </c>
      <c r="C1391" t="s">
        <v>21</v>
      </c>
      <c r="D1391">
        <v>21122</v>
      </c>
      <c r="E1391">
        <v>210034</v>
      </c>
      <c r="F1391" t="s">
        <v>507</v>
      </c>
      <c r="G1391" t="s">
        <v>35</v>
      </c>
      <c r="H1391" t="s">
        <v>64</v>
      </c>
      <c r="I1391" t="s">
        <v>37</v>
      </c>
      <c r="J1391">
        <v>2</v>
      </c>
      <c r="K1391">
        <v>42.826561730999998</v>
      </c>
      <c r="L1391">
        <v>58</v>
      </c>
      <c r="M1391">
        <v>803856.89</v>
      </c>
      <c r="N1391">
        <v>47.827118583999997</v>
      </c>
      <c r="O1391">
        <v>70</v>
      </c>
      <c r="P1391">
        <v>930198.56</v>
      </c>
      <c r="Q1391">
        <v>12</v>
      </c>
      <c r="R1391">
        <v>5.000556853</v>
      </c>
      <c r="S1391">
        <v>126341.67</v>
      </c>
      <c r="T1391" t="s">
        <v>65</v>
      </c>
      <c r="U1391" t="s">
        <v>66</v>
      </c>
      <c r="V1391">
        <v>0</v>
      </c>
      <c r="W1391">
        <v>0</v>
      </c>
      <c r="X1391">
        <v>126.90784524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5.000556853</v>
      </c>
      <c r="AG1391">
        <v>46915.740266000001</v>
      </c>
      <c r="AH1391" t="s">
        <v>40</v>
      </c>
    </row>
    <row r="1392" spans="1:34" x14ac:dyDescent="0.55000000000000004">
      <c r="A1392">
        <v>18338.747385999999</v>
      </c>
      <c r="B1392">
        <v>19807.728319999998</v>
      </c>
      <c r="C1392" t="s">
        <v>21</v>
      </c>
      <c r="D1392">
        <v>20855</v>
      </c>
      <c r="E1392">
        <v>210034</v>
      </c>
      <c r="F1392" t="s">
        <v>507</v>
      </c>
      <c r="G1392" t="s">
        <v>35</v>
      </c>
      <c r="H1392" t="s">
        <v>46</v>
      </c>
      <c r="I1392" t="s">
        <v>37</v>
      </c>
      <c r="J1392">
        <v>1</v>
      </c>
      <c r="K1392">
        <v>0</v>
      </c>
      <c r="L1392">
        <v>0</v>
      </c>
      <c r="M1392">
        <v>0</v>
      </c>
      <c r="N1392">
        <v>0.75515097799999997</v>
      </c>
      <c r="O1392">
        <v>1</v>
      </c>
      <c r="P1392">
        <v>3048.08</v>
      </c>
      <c r="Q1392">
        <v>1</v>
      </c>
      <c r="R1392">
        <v>0.75515097799999997</v>
      </c>
      <c r="S1392">
        <v>3048.08</v>
      </c>
      <c r="T1392" t="s">
        <v>116</v>
      </c>
      <c r="U1392" t="s">
        <v>117</v>
      </c>
      <c r="V1392">
        <v>0</v>
      </c>
      <c r="W1392">
        <v>0</v>
      </c>
      <c r="X1392">
        <v>59.389422236999998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0.75515097799999997</v>
      </c>
      <c r="AG1392">
        <v>7084.9043789999996</v>
      </c>
      <c r="AH1392" t="s">
        <v>40</v>
      </c>
    </row>
    <row r="1393" spans="1:34" x14ac:dyDescent="0.55000000000000004">
      <c r="A1393">
        <v>18338.747385999999</v>
      </c>
      <c r="B1393">
        <v>19807.728319999998</v>
      </c>
      <c r="C1393" t="s">
        <v>21</v>
      </c>
      <c r="D1393">
        <v>20854</v>
      </c>
      <c r="E1393">
        <v>210034</v>
      </c>
      <c r="F1393" t="s">
        <v>507</v>
      </c>
      <c r="G1393" t="s">
        <v>35</v>
      </c>
      <c r="H1393" t="s">
        <v>46</v>
      </c>
      <c r="I1393" t="s">
        <v>37</v>
      </c>
      <c r="J1393">
        <v>1</v>
      </c>
      <c r="K1393">
        <v>0</v>
      </c>
      <c r="L1393">
        <v>0</v>
      </c>
      <c r="M1393">
        <v>0</v>
      </c>
      <c r="N1393">
        <v>0.569424983</v>
      </c>
      <c r="O1393">
        <v>1</v>
      </c>
      <c r="P1393">
        <v>4010.98</v>
      </c>
      <c r="Q1393">
        <v>1</v>
      </c>
      <c r="R1393">
        <v>0.569424983</v>
      </c>
      <c r="S1393">
        <v>4010.98</v>
      </c>
      <c r="T1393" t="s">
        <v>243</v>
      </c>
      <c r="U1393" t="s">
        <v>244</v>
      </c>
      <c r="V1393">
        <v>0</v>
      </c>
      <c r="W1393">
        <v>0</v>
      </c>
      <c r="X1393">
        <v>52.224355439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0.569424983</v>
      </c>
      <c r="AG1393">
        <v>5342.4039339000001</v>
      </c>
      <c r="AH1393" t="s">
        <v>40</v>
      </c>
    </row>
    <row r="1394" spans="1:34" x14ac:dyDescent="0.55000000000000004">
      <c r="A1394">
        <v>18338.747385999999</v>
      </c>
      <c r="B1394">
        <v>19807.728319999998</v>
      </c>
      <c r="C1394" t="s">
        <v>21</v>
      </c>
      <c r="D1394">
        <v>21114</v>
      </c>
      <c r="E1394">
        <v>210034</v>
      </c>
      <c r="F1394" t="s">
        <v>507</v>
      </c>
      <c r="G1394" t="s">
        <v>35</v>
      </c>
      <c r="H1394" t="s">
        <v>64</v>
      </c>
      <c r="I1394" t="s">
        <v>37</v>
      </c>
      <c r="J1394">
        <v>2</v>
      </c>
      <c r="K1394">
        <v>0.92701997199999997</v>
      </c>
      <c r="L1394">
        <v>1</v>
      </c>
      <c r="M1394">
        <v>9521.25</v>
      </c>
      <c r="N1394">
        <v>2.5383959250000001</v>
      </c>
      <c r="O1394">
        <v>3</v>
      </c>
      <c r="P1394">
        <v>138684.47</v>
      </c>
      <c r="Q1394">
        <v>2</v>
      </c>
      <c r="R1394">
        <v>1.611375953</v>
      </c>
      <c r="S1394">
        <v>129163.22</v>
      </c>
      <c r="T1394" t="s">
        <v>284</v>
      </c>
      <c r="U1394" t="s">
        <v>285</v>
      </c>
      <c r="V1394">
        <v>0</v>
      </c>
      <c r="W1394">
        <v>0</v>
      </c>
      <c r="X1394">
        <v>52.929094431999999</v>
      </c>
      <c r="Y1394">
        <v>-0.92701997199999997</v>
      </c>
      <c r="Z1394">
        <v>0.92701997199999997</v>
      </c>
      <c r="AA1394">
        <v>-0.92701997199999997</v>
      </c>
      <c r="AB1394">
        <v>2.82222416E-2</v>
      </c>
      <c r="AC1394">
        <v>2.82222416E-2</v>
      </c>
      <c r="AD1394">
        <v>0</v>
      </c>
      <c r="AE1394">
        <v>264.78398219000002</v>
      </c>
      <c r="AF1394">
        <v>1.5831537114000001</v>
      </c>
      <c r="AG1394">
        <v>14853.311443000001</v>
      </c>
      <c r="AH1394" t="s">
        <v>40</v>
      </c>
    </row>
    <row r="1395" spans="1:34" x14ac:dyDescent="0.55000000000000004">
      <c r="A1395">
        <v>18338.747385999999</v>
      </c>
      <c r="B1395">
        <v>19807.728319999998</v>
      </c>
      <c r="C1395" t="s">
        <v>21</v>
      </c>
      <c r="D1395">
        <v>20853</v>
      </c>
      <c r="E1395">
        <v>210034</v>
      </c>
      <c r="F1395" t="s">
        <v>507</v>
      </c>
      <c r="G1395" t="s">
        <v>35</v>
      </c>
      <c r="H1395" t="s">
        <v>46</v>
      </c>
      <c r="I1395" t="s">
        <v>37</v>
      </c>
      <c r="J1395">
        <v>1</v>
      </c>
      <c r="K1395">
        <v>0</v>
      </c>
      <c r="L1395">
        <v>0</v>
      </c>
      <c r="M1395">
        <v>0</v>
      </c>
      <c r="N1395">
        <v>0.732951978</v>
      </c>
      <c r="O1395">
        <v>1</v>
      </c>
      <c r="P1395">
        <v>18616.72</v>
      </c>
      <c r="Q1395">
        <v>1</v>
      </c>
      <c r="R1395">
        <v>0.732951978</v>
      </c>
      <c r="S1395">
        <v>18616.72</v>
      </c>
      <c r="T1395" t="s">
        <v>310</v>
      </c>
      <c r="U1395" t="s">
        <v>340</v>
      </c>
      <c r="V1395">
        <v>0</v>
      </c>
      <c r="W1395">
        <v>0</v>
      </c>
      <c r="X1395">
        <v>24.47210226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0.732951978</v>
      </c>
      <c r="AG1395">
        <v>6876.6310708999999</v>
      </c>
      <c r="AH1395" t="s">
        <v>40</v>
      </c>
    </row>
    <row r="1396" spans="1:34" x14ac:dyDescent="0.55000000000000004">
      <c r="A1396">
        <v>18338.747385999999</v>
      </c>
      <c r="B1396">
        <v>19807.728319999998</v>
      </c>
      <c r="C1396" t="s">
        <v>21</v>
      </c>
      <c r="D1396">
        <v>20711</v>
      </c>
      <c r="E1396">
        <v>210034</v>
      </c>
      <c r="F1396" t="s">
        <v>507</v>
      </c>
      <c r="G1396" t="s">
        <v>35</v>
      </c>
      <c r="H1396" t="s">
        <v>64</v>
      </c>
      <c r="I1396" t="s">
        <v>37</v>
      </c>
      <c r="J1396">
        <v>1</v>
      </c>
      <c r="K1396">
        <v>0.569424983</v>
      </c>
      <c r="L1396">
        <v>1</v>
      </c>
      <c r="M1396">
        <v>10363.120000000001</v>
      </c>
      <c r="N1396">
        <v>1.6189939520000001</v>
      </c>
      <c r="O1396">
        <v>2</v>
      </c>
      <c r="P1396">
        <v>107054.04</v>
      </c>
      <c r="Q1396">
        <v>1</v>
      </c>
      <c r="R1396">
        <v>1.0495689690000001</v>
      </c>
      <c r="S1396">
        <v>96690.92</v>
      </c>
      <c r="T1396" t="s">
        <v>131</v>
      </c>
      <c r="U1396" t="s">
        <v>132</v>
      </c>
      <c r="V1396">
        <v>0</v>
      </c>
      <c r="W1396">
        <v>0</v>
      </c>
      <c r="X1396">
        <v>37.829274878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1.0495689690000001</v>
      </c>
      <c r="AG1396">
        <v>9847.1643435000005</v>
      </c>
      <c r="AH1396" t="s">
        <v>40</v>
      </c>
    </row>
    <row r="1397" spans="1:34" x14ac:dyDescent="0.55000000000000004">
      <c r="A1397">
        <v>18338.747385999999</v>
      </c>
      <c r="B1397">
        <v>19807.728319999998</v>
      </c>
      <c r="C1397" t="s">
        <v>21</v>
      </c>
      <c r="D1397">
        <v>21093</v>
      </c>
      <c r="E1397">
        <v>210034</v>
      </c>
      <c r="F1397" t="s">
        <v>507</v>
      </c>
      <c r="G1397" t="s">
        <v>35</v>
      </c>
      <c r="H1397" t="s">
        <v>36</v>
      </c>
      <c r="I1397" t="s">
        <v>37</v>
      </c>
      <c r="J1397">
        <v>1</v>
      </c>
      <c r="K1397">
        <v>1.6796749500000001</v>
      </c>
      <c r="L1397">
        <v>2</v>
      </c>
      <c r="M1397">
        <v>18061.14</v>
      </c>
      <c r="N1397">
        <v>3.3444999009999998</v>
      </c>
      <c r="O1397">
        <v>4</v>
      </c>
      <c r="P1397">
        <v>31796.720000000001</v>
      </c>
      <c r="Q1397">
        <v>2</v>
      </c>
      <c r="R1397">
        <v>1.6648249509999999</v>
      </c>
      <c r="S1397">
        <v>13735.58</v>
      </c>
      <c r="T1397" t="s">
        <v>146</v>
      </c>
      <c r="U1397" t="s">
        <v>147</v>
      </c>
      <c r="V1397">
        <v>0</v>
      </c>
      <c r="W1397">
        <v>0</v>
      </c>
      <c r="X1397">
        <v>54.131504380000003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1.6648249509999999</v>
      </c>
      <c r="AG1397">
        <v>15619.559438</v>
      </c>
      <c r="AH1397" t="s">
        <v>40</v>
      </c>
    </row>
    <row r="1398" spans="1:34" x14ac:dyDescent="0.55000000000000004">
      <c r="A1398">
        <v>18338.747385999999</v>
      </c>
      <c r="B1398">
        <v>19807.728319999998</v>
      </c>
      <c r="C1398" t="s">
        <v>21</v>
      </c>
      <c r="D1398">
        <v>21090</v>
      </c>
      <c r="E1398">
        <v>210034</v>
      </c>
      <c r="F1398" t="s">
        <v>507</v>
      </c>
      <c r="G1398" t="s">
        <v>35</v>
      </c>
      <c r="H1398" t="s">
        <v>64</v>
      </c>
      <c r="I1398" t="s">
        <v>37</v>
      </c>
      <c r="J1398">
        <v>2</v>
      </c>
      <c r="K1398">
        <v>33.364769011</v>
      </c>
      <c r="L1398">
        <v>50</v>
      </c>
      <c r="M1398">
        <v>633911.13</v>
      </c>
      <c r="N1398">
        <v>35.567677947999996</v>
      </c>
      <c r="O1398">
        <v>50</v>
      </c>
      <c r="P1398">
        <v>621040.81999999995</v>
      </c>
      <c r="Q1398">
        <v>0</v>
      </c>
      <c r="R1398">
        <v>2.2029089370000001</v>
      </c>
      <c r="S1398">
        <v>-12870.31</v>
      </c>
      <c r="T1398" t="s">
        <v>169</v>
      </c>
      <c r="U1398" t="s">
        <v>170</v>
      </c>
      <c r="V1398">
        <v>0</v>
      </c>
      <c r="W1398">
        <v>0</v>
      </c>
      <c r="X1398">
        <v>21.190433375000001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2.2029089370000001</v>
      </c>
      <c r="AG1398">
        <v>20667.918904999999</v>
      </c>
      <c r="AH1398" t="s">
        <v>40</v>
      </c>
    </row>
    <row r="1399" spans="1:34" x14ac:dyDescent="0.55000000000000004">
      <c r="A1399">
        <v>18338.747385999999</v>
      </c>
      <c r="B1399">
        <v>19807.728319999998</v>
      </c>
      <c r="C1399" t="s">
        <v>21</v>
      </c>
      <c r="D1399">
        <v>21076</v>
      </c>
      <c r="E1399">
        <v>210034</v>
      </c>
      <c r="F1399" t="s">
        <v>507</v>
      </c>
      <c r="G1399" t="s">
        <v>35</v>
      </c>
      <c r="H1399" t="s">
        <v>64</v>
      </c>
      <c r="I1399" t="s">
        <v>37</v>
      </c>
      <c r="J1399">
        <v>2</v>
      </c>
      <c r="K1399">
        <v>1.3916959579999999</v>
      </c>
      <c r="L1399">
        <v>2</v>
      </c>
      <c r="M1399">
        <v>14233.73</v>
      </c>
      <c r="N1399">
        <v>10.299815694999999</v>
      </c>
      <c r="O1399">
        <v>13</v>
      </c>
      <c r="P1399">
        <v>131695.88</v>
      </c>
      <c r="Q1399">
        <v>11</v>
      </c>
      <c r="R1399">
        <v>8.9081197369999998</v>
      </c>
      <c r="S1399">
        <v>117462.15</v>
      </c>
      <c r="T1399" t="s">
        <v>204</v>
      </c>
      <c r="U1399" t="s">
        <v>205</v>
      </c>
      <c r="V1399">
        <v>0</v>
      </c>
      <c r="W1399">
        <v>0</v>
      </c>
      <c r="X1399">
        <v>57.705128287000001</v>
      </c>
      <c r="Y1399">
        <v>-0.52161998499999995</v>
      </c>
      <c r="Z1399">
        <v>0.52161998499999995</v>
      </c>
      <c r="AA1399">
        <v>-0.52161998499999995</v>
      </c>
      <c r="AB1399">
        <v>8.0524095899999995E-2</v>
      </c>
      <c r="AC1399">
        <v>8.0524095899999995E-2</v>
      </c>
      <c r="AD1399">
        <v>0</v>
      </c>
      <c r="AE1399">
        <v>755.48537472999999</v>
      </c>
      <c r="AF1399">
        <v>8.8275956411000003</v>
      </c>
      <c r="AG1399">
        <v>82821.412983000002</v>
      </c>
      <c r="AH1399" t="s">
        <v>40</v>
      </c>
    </row>
    <row r="1400" spans="1:34" x14ac:dyDescent="0.55000000000000004">
      <c r="A1400">
        <v>18338.747385999999</v>
      </c>
      <c r="B1400">
        <v>19807.728319999998</v>
      </c>
      <c r="C1400" t="s">
        <v>21</v>
      </c>
      <c r="D1400">
        <v>20832</v>
      </c>
      <c r="E1400">
        <v>210034</v>
      </c>
      <c r="F1400" t="s">
        <v>507</v>
      </c>
      <c r="G1400" t="s">
        <v>35</v>
      </c>
      <c r="H1400" t="s">
        <v>46</v>
      </c>
      <c r="I1400" t="s">
        <v>37</v>
      </c>
      <c r="J1400">
        <v>1</v>
      </c>
      <c r="K1400">
        <v>0</v>
      </c>
      <c r="L1400">
        <v>0</v>
      </c>
      <c r="M1400">
        <v>0</v>
      </c>
      <c r="N1400">
        <v>0.75515097799999997</v>
      </c>
      <c r="O1400">
        <v>1</v>
      </c>
      <c r="P1400">
        <v>9266.5400000000009</v>
      </c>
      <c r="Q1400">
        <v>1</v>
      </c>
      <c r="R1400">
        <v>0.75515097799999997</v>
      </c>
      <c r="S1400">
        <v>9266.5400000000009</v>
      </c>
      <c r="T1400" t="s">
        <v>403</v>
      </c>
      <c r="U1400" t="s">
        <v>404</v>
      </c>
      <c r="V1400">
        <v>0</v>
      </c>
      <c r="W1400">
        <v>0</v>
      </c>
      <c r="X1400">
        <v>7.3584807860000003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0.75515097799999997</v>
      </c>
      <c r="AG1400">
        <v>7084.9043789999996</v>
      </c>
      <c r="AH1400" t="s">
        <v>40</v>
      </c>
    </row>
    <row r="1401" spans="1:34" x14ac:dyDescent="0.55000000000000004">
      <c r="A1401">
        <v>18338.747385999999</v>
      </c>
      <c r="B1401">
        <v>19807.728319999998</v>
      </c>
      <c r="C1401" t="s">
        <v>21</v>
      </c>
      <c r="D1401">
        <v>21060</v>
      </c>
      <c r="E1401">
        <v>210034</v>
      </c>
      <c r="F1401" t="s">
        <v>507</v>
      </c>
      <c r="G1401" t="s">
        <v>35</v>
      </c>
      <c r="H1401" t="s">
        <v>64</v>
      </c>
      <c r="I1401" t="s">
        <v>37</v>
      </c>
      <c r="J1401">
        <v>2</v>
      </c>
      <c r="K1401">
        <v>60.690954204999997</v>
      </c>
      <c r="L1401">
        <v>83</v>
      </c>
      <c r="M1401">
        <v>1023968.08</v>
      </c>
      <c r="N1401">
        <v>78.130213681000001</v>
      </c>
      <c r="O1401">
        <v>109</v>
      </c>
      <c r="P1401">
        <v>1740171.48</v>
      </c>
      <c r="Q1401">
        <v>26</v>
      </c>
      <c r="R1401">
        <v>17.439259476</v>
      </c>
      <c r="S1401">
        <v>716203.4</v>
      </c>
      <c r="T1401" t="s">
        <v>164</v>
      </c>
      <c r="U1401" t="s">
        <v>165</v>
      </c>
      <c r="V1401">
        <v>0</v>
      </c>
      <c r="W1401">
        <v>0</v>
      </c>
      <c r="X1401">
        <v>34.865030947000001</v>
      </c>
      <c r="Y1401">
        <v>-0.45127198699999999</v>
      </c>
      <c r="Z1401">
        <v>0.45127198699999999</v>
      </c>
      <c r="AA1401">
        <v>-0.45127198699999999</v>
      </c>
      <c r="AB1401">
        <v>0.22572328380000001</v>
      </c>
      <c r="AC1401">
        <v>0.22572328380000001</v>
      </c>
      <c r="AD1401">
        <v>0</v>
      </c>
      <c r="AE1401">
        <v>2117.7591348999999</v>
      </c>
      <c r="AF1401">
        <v>17.213536191999999</v>
      </c>
      <c r="AG1401">
        <v>161499.17235000001</v>
      </c>
      <c r="AH1401" t="s">
        <v>40</v>
      </c>
    </row>
    <row r="1402" spans="1:34" x14ac:dyDescent="0.55000000000000004">
      <c r="A1402">
        <v>18338.747385999999</v>
      </c>
      <c r="B1402">
        <v>19807.728319999998</v>
      </c>
      <c r="C1402" t="s">
        <v>21</v>
      </c>
      <c r="D1402">
        <v>20737</v>
      </c>
      <c r="E1402">
        <v>210034</v>
      </c>
      <c r="F1402" t="s">
        <v>507</v>
      </c>
      <c r="G1402" t="s">
        <v>35</v>
      </c>
      <c r="H1402" t="s">
        <v>41</v>
      </c>
      <c r="I1402" t="s">
        <v>37</v>
      </c>
      <c r="J1402">
        <v>1</v>
      </c>
      <c r="K1402">
        <v>0</v>
      </c>
      <c r="L1402">
        <v>0</v>
      </c>
      <c r="M1402">
        <v>0</v>
      </c>
      <c r="N1402">
        <v>0.58304598299999999</v>
      </c>
      <c r="O1402">
        <v>1</v>
      </c>
      <c r="P1402">
        <v>11471.96</v>
      </c>
      <c r="Q1402">
        <v>1</v>
      </c>
      <c r="R1402">
        <v>0.58304598299999999</v>
      </c>
      <c r="S1402">
        <v>11471.96</v>
      </c>
      <c r="T1402" t="s">
        <v>188</v>
      </c>
      <c r="U1402" t="s">
        <v>189</v>
      </c>
      <c r="V1402">
        <v>0</v>
      </c>
      <c r="W1402">
        <v>0</v>
      </c>
      <c r="X1402">
        <v>25.442145249999999</v>
      </c>
      <c r="Y1402">
        <v>-3.571810894</v>
      </c>
      <c r="Z1402">
        <v>3.571810894</v>
      </c>
      <c r="AA1402">
        <v>-3.571810894</v>
      </c>
      <c r="AB1402">
        <v>8.1853553400000001E-2</v>
      </c>
      <c r="AC1402">
        <v>8.1853553400000001E-2</v>
      </c>
      <c r="AD1402">
        <v>0</v>
      </c>
      <c r="AE1402">
        <v>767.95848183999999</v>
      </c>
      <c r="AF1402">
        <v>0.50119242959999999</v>
      </c>
      <c r="AG1402">
        <v>4702.2390791999997</v>
      </c>
      <c r="AH1402" t="s">
        <v>40</v>
      </c>
    </row>
    <row r="1403" spans="1:34" x14ac:dyDescent="0.55000000000000004">
      <c r="A1403">
        <v>18338.747385999999</v>
      </c>
      <c r="B1403">
        <v>19807.728319999998</v>
      </c>
      <c r="C1403" t="s">
        <v>21</v>
      </c>
      <c r="D1403" t="s">
        <v>390</v>
      </c>
      <c r="E1403">
        <v>210034</v>
      </c>
      <c r="F1403" t="s">
        <v>507</v>
      </c>
      <c r="G1403" t="s">
        <v>35</v>
      </c>
      <c r="H1403" t="s">
        <v>390</v>
      </c>
      <c r="I1403" t="s">
        <v>37</v>
      </c>
      <c r="J1403">
        <v>1</v>
      </c>
      <c r="K1403">
        <v>0</v>
      </c>
      <c r="L1403">
        <v>0</v>
      </c>
      <c r="M1403">
        <v>0</v>
      </c>
      <c r="N1403">
        <v>0.75515097799999997</v>
      </c>
      <c r="O1403">
        <v>1</v>
      </c>
      <c r="P1403">
        <v>3981.38</v>
      </c>
      <c r="Q1403">
        <v>1</v>
      </c>
      <c r="R1403">
        <v>0.75515097799999997</v>
      </c>
      <c r="S1403">
        <v>3981.38</v>
      </c>
      <c r="U1403" t="s">
        <v>391</v>
      </c>
      <c r="V1403">
        <v>0</v>
      </c>
      <c r="W1403">
        <v>0</v>
      </c>
      <c r="X1403">
        <v>11.846682640999999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0.75515097799999997</v>
      </c>
      <c r="AG1403">
        <v>7084.9043789999996</v>
      </c>
      <c r="AH1403" t="s">
        <v>40</v>
      </c>
    </row>
    <row r="1404" spans="1:34" x14ac:dyDescent="0.55000000000000004">
      <c r="A1404">
        <v>18338.747385999999</v>
      </c>
      <c r="B1404">
        <v>19807.728319999998</v>
      </c>
      <c r="C1404" t="s">
        <v>21</v>
      </c>
      <c r="D1404" t="s">
        <v>286</v>
      </c>
      <c r="E1404">
        <v>210034</v>
      </c>
      <c r="F1404" t="s">
        <v>507</v>
      </c>
      <c r="G1404" t="s">
        <v>35</v>
      </c>
      <c r="H1404" t="s">
        <v>286</v>
      </c>
      <c r="I1404" t="s">
        <v>37</v>
      </c>
      <c r="J1404">
        <v>2</v>
      </c>
      <c r="K1404">
        <v>0.47782898600000001</v>
      </c>
      <c r="L1404">
        <v>1</v>
      </c>
      <c r="M1404">
        <v>4092</v>
      </c>
      <c r="N1404">
        <v>1.69989995</v>
      </c>
      <c r="O1404">
        <v>2</v>
      </c>
      <c r="P1404">
        <v>10145.82</v>
      </c>
      <c r="Q1404">
        <v>1</v>
      </c>
      <c r="R1404">
        <v>1.222070964</v>
      </c>
      <c r="S1404">
        <v>6053.82</v>
      </c>
      <c r="U1404" t="s">
        <v>287</v>
      </c>
      <c r="V1404">
        <v>0</v>
      </c>
      <c r="W1404">
        <v>0</v>
      </c>
      <c r="X1404">
        <v>198.49333811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1.222070964</v>
      </c>
      <c r="AG1404">
        <v>11465.595856</v>
      </c>
      <c r="AH1404" t="s">
        <v>40</v>
      </c>
    </row>
    <row r="1405" spans="1:34" x14ac:dyDescent="0.55000000000000004">
      <c r="A1405">
        <v>18338.747385999999</v>
      </c>
      <c r="B1405">
        <v>19807.728319999998</v>
      </c>
      <c r="C1405" t="s">
        <v>21</v>
      </c>
      <c r="D1405" t="s">
        <v>86</v>
      </c>
      <c r="E1405">
        <v>210034</v>
      </c>
      <c r="F1405" t="s">
        <v>507</v>
      </c>
      <c r="G1405" t="s">
        <v>35</v>
      </c>
      <c r="H1405" t="s">
        <v>86</v>
      </c>
      <c r="I1405" t="s">
        <v>37</v>
      </c>
      <c r="J1405">
        <v>1</v>
      </c>
      <c r="K1405">
        <v>0</v>
      </c>
      <c r="L1405">
        <v>0</v>
      </c>
      <c r="M1405">
        <v>0</v>
      </c>
      <c r="N1405">
        <v>0.70232797899999999</v>
      </c>
      <c r="O1405">
        <v>1</v>
      </c>
      <c r="P1405">
        <v>7236.19</v>
      </c>
      <c r="Q1405">
        <v>1</v>
      </c>
      <c r="R1405">
        <v>0.70232797899999999</v>
      </c>
      <c r="S1405">
        <v>7236.19</v>
      </c>
      <c r="U1405" t="s">
        <v>451</v>
      </c>
      <c r="V1405">
        <v>0</v>
      </c>
      <c r="W1405">
        <v>0</v>
      </c>
      <c r="X1405">
        <v>17.612441476000001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0.70232797899999999</v>
      </c>
      <c r="AG1405">
        <v>6589.313553</v>
      </c>
      <c r="AH1405" t="s">
        <v>40</v>
      </c>
    </row>
    <row r="1406" spans="1:34" x14ac:dyDescent="0.55000000000000004">
      <c r="A1406">
        <v>18338.747385999999</v>
      </c>
      <c r="B1406">
        <v>19807.728319999998</v>
      </c>
      <c r="C1406" t="s">
        <v>21</v>
      </c>
      <c r="D1406" t="s">
        <v>64</v>
      </c>
      <c r="E1406">
        <v>210034</v>
      </c>
      <c r="F1406" t="s">
        <v>507</v>
      </c>
      <c r="G1406" t="s">
        <v>35</v>
      </c>
      <c r="H1406" t="s">
        <v>64</v>
      </c>
      <c r="I1406" t="s">
        <v>37</v>
      </c>
      <c r="J1406">
        <v>2</v>
      </c>
      <c r="K1406">
        <v>0.52161998499999995</v>
      </c>
      <c r="L1406">
        <v>1</v>
      </c>
      <c r="M1406">
        <v>13495.08</v>
      </c>
      <c r="N1406">
        <v>1.2838309619999999</v>
      </c>
      <c r="O1406">
        <v>2</v>
      </c>
      <c r="P1406">
        <v>58591.43</v>
      </c>
      <c r="Q1406">
        <v>1</v>
      </c>
      <c r="R1406">
        <v>0.76221097699999996</v>
      </c>
      <c r="S1406">
        <v>45096.35</v>
      </c>
      <c r="U1406" t="s">
        <v>450</v>
      </c>
      <c r="V1406">
        <v>0</v>
      </c>
      <c r="W1406">
        <v>0</v>
      </c>
      <c r="X1406">
        <v>12.965211614999999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0.76221097699999996</v>
      </c>
      <c r="AG1406">
        <v>7151.1420178999997</v>
      </c>
      <c r="AH1406" t="s">
        <v>40</v>
      </c>
    </row>
    <row r="1407" spans="1:34" x14ac:dyDescent="0.55000000000000004">
      <c r="A1407">
        <v>18338.747385999999</v>
      </c>
      <c r="B1407">
        <v>19807.728319999998</v>
      </c>
      <c r="C1407" t="s">
        <v>21</v>
      </c>
      <c r="D1407">
        <v>20781</v>
      </c>
      <c r="E1407">
        <v>210034</v>
      </c>
      <c r="F1407" t="s">
        <v>507</v>
      </c>
      <c r="G1407" t="s">
        <v>35</v>
      </c>
      <c r="H1407" t="s">
        <v>41</v>
      </c>
      <c r="I1407" t="s">
        <v>37</v>
      </c>
      <c r="J1407">
        <v>1</v>
      </c>
      <c r="K1407">
        <v>0</v>
      </c>
      <c r="L1407">
        <v>0</v>
      </c>
      <c r="M1407">
        <v>0</v>
      </c>
      <c r="N1407">
        <v>0.92701997199999997</v>
      </c>
      <c r="O1407">
        <v>1</v>
      </c>
      <c r="P1407">
        <v>11887.25</v>
      </c>
      <c r="Q1407">
        <v>1</v>
      </c>
      <c r="R1407">
        <v>0.92701997199999997</v>
      </c>
      <c r="S1407">
        <v>11887.25</v>
      </c>
      <c r="T1407" t="s">
        <v>49</v>
      </c>
      <c r="U1407" t="s">
        <v>317</v>
      </c>
      <c r="V1407">
        <v>0</v>
      </c>
      <c r="W1407">
        <v>0</v>
      </c>
      <c r="X1407">
        <v>17.319417484999999</v>
      </c>
      <c r="Y1407">
        <v>-1.2624739620000001</v>
      </c>
      <c r="Z1407">
        <v>1.2624739620000001</v>
      </c>
      <c r="AA1407">
        <v>-1.2624739620000001</v>
      </c>
      <c r="AB1407">
        <v>6.7573783999999998E-2</v>
      </c>
      <c r="AC1407">
        <v>6.7573783999999998E-2</v>
      </c>
      <c r="AD1407">
        <v>0</v>
      </c>
      <c r="AE1407">
        <v>633.98421298999995</v>
      </c>
      <c r="AF1407">
        <v>0.85944618800000006</v>
      </c>
      <c r="AG1407">
        <v>8063.4127981000001</v>
      </c>
      <c r="AH1407" t="s">
        <v>40</v>
      </c>
    </row>
    <row r="1408" spans="1:34" x14ac:dyDescent="0.55000000000000004">
      <c r="A1408">
        <v>18338.747385999999</v>
      </c>
      <c r="B1408">
        <v>19807.728319999998</v>
      </c>
      <c r="C1408" t="s">
        <v>21</v>
      </c>
      <c r="D1408">
        <v>20743</v>
      </c>
      <c r="E1408">
        <v>210034</v>
      </c>
      <c r="F1408" t="s">
        <v>507</v>
      </c>
      <c r="G1408" t="s">
        <v>35</v>
      </c>
      <c r="H1408" t="s">
        <v>41</v>
      </c>
      <c r="I1408" t="s">
        <v>37</v>
      </c>
      <c r="J1408">
        <v>1</v>
      </c>
      <c r="K1408">
        <v>0</v>
      </c>
      <c r="L1408">
        <v>0</v>
      </c>
      <c r="M1408">
        <v>0</v>
      </c>
      <c r="N1408">
        <v>0.94474897199999996</v>
      </c>
      <c r="O1408">
        <v>1</v>
      </c>
      <c r="P1408">
        <v>132189.54999999999</v>
      </c>
      <c r="Q1408">
        <v>1</v>
      </c>
      <c r="R1408">
        <v>0.94474897199999996</v>
      </c>
      <c r="S1408">
        <v>132189.54999999999</v>
      </c>
      <c r="T1408" t="s">
        <v>265</v>
      </c>
      <c r="U1408" t="s">
        <v>266</v>
      </c>
      <c r="V1408">
        <v>0</v>
      </c>
      <c r="W1408">
        <v>0</v>
      </c>
      <c r="X1408">
        <v>117.22862953000001</v>
      </c>
      <c r="Y1408">
        <v>-10.39679769</v>
      </c>
      <c r="Z1408">
        <v>10.396797691</v>
      </c>
      <c r="AA1408">
        <v>-10.39679769</v>
      </c>
      <c r="AB1408">
        <v>8.3788098300000002E-2</v>
      </c>
      <c r="AC1408">
        <v>8.3788098300000002E-2</v>
      </c>
      <c r="AD1408">
        <v>0</v>
      </c>
      <c r="AE1408">
        <v>786.10858173999998</v>
      </c>
      <c r="AF1408">
        <v>0.86096087369999996</v>
      </c>
      <c r="AG1408">
        <v>8077.6237363999999</v>
      </c>
      <c r="AH1408" t="s">
        <v>40</v>
      </c>
    </row>
    <row r="1409" spans="1:34" x14ac:dyDescent="0.55000000000000004">
      <c r="A1409">
        <v>18338.747385999999</v>
      </c>
      <c r="B1409">
        <v>19807.728319999998</v>
      </c>
      <c r="C1409" t="s">
        <v>21</v>
      </c>
      <c r="D1409">
        <v>21044</v>
      </c>
      <c r="E1409">
        <v>210034</v>
      </c>
      <c r="F1409" t="s">
        <v>507</v>
      </c>
      <c r="G1409" t="s">
        <v>35</v>
      </c>
      <c r="H1409" t="s">
        <v>79</v>
      </c>
      <c r="I1409" t="s">
        <v>37</v>
      </c>
      <c r="J1409">
        <v>1</v>
      </c>
      <c r="K1409">
        <v>0</v>
      </c>
      <c r="L1409">
        <v>0</v>
      </c>
      <c r="M1409">
        <v>0</v>
      </c>
      <c r="N1409">
        <v>2.7404419180000001</v>
      </c>
      <c r="O1409">
        <v>2</v>
      </c>
      <c r="P1409">
        <v>52150.04</v>
      </c>
      <c r="Q1409">
        <v>2</v>
      </c>
      <c r="R1409">
        <v>2.7404419180000001</v>
      </c>
      <c r="S1409">
        <v>52150.04</v>
      </c>
      <c r="T1409" t="s">
        <v>80</v>
      </c>
      <c r="U1409" t="s">
        <v>81</v>
      </c>
      <c r="V1409">
        <v>0</v>
      </c>
      <c r="W1409">
        <v>0</v>
      </c>
      <c r="X1409">
        <v>69.840390935000002</v>
      </c>
      <c r="Y1409">
        <v>-1.0225469700000001</v>
      </c>
      <c r="Z1409">
        <v>1.0225469700000001</v>
      </c>
      <c r="AA1409">
        <v>-1.0225469700000001</v>
      </c>
      <c r="AB1409">
        <v>4.01233519E-2</v>
      </c>
      <c r="AC1409">
        <v>4.01233519E-2</v>
      </c>
      <c r="AD1409">
        <v>0</v>
      </c>
      <c r="AE1409">
        <v>376.44142641000002</v>
      </c>
      <c r="AF1409">
        <v>2.7003185661</v>
      </c>
      <c r="AG1409">
        <v>25334.667359999999</v>
      </c>
      <c r="AH1409" t="s">
        <v>40</v>
      </c>
    </row>
    <row r="1410" spans="1:34" x14ac:dyDescent="0.55000000000000004">
      <c r="A1410">
        <v>18338.747385999999</v>
      </c>
      <c r="B1410">
        <v>19807.728319999998</v>
      </c>
      <c r="C1410" t="s">
        <v>21</v>
      </c>
      <c r="D1410" t="s">
        <v>401</v>
      </c>
      <c r="E1410">
        <v>210034</v>
      </c>
      <c r="F1410" t="s">
        <v>507</v>
      </c>
      <c r="G1410" t="s">
        <v>35</v>
      </c>
      <c r="H1410" t="s">
        <v>401</v>
      </c>
      <c r="I1410" t="s">
        <v>37</v>
      </c>
      <c r="J1410">
        <v>1</v>
      </c>
      <c r="K1410">
        <v>0</v>
      </c>
      <c r="L1410">
        <v>0</v>
      </c>
      <c r="M1410">
        <v>0</v>
      </c>
      <c r="N1410">
        <v>0.58304598299999999</v>
      </c>
      <c r="O1410">
        <v>1</v>
      </c>
      <c r="P1410">
        <v>8838.6</v>
      </c>
      <c r="Q1410">
        <v>1</v>
      </c>
      <c r="R1410">
        <v>0.58304598299999999</v>
      </c>
      <c r="S1410">
        <v>8838.6</v>
      </c>
      <c r="U1410" t="s">
        <v>402</v>
      </c>
      <c r="V1410">
        <v>0</v>
      </c>
      <c r="W1410">
        <v>0</v>
      </c>
      <c r="X1410">
        <v>127.77544118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0.58304598299999999</v>
      </c>
      <c r="AG1410">
        <v>5470.1975610999998</v>
      </c>
      <c r="AH1410" t="s">
        <v>40</v>
      </c>
    </row>
    <row r="1411" spans="1:34" x14ac:dyDescent="0.55000000000000004">
      <c r="A1411">
        <v>18338.747385999999</v>
      </c>
      <c r="B1411">
        <v>19807.728319999998</v>
      </c>
      <c r="C1411" t="s">
        <v>21</v>
      </c>
      <c r="D1411">
        <v>21043</v>
      </c>
      <c r="E1411">
        <v>210034</v>
      </c>
      <c r="F1411" t="s">
        <v>507</v>
      </c>
      <c r="G1411" t="s">
        <v>35</v>
      </c>
      <c r="H1411" t="s">
        <v>79</v>
      </c>
      <c r="I1411" t="s">
        <v>37</v>
      </c>
      <c r="J1411">
        <v>1</v>
      </c>
      <c r="K1411">
        <v>0.41525098799999999</v>
      </c>
      <c r="L1411">
        <v>1</v>
      </c>
      <c r="M1411">
        <v>10792.27</v>
      </c>
      <c r="N1411">
        <v>0.92701997199999997</v>
      </c>
      <c r="O1411">
        <v>1</v>
      </c>
      <c r="P1411">
        <v>16677.740000000002</v>
      </c>
      <c r="Q1411">
        <v>0</v>
      </c>
      <c r="R1411">
        <v>0.51176898400000004</v>
      </c>
      <c r="S1411">
        <v>5885.47</v>
      </c>
      <c r="T1411" t="s">
        <v>365</v>
      </c>
      <c r="U1411" t="s">
        <v>392</v>
      </c>
      <c r="V1411">
        <v>0</v>
      </c>
      <c r="W1411">
        <v>0</v>
      </c>
      <c r="X1411">
        <v>59.304537232999998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0.51176898400000004</v>
      </c>
      <c r="AG1411">
        <v>4801.4694032999996</v>
      </c>
      <c r="AH1411" t="s">
        <v>40</v>
      </c>
    </row>
    <row r="1412" spans="1:34" x14ac:dyDescent="0.55000000000000004">
      <c r="A1412">
        <v>18338.747385999999</v>
      </c>
      <c r="B1412">
        <v>19807.728319999998</v>
      </c>
      <c r="C1412" t="s">
        <v>21</v>
      </c>
      <c r="D1412">
        <v>20783</v>
      </c>
      <c r="E1412">
        <v>210034</v>
      </c>
      <c r="F1412" t="s">
        <v>507</v>
      </c>
      <c r="G1412" t="s">
        <v>35</v>
      </c>
      <c r="H1412" t="s">
        <v>41</v>
      </c>
      <c r="I1412" t="s">
        <v>37</v>
      </c>
      <c r="J1412">
        <v>1</v>
      </c>
      <c r="K1412">
        <v>0</v>
      </c>
      <c r="L1412">
        <v>0</v>
      </c>
      <c r="M1412">
        <v>0</v>
      </c>
      <c r="N1412">
        <v>0.58605198300000005</v>
      </c>
      <c r="O1412">
        <v>1</v>
      </c>
      <c r="P1412">
        <v>20648.8</v>
      </c>
      <c r="Q1412">
        <v>1</v>
      </c>
      <c r="R1412">
        <v>0.58605198300000005</v>
      </c>
      <c r="S1412">
        <v>20648.8</v>
      </c>
      <c r="T1412" t="s">
        <v>49</v>
      </c>
      <c r="U1412" t="s">
        <v>50</v>
      </c>
      <c r="V1412">
        <v>0</v>
      </c>
      <c r="W1412">
        <v>0</v>
      </c>
      <c r="X1412">
        <v>68.266653980000001</v>
      </c>
      <c r="Y1412">
        <v>-6.2719928149999999</v>
      </c>
      <c r="Z1412">
        <v>6.2719928149999999</v>
      </c>
      <c r="AA1412">
        <v>-6.2719928149999999</v>
      </c>
      <c r="AB1412">
        <v>5.3843474299999999E-2</v>
      </c>
      <c r="AC1412">
        <v>5.3843474299999999E-2</v>
      </c>
      <c r="AD1412">
        <v>0</v>
      </c>
      <c r="AE1412">
        <v>505.16503017000002</v>
      </c>
      <c r="AF1412">
        <v>0.53220850870000003</v>
      </c>
      <c r="AG1412">
        <v>4993.2351330000001</v>
      </c>
      <c r="AH1412" t="s">
        <v>40</v>
      </c>
    </row>
    <row r="1413" spans="1:34" x14ac:dyDescent="0.55000000000000004">
      <c r="A1413">
        <v>13398.837543</v>
      </c>
      <c r="B1413">
        <v>15036.726624999999</v>
      </c>
      <c r="C1413" t="s">
        <v>21</v>
      </c>
      <c r="D1413">
        <v>20608</v>
      </c>
      <c r="E1413">
        <v>210035</v>
      </c>
      <c r="F1413" t="s">
        <v>508</v>
      </c>
      <c r="G1413" t="s">
        <v>35</v>
      </c>
      <c r="H1413" t="s">
        <v>41</v>
      </c>
      <c r="I1413" t="s">
        <v>37</v>
      </c>
      <c r="J1413">
        <v>2</v>
      </c>
      <c r="K1413">
        <v>2.0492169389999999</v>
      </c>
      <c r="L1413">
        <v>3</v>
      </c>
      <c r="M1413">
        <v>23602.68</v>
      </c>
      <c r="N1413">
        <v>8.4297167470000005</v>
      </c>
      <c r="O1413">
        <v>10</v>
      </c>
      <c r="P1413">
        <v>71759.360000000001</v>
      </c>
      <c r="Q1413">
        <v>7</v>
      </c>
      <c r="R1413">
        <v>6.3804998079999997</v>
      </c>
      <c r="S1413">
        <v>48156.68</v>
      </c>
      <c r="T1413" t="s">
        <v>509</v>
      </c>
      <c r="U1413" t="s">
        <v>510</v>
      </c>
      <c r="V1413">
        <v>0</v>
      </c>
      <c r="W1413">
        <v>0</v>
      </c>
      <c r="X1413">
        <v>13.008224609999999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6.3804998079999997</v>
      </c>
      <c r="AG1413">
        <v>43737.339037999998</v>
      </c>
      <c r="AH1413" t="s">
        <v>40</v>
      </c>
    </row>
    <row r="1414" spans="1:34" x14ac:dyDescent="0.55000000000000004">
      <c r="A1414">
        <v>13398.837543</v>
      </c>
      <c r="B1414">
        <v>15036.726624999999</v>
      </c>
      <c r="C1414" t="s">
        <v>21</v>
      </c>
      <c r="D1414">
        <v>21037</v>
      </c>
      <c r="E1414">
        <v>210035</v>
      </c>
      <c r="F1414" t="s">
        <v>508</v>
      </c>
      <c r="G1414" t="s">
        <v>35</v>
      </c>
      <c r="H1414" t="s">
        <v>64</v>
      </c>
      <c r="I1414" t="s">
        <v>37</v>
      </c>
      <c r="J1414">
        <v>1</v>
      </c>
      <c r="K1414">
        <v>0</v>
      </c>
      <c r="L1414">
        <v>0</v>
      </c>
      <c r="M1414">
        <v>0</v>
      </c>
      <c r="N1414">
        <v>1.4829479560000001</v>
      </c>
      <c r="O1414">
        <v>1</v>
      </c>
      <c r="P1414">
        <v>6572.58</v>
      </c>
      <c r="Q1414">
        <v>1</v>
      </c>
      <c r="R1414">
        <v>1.4829479560000001</v>
      </c>
      <c r="S1414">
        <v>6572.58</v>
      </c>
      <c r="T1414" t="s">
        <v>480</v>
      </c>
      <c r="U1414" t="s">
        <v>481</v>
      </c>
      <c r="V1414">
        <v>0</v>
      </c>
      <c r="W1414">
        <v>0</v>
      </c>
      <c r="X1414">
        <v>47.501344580000001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1.4829479560000001</v>
      </c>
      <c r="AG1414">
        <v>10165.378806999999</v>
      </c>
      <c r="AH1414" t="s">
        <v>40</v>
      </c>
    </row>
    <row r="1415" spans="1:34" x14ac:dyDescent="0.55000000000000004">
      <c r="A1415">
        <v>13398.837543</v>
      </c>
      <c r="B1415">
        <v>15036.726624999999</v>
      </c>
      <c r="C1415" t="s">
        <v>21</v>
      </c>
      <c r="D1415">
        <v>21237</v>
      </c>
      <c r="E1415">
        <v>210035</v>
      </c>
      <c r="F1415" t="s">
        <v>508</v>
      </c>
      <c r="G1415" t="s">
        <v>35</v>
      </c>
      <c r="H1415" t="s">
        <v>36</v>
      </c>
      <c r="I1415" t="s">
        <v>37</v>
      </c>
      <c r="J1415">
        <v>1</v>
      </c>
      <c r="K1415">
        <v>0</v>
      </c>
      <c r="L1415">
        <v>0</v>
      </c>
      <c r="M1415">
        <v>0</v>
      </c>
      <c r="N1415">
        <v>2.6500869210000002</v>
      </c>
      <c r="O1415">
        <v>2</v>
      </c>
      <c r="P1415">
        <v>40429.26</v>
      </c>
      <c r="Q1415">
        <v>2</v>
      </c>
      <c r="R1415">
        <v>2.6500869210000002</v>
      </c>
      <c r="S1415">
        <v>40429.26</v>
      </c>
      <c r="T1415" t="s">
        <v>294</v>
      </c>
      <c r="U1415" t="s">
        <v>295</v>
      </c>
      <c r="V1415">
        <v>0</v>
      </c>
      <c r="W1415">
        <v>0</v>
      </c>
      <c r="X1415">
        <v>67.447334992999998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2.6500869210000002</v>
      </c>
      <c r="AG1415">
        <v>18165.935840999999</v>
      </c>
      <c r="AH1415" t="s">
        <v>40</v>
      </c>
    </row>
    <row r="1416" spans="1:34" x14ac:dyDescent="0.55000000000000004">
      <c r="A1416">
        <v>13398.837543</v>
      </c>
      <c r="B1416">
        <v>15036.726624999999</v>
      </c>
      <c r="C1416" t="s">
        <v>21</v>
      </c>
      <c r="D1416">
        <v>20613</v>
      </c>
      <c r="E1416">
        <v>210035</v>
      </c>
      <c r="F1416" t="s">
        <v>508</v>
      </c>
      <c r="G1416" t="s">
        <v>35</v>
      </c>
      <c r="H1416" t="s">
        <v>41</v>
      </c>
      <c r="I1416" t="s">
        <v>37</v>
      </c>
      <c r="J1416">
        <v>2</v>
      </c>
      <c r="K1416">
        <v>32.202133046</v>
      </c>
      <c r="L1416">
        <v>40</v>
      </c>
      <c r="M1416">
        <v>426825.01</v>
      </c>
      <c r="N1416">
        <v>49.544194527999998</v>
      </c>
      <c r="O1416">
        <v>51</v>
      </c>
      <c r="P1416">
        <v>885979.78</v>
      </c>
      <c r="Q1416">
        <v>11</v>
      </c>
      <c r="R1416">
        <v>17.342061481999998</v>
      </c>
      <c r="S1416">
        <v>459154.77</v>
      </c>
      <c r="T1416" t="s">
        <v>186</v>
      </c>
      <c r="U1416" t="s">
        <v>187</v>
      </c>
      <c r="V1416">
        <v>0</v>
      </c>
      <c r="W1416">
        <v>0</v>
      </c>
      <c r="X1416">
        <v>58.378697269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17.342061481999998</v>
      </c>
      <c r="AG1416">
        <v>118877.14842</v>
      </c>
      <c r="AH1416" t="s">
        <v>40</v>
      </c>
    </row>
    <row r="1417" spans="1:34" x14ac:dyDescent="0.55000000000000004">
      <c r="A1417">
        <v>13398.837543</v>
      </c>
      <c r="B1417">
        <v>15036.726624999999</v>
      </c>
      <c r="C1417" t="s">
        <v>21</v>
      </c>
      <c r="D1417">
        <v>20774</v>
      </c>
      <c r="E1417">
        <v>210035</v>
      </c>
      <c r="F1417" t="s">
        <v>508</v>
      </c>
      <c r="G1417" t="s">
        <v>35</v>
      </c>
      <c r="H1417" t="s">
        <v>41</v>
      </c>
      <c r="I1417" t="s">
        <v>37</v>
      </c>
      <c r="J1417">
        <v>2</v>
      </c>
      <c r="K1417">
        <v>1.6079039530000001</v>
      </c>
      <c r="L1417">
        <v>3</v>
      </c>
      <c r="M1417">
        <v>42076.32</v>
      </c>
      <c r="N1417">
        <v>5.3342868430000001</v>
      </c>
      <c r="O1417">
        <v>7</v>
      </c>
      <c r="P1417">
        <v>106859.29</v>
      </c>
      <c r="Q1417">
        <v>4</v>
      </c>
      <c r="R1417">
        <v>3.72638289</v>
      </c>
      <c r="S1417">
        <v>64782.97</v>
      </c>
      <c r="T1417" t="s">
        <v>162</v>
      </c>
      <c r="U1417" t="s">
        <v>201</v>
      </c>
      <c r="V1417">
        <v>0</v>
      </c>
      <c r="W1417">
        <v>0</v>
      </c>
      <c r="X1417">
        <v>108.96683977000001</v>
      </c>
      <c r="Y1417">
        <v>-10.96837268</v>
      </c>
      <c r="Z1417">
        <v>10.968372676</v>
      </c>
      <c r="AA1417">
        <v>-10.96837268</v>
      </c>
      <c r="AB1417">
        <v>0.37508985630000002</v>
      </c>
      <c r="AC1417">
        <v>0.37508985630000002</v>
      </c>
      <c r="AD1417">
        <v>0</v>
      </c>
      <c r="AE1417">
        <v>2571.1829336000001</v>
      </c>
      <c r="AF1417">
        <v>3.3512930337000002</v>
      </c>
      <c r="AG1417">
        <v>22972.595258000001</v>
      </c>
      <c r="AH1417" t="s">
        <v>40</v>
      </c>
    </row>
    <row r="1418" spans="1:34" x14ac:dyDescent="0.55000000000000004">
      <c r="A1418">
        <v>13398.837543</v>
      </c>
      <c r="B1418">
        <v>15036.726624999999</v>
      </c>
      <c r="C1418" t="s">
        <v>21</v>
      </c>
      <c r="D1418">
        <v>20707</v>
      </c>
      <c r="E1418">
        <v>210035</v>
      </c>
      <c r="F1418" t="s">
        <v>508</v>
      </c>
      <c r="G1418" t="s">
        <v>35</v>
      </c>
      <c r="H1418" t="s">
        <v>41</v>
      </c>
      <c r="I1418" t="s">
        <v>37</v>
      </c>
      <c r="J1418">
        <v>1</v>
      </c>
      <c r="K1418">
        <v>0</v>
      </c>
      <c r="L1418">
        <v>0</v>
      </c>
      <c r="M1418">
        <v>0</v>
      </c>
      <c r="N1418">
        <v>0.42756298700000001</v>
      </c>
      <c r="O1418">
        <v>1</v>
      </c>
      <c r="P1418">
        <v>3649.21</v>
      </c>
      <c r="Q1418">
        <v>1</v>
      </c>
      <c r="R1418">
        <v>0.42756298700000001</v>
      </c>
      <c r="S1418">
        <v>3649.21</v>
      </c>
      <c r="T1418" t="s">
        <v>129</v>
      </c>
      <c r="U1418" t="s">
        <v>267</v>
      </c>
      <c r="V1418">
        <v>0</v>
      </c>
      <c r="W1418">
        <v>0</v>
      </c>
      <c r="X1418">
        <v>135.32980598</v>
      </c>
      <c r="Y1418">
        <v>-184.9022105</v>
      </c>
      <c r="Z1418">
        <v>135.32980598</v>
      </c>
      <c r="AA1418">
        <v>135.32980598</v>
      </c>
      <c r="AB1418">
        <v>0.42756298700000001</v>
      </c>
      <c r="AC1418">
        <v>0.42756298700000001</v>
      </c>
      <c r="AD1418">
        <v>0</v>
      </c>
      <c r="AE1418">
        <v>2930.8781263999999</v>
      </c>
      <c r="AF1418">
        <v>0</v>
      </c>
      <c r="AG1418">
        <v>0</v>
      </c>
      <c r="AH1418" t="s">
        <v>40</v>
      </c>
    </row>
    <row r="1419" spans="1:34" x14ac:dyDescent="0.55000000000000004">
      <c r="A1419">
        <v>13398.837543</v>
      </c>
      <c r="B1419">
        <v>15036.726624999999</v>
      </c>
      <c r="C1419" t="s">
        <v>21</v>
      </c>
      <c r="D1419">
        <v>20721</v>
      </c>
      <c r="E1419">
        <v>210035</v>
      </c>
      <c r="F1419" t="s">
        <v>508</v>
      </c>
      <c r="G1419" t="s">
        <v>35</v>
      </c>
      <c r="H1419" t="s">
        <v>41</v>
      </c>
      <c r="I1419" t="s">
        <v>37</v>
      </c>
      <c r="J1419">
        <v>1</v>
      </c>
      <c r="K1419">
        <v>0</v>
      </c>
      <c r="L1419">
        <v>0</v>
      </c>
      <c r="M1419">
        <v>0</v>
      </c>
      <c r="N1419">
        <v>2.1939049349999999</v>
      </c>
      <c r="O1419">
        <v>1</v>
      </c>
      <c r="P1419">
        <v>12062.49</v>
      </c>
      <c r="Q1419">
        <v>1</v>
      </c>
      <c r="R1419">
        <v>2.1939049349999999</v>
      </c>
      <c r="S1419">
        <v>12062.49</v>
      </c>
      <c r="T1419" t="s">
        <v>140</v>
      </c>
      <c r="U1419" t="s">
        <v>157</v>
      </c>
      <c r="V1419">
        <v>0</v>
      </c>
      <c r="W1419">
        <v>0</v>
      </c>
      <c r="X1419">
        <v>63.788020107000001</v>
      </c>
      <c r="Y1419">
        <v>-1.1063639679999999</v>
      </c>
      <c r="Z1419">
        <v>1.1063639679999999</v>
      </c>
      <c r="AA1419">
        <v>-1.1063639679999999</v>
      </c>
      <c r="AB1419">
        <v>3.8051931499999997E-2</v>
      </c>
      <c r="AC1419">
        <v>3.8051931499999997E-2</v>
      </c>
      <c r="AD1419">
        <v>0</v>
      </c>
      <c r="AE1419">
        <v>260.84010305999999</v>
      </c>
      <c r="AF1419">
        <v>2.1558530034999999</v>
      </c>
      <c r="AG1419">
        <v>14778.038801000001</v>
      </c>
      <c r="AH1419" t="s">
        <v>40</v>
      </c>
    </row>
    <row r="1420" spans="1:34" x14ac:dyDescent="0.55000000000000004">
      <c r="A1420">
        <v>13398.837543</v>
      </c>
      <c r="B1420">
        <v>15036.726624999999</v>
      </c>
      <c r="C1420" t="s">
        <v>21</v>
      </c>
      <c r="D1420">
        <v>20910</v>
      </c>
      <c r="E1420">
        <v>210035</v>
      </c>
      <c r="F1420" t="s">
        <v>508</v>
      </c>
      <c r="G1420" t="s">
        <v>35</v>
      </c>
      <c r="H1420" t="s">
        <v>46</v>
      </c>
      <c r="I1420" t="s">
        <v>37</v>
      </c>
      <c r="J1420">
        <v>1</v>
      </c>
      <c r="K1420">
        <v>0</v>
      </c>
      <c r="L1420">
        <v>0</v>
      </c>
      <c r="M1420">
        <v>0</v>
      </c>
      <c r="N1420">
        <v>0.51374798499999996</v>
      </c>
      <c r="O1420">
        <v>1</v>
      </c>
      <c r="P1420">
        <v>8482.7800000000007</v>
      </c>
      <c r="Q1420">
        <v>1</v>
      </c>
      <c r="R1420">
        <v>0.51374798499999996</v>
      </c>
      <c r="S1420">
        <v>8482.7800000000007</v>
      </c>
      <c r="T1420" t="s">
        <v>98</v>
      </c>
      <c r="U1420" t="s">
        <v>231</v>
      </c>
      <c r="V1420">
        <v>0</v>
      </c>
      <c r="W1420">
        <v>0</v>
      </c>
      <c r="X1420">
        <v>79.478649641000004</v>
      </c>
      <c r="Y1420">
        <v>-2.182473935</v>
      </c>
      <c r="Z1420">
        <v>2.182473935</v>
      </c>
      <c r="AA1420">
        <v>-2.182473935</v>
      </c>
      <c r="AB1420">
        <v>1.4107456399999999E-2</v>
      </c>
      <c r="AC1420">
        <v>1.4107456399999999E-2</v>
      </c>
      <c r="AD1420">
        <v>0</v>
      </c>
      <c r="AE1420">
        <v>96.704431177999993</v>
      </c>
      <c r="AF1420">
        <v>0.49964052860000002</v>
      </c>
      <c r="AG1420">
        <v>3424.9585225000001</v>
      </c>
      <c r="AH1420" t="s">
        <v>40</v>
      </c>
    </row>
    <row r="1421" spans="1:34" x14ac:dyDescent="0.55000000000000004">
      <c r="A1421">
        <v>13398.837543</v>
      </c>
      <c r="B1421">
        <v>15036.726624999999</v>
      </c>
      <c r="C1421" t="s">
        <v>21</v>
      </c>
      <c r="D1421">
        <v>20607</v>
      </c>
      <c r="E1421">
        <v>210035</v>
      </c>
      <c r="F1421" t="s">
        <v>508</v>
      </c>
      <c r="G1421" t="s">
        <v>35</v>
      </c>
      <c r="H1421" t="s">
        <v>41</v>
      </c>
      <c r="I1421" t="s">
        <v>37</v>
      </c>
      <c r="J1421">
        <v>2</v>
      </c>
      <c r="K1421">
        <v>18.062570466</v>
      </c>
      <c r="L1421">
        <v>20</v>
      </c>
      <c r="M1421">
        <v>230712.77</v>
      </c>
      <c r="N1421">
        <v>19.556517420999999</v>
      </c>
      <c r="O1421">
        <v>24</v>
      </c>
      <c r="P1421">
        <v>434342.23</v>
      </c>
      <c r="Q1421">
        <v>4</v>
      </c>
      <c r="R1421">
        <v>1.493946955</v>
      </c>
      <c r="S1421">
        <v>203629.46</v>
      </c>
      <c r="T1421" t="s">
        <v>351</v>
      </c>
      <c r="U1421" t="s">
        <v>352</v>
      </c>
      <c r="V1421">
        <v>0</v>
      </c>
      <c r="W1421">
        <v>0</v>
      </c>
      <c r="X1421">
        <v>32.126005048000003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1.493946955</v>
      </c>
      <c r="AG1421">
        <v>10240.775244</v>
      </c>
      <c r="AH1421" t="s">
        <v>40</v>
      </c>
    </row>
    <row r="1422" spans="1:34" x14ac:dyDescent="0.55000000000000004">
      <c r="A1422">
        <v>13398.837543</v>
      </c>
      <c r="B1422">
        <v>15036.726624999999</v>
      </c>
      <c r="C1422" t="s">
        <v>21</v>
      </c>
      <c r="D1422">
        <v>20904</v>
      </c>
      <c r="E1422">
        <v>210035</v>
      </c>
      <c r="F1422" t="s">
        <v>508</v>
      </c>
      <c r="G1422" t="s">
        <v>35</v>
      </c>
      <c r="H1422" t="s">
        <v>46</v>
      </c>
      <c r="I1422" t="s">
        <v>37</v>
      </c>
      <c r="J1422">
        <v>1</v>
      </c>
      <c r="K1422">
        <v>0</v>
      </c>
      <c r="L1422">
        <v>0</v>
      </c>
      <c r="M1422">
        <v>0</v>
      </c>
      <c r="N1422">
        <v>0.65922897999999996</v>
      </c>
      <c r="O1422">
        <v>1</v>
      </c>
      <c r="P1422">
        <v>13848.77</v>
      </c>
      <c r="Q1422">
        <v>1</v>
      </c>
      <c r="R1422">
        <v>0.65922897999999996</v>
      </c>
      <c r="S1422">
        <v>13848.77</v>
      </c>
      <c r="T1422" t="s">
        <v>98</v>
      </c>
      <c r="U1422" t="s">
        <v>233</v>
      </c>
      <c r="V1422">
        <v>0</v>
      </c>
      <c r="W1422">
        <v>0</v>
      </c>
      <c r="X1422">
        <v>108.74863876000001</v>
      </c>
      <c r="Y1422">
        <v>-38.57340086</v>
      </c>
      <c r="Z1422">
        <v>38.57340086</v>
      </c>
      <c r="AA1422">
        <v>-38.57340086</v>
      </c>
      <c r="AB1422">
        <v>0.2338300874</v>
      </c>
      <c r="AC1422">
        <v>0.2338300874</v>
      </c>
      <c r="AD1422">
        <v>0</v>
      </c>
      <c r="AE1422">
        <v>1602.8690724000001</v>
      </c>
      <c r="AF1422">
        <v>0.42539889260000002</v>
      </c>
      <c r="AG1422">
        <v>2916.0435941999999</v>
      </c>
      <c r="AH1422" t="s">
        <v>40</v>
      </c>
    </row>
    <row r="1423" spans="1:34" x14ac:dyDescent="0.55000000000000004">
      <c r="A1423">
        <v>13398.837543</v>
      </c>
      <c r="B1423">
        <v>15036.726624999999</v>
      </c>
      <c r="C1423" t="s">
        <v>21</v>
      </c>
      <c r="D1423">
        <v>20720</v>
      </c>
      <c r="E1423">
        <v>210035</v>
      </c>
      <c r="F1423" t="s">
        <v>508</v>
      </c>
      <c r="G1423" t="s">
        <v>35</v>
      </c>
      <c r="H1423" t="s">
        <v>41</v>
      </c>
      <c r="I1423" t="s">
        <v>37</v>
      </c>
      <c r="J1423">
        <v>1</v>
      </c>
      <c r="K1423">
        <v>0</v>
      </c>
      <c r="L1423">
        <v>0</v>
      </c>
      <c r="M1423">
        <v>0</v>
      </c>
      <c r="N1423">
        <v>0.37665798900000003</v>
      </c>
      <c r="O1423">
        <v>1</v>
      </c>
      <c r="P1423">
        <v>8881.3700000000008</v>
      </c>
      <c r="Q1423">
        <v>1</v>
      </c>
      <c r="R1423">
        <v>0.37665798900000003</v>
      </c>
      <c r="S1423">
        <v>8881.3700000000008</v>
      </c>
      <c r="T1423" t="s">
        <v>140</v>
      </c>
      <c r="U1423" t="s">
        <v>198</v>
      </c>
      <c r="V1423">
        <v>0</v>
      </c>
      <c r="W1423">
        <v>0</v>
      </c>
      <c r="X1423">
        <v>67.503236000000001</v>
      </c>
      <c r="Y1423">
        <v>-3.745538888</v>
      </c>
      <c r="Z1423">
        <v>3.745538888</v>
      </c>
      <c r="AA1423">
        <v>-3.745538888</v>
      </c>
      <c r="AB1423">
        <v>2.0899548399999999E-2</v>
      </c>
      <c r="AC1423">
        <v>2.0899548399999999E-2</v>
      </c>
      <c r="AD1423">
        <v>0</v>
      </c>
      <c r="AE1423">
        <v>143.26317058000001</v>
      </c>
      <c r="AF1423">
        <v>0.3557584406</v>
      </c>
      <c r="AG1423">
        <v>2438.6690701000002</v>
      </c>
      <c r="AH1423" t="s">
        <v>40</v>
      </c>
    </row>
    <row r="1424" spans="1:34" x14ac:dyDescent="0.55000000000000004">
      <c r="A1424">
        <v>13398.837543</v>
      </c>
      <c r="B1424">
        <v>15036.726624999999</v>
      </c>
      <c r="C1424" t="s">
        <v>21</v>
      </c>
      <c r="D1424">
        <v>20716</v>
      </c>
      <c r="E1424">
        <v>210035</v>
      </c>
      <c r="F1424" t="s">
        <v>508</v>
      </c>
      <c r="G1424" t="s">
        <v>35</v>
      </c>
      <c r="H1424" t="s">
        <v>41</v>
      </c>
      <c r="I1424" t="s">
        <v>37</v>
      </c>
      <c r="J1424">
        <v>1</v>
      </c>
      <c r="K1424">
        <v>0</v>
      </c>
      <c r="L1424">
        <v>0</v>
      </c>
      <c r="M1424">
        <v>0</v>
      </c>
      <c r="N1424">
        <v>0.67602698000000006</v>
      </c>
      <c r="O1424">
        <v>1</v>
      </c>
      <c r="P1424">
        <v>17474.91</v>
      </c>
      <c r="Q1424">
        <v>1</v>
      </c>
      <c r="R1424">
        <v>0.67602698000000006</v>
      </c>
      <c r="S1424">
        <v>17474.91</v>
      </c>
      <c r="T1424" t="s">
        <v>140</v>
      </c>
      <c r="U1424" t="s">
        <v>276</v>
      </c>
      <c r="V1424">
        <v>0</v>
      </c>
      <c r="W1424">
        <v>0</v>
      </c>
      <c r="X1424">
        <v>75.096107774000004</v>
      </c>
      <c r="Y1424">
        <v>-6.8142197979999999</v>
      </c>
      <c r="Z1424">
        <v>6.8142197979999999</v>
      </c>
      <c r="AA1424">
        <v>-6.8142197979999999</v>
      </c>
      <c r="AB1424">
        <v>6.1342678999999997E-2</v>
      </c>
      <c r="AC1424">
        <v>6.1342678999999997E-2</v>
      </c>
      <c r="AD1424">
        <v>0</v>
      </c>
      <c r="AE1424">
        <v>420.49457382999998</v>
      </c>
      <c r="AF1424">
        <v>0.61468430100000004</v>
      </c>
      <c r="AG1424">
        <v>4213.5657838999996</v>
      </c>
      <c r="AH1424" t="s">
        <v>40</v>
      </c>
    </row>
    <row r="1425" spans="1:34" x14ac:dyDescent="0.55000000000000004">
      <c r="A1425">
        <v>13398.837543</v>
      </c>
      <c r="B1425">
        <v>15036.726624999999</v>
      </c>
      <c r="C1425" t="s">
        <v>21</v>
      </c>
      <c r="D1425">
        <v>21201</v>
      </c>
      <c r="E1425">
        <v>210035</v>
      </c>
      <c r="F1425" t="s">
        <v>508</v>
      </c>
      <c r="G1425" t="s">
        <v>35</v>
      </c>
      <c r="H1425" t="s">
        <v>86</v>
      </c>
      <c r="I1425" t="s">
        <v>37</v>
      </c>
      <c r="J1425">
        <v>1</v>
      </c>
      <c r="K1425">
        <v>0</v>
      </c>
      <c r="L1425">
        <v>0</v>
      </c>
      <c r="M1425">
        <v>0</v>
      </c>
      <c r="N1425">
        <v>0.82473597600000004</v>
      </c>
      <c r="O1425">
        <v>1</v>
      </c>
      <c r="P1425">
        <v>18235.21</v>
      </c>
      <c r="Q1425">
        <v>1</v>
      </c>
      <c r="R1425">
        <v>0.82473597600000004</v>
      </c>
      <c r="S1425">
        <v>18235.21</v>
      </c>
      <c r="T1425" t="s">
        <v>36</v>
      </c>
      <c r="U1425" t="s">
        <v>232</v>
      </c>
      <c r="V1425">
        <v>0</v>
      </c>
      <c r="W1425">
        <v>0</v>
      </c>
      <c r="X1425">
        <v>58.911117240000003</v>
      </c>
      <c r="Y1425">
        <v>-0.58304598299999999</v>
      </c>
      <c r="Z1425">
        <v>0.58304598299999999</v>
      </c>
      <c r="AA1425">
        <v>-0.58304598299999999</v>
      </c>
      <c r="AB1425">
        <v>8.1624491E-3</v>
      </c>
      <c r="AC1425">
        <v>8.1624491E-3</v>
      </c>
      <c r="AD1425">
        <v>0</v>
      </c>
      <c r="AE1425">
        <v>55.952325969999997</v>
      </c>
      <c r="AF1425">
        <v>0.81657352689999996</v>
      </c>
      <c r="AG1425">
        <v>5597.4851921999998</v>
      </c>
      <c r="AH1425" t="s">
        <v>40</v>
      </c>
    </row>
    <row r="1426" spans="1:34" x14ac:dyDescent="0.55000000000000004">
      <c r="A1426">
        <v>13398.837543</v>
      </c>
      <c r="B1426">
        <v>15036.726624999999</v>
      </c>
      <c r="C1426" t="s">
        <v>21</v>
      </c>
      <c r="D1426">
        <v>20874</v>
      </c>
      <c r="E1426">
        <v>210035</v>
      </c>
      <c r="F1426" t="s">
        <v>508</v>
      </c>
      <c r="G1426" t="s">
        <v>35</v>
      </c>
      <c r="H1426" t="s">
        <v>46</v>
      </c>
      <c r="I1426" t="s">
        <v>37</v>
      </c>
      <c r="J1426">
        <v>1</v>
      </c>
      <c r="K1426">
        <v>0</v>
      </c>
      <c r="L1426">
        <v>0</v>
      </c>
      <c r="M1426">
        <v>0</v>
      </c>
      <c r="N1426">
        <v>3.4336128979999998</v>
      </c>
      <c r="O1426">
        <v>2</v>
      </c>
      <c r="P1426">
        <v>32146.3</v>
      </c>
      <c r="Q1426">
        <v>2</v>
      </c>
      <c r="R1426">
        <v>3.4336128979999998</v>
      </c>
      <c r="S1426">
        <v>32146.3</v>
      </c>
      <c r="T1426" t="s">
        <v>74</v>
      </c>
      <c r="U1426" t="s">
        <v>176</v>
      </c>
      <c r="V1426">
        <v>0</v>
      </c>
      <c r="W1426">
        <v>0</v>
      </c>
      <c r="X1426">
        <v>67.317166005000004</v>
      </c>
      <c r="Y1426">
        <v>-2.7837239170000001</v>
      </c>
      <c r="Z1426">
        <v>2.7837239170000001</v>
      </c>
      <c r="AA1426">
        <v>-2.7837239170000001</v>
      </c>
      <c r="AB1426">
        <v>0.14198800859999999</v>
      </c>
      <c r="AC1426">
        <v>0.14198800859999999</v>
      </c>
      <c r="AD1426">
        <v>0</v>
      </c>
      <c r="AE1426">
        <v>973.30583159000003</v>
      </c>
      <c r="AF1426">
        <v>3.2916248894</v>
      </c>
      <c r="AG1426">
        <v>22563.57936</v>
      </c>
      <c r="AH1426" t="s">
        <v>40</v>
      </c>
    </row>
    <row r="1427" spans="1:34" x14ac:dyDescent="0.55000000000000004">
      <c r="A1427">
        <v>13398.837543</v>
      </c>
      <c r="B1427">
        <v>15036.726624999999</v>
      </c>
      <c r="C1427" t="s">
        <v>21</v>
      </c>
      <c r="D1427">
        <v>20746</v>
      </c>
      <c r="E1427">
        <v>210035</v>
      </c>
      <c r="F1427" t="s">
        <v>508</v>
      </c>
      <c r="G1427" t="s">
        <v>35</v>
      </c>
      <c r="H1427" t="s">
        <v>41</v>
      </c>
      <c r="I1427" t="s">
        <v>37</v>
      </c>
      <c r="J1427">
        <v>2</v>
      </c>
      <c r="K1427">
        <v>4.2099268749999998</v>
      </c>
      <c r="L1427">
        <v>5</v>
      </c>
      <c r="M1427">
        <v>94870.25</v>
      </c>
      <c r="N1427">
        <v>5.2259818439999997</v>
      </c>
      <c r="O1427">
        <v>7</v>
      </c>
      <c r="P1427">
        <v>60249.72</v>
      </c>
      <c r="Q1427">
        <v>2</v>
      </c>
      <c r="R1427">
        <v>1.016054969</v>
      </c>
      <c r="S1427">
        <v>-34620.53</v>
      </c>
      <c r="T1427" t="s">
        <v>476</v>
      </c>
      <c r="U1427" t="s">
        <v>477</v>
      </c>
      <c r="V1427">
        <v>0</v>
      </c>
      <c r="W1427">
        <v>0</v>
      </c>
      <c r="X1427">
        <v>38.336858863000003</v>
      </c>
      <c r="Y1427">
        <v>-7.4017377800000004</v>
      </c>
      <c r="Z1427">
        <v>7.4017377800000004</v>
      </c>
      <c r="AA1427">
        <v>-7.4017377800000004</v>
      </c>
      <c r="AB1427">
        <v>0.1961708046</v>
      </c>
      <c r="AC1427">
        <v>0.1961708046</v>
      </c>
      <c r="AD1427">
        <v>0</v>
      </c>
      <c r="AE1427">
        <v>1344.7205157000001</v>
      </c>
      <c r="AF1427">
        <v>0.8198841644</v>
      </c>
      <c r="AG1427">
        <v>5620.1791000000003</v>
      </c>
      <c r="AH1427" t="s">
        <v>40</v>
      </c>
    </row>
    <row r="1428" spans="1:34" x14ac:dyDescent="0.55000000000000004">
      <c r="A1428">
        <v>13398.837543</v>
      </c>
      <c r="B1428">
        <v>15036.726624999999</v>
      </c>
      <c r="C1428" t="s">
        <v>21</v>
      </c>
      <c r="D1428">
        <v>20712</v>
      </c>
      <c r="E1428">
        <v>210035</v>
      </c>
      <c r="F1428" t="s">
        <v>508</v>
      </c>
      <c r="G1428" t="s">
        <v>35</v>
      </c>
      <c r="H1428" t="s">
        <v>41</v>
      </c>
      <c r="I1428" t="s">
        <v>37</v>
      </c>
      <c r="J1428">
        <v>2</v>
      </c>
      <c r="K1428">
        <v>0</v>
      </c>
      <c r="L1428">
        <v>0</v>
      </c>
      <c r="M1428">
        <v>0</v>
      </c>
      <c r="N1428">
        <v>1.5300539550000001</v>
      </c>
      <c r="O1428">
        <v>2</v>
      </c>
      <c r="P1428">
        <v>16596.38</v>
      </c>
      <c r="Q1428">
        <v>2</v>
      </c>
      <c r="R1428">
        <v>1.5300539550000001</v>
      </c>
      <c r="S1428">
        <v>16596.38</v>
      </c>
      <c r="T1428" t="s">
        <v>281</v>
      </c>
      <c r="U1428" t="s">
        <v>282</v>
      </c>
      <c r="V1428">
        <v>0</v>
      </c>
      <c r="W1428">
        <v>0</v>
      </c>
      <c r="X1428">
        <v>8.8197927319999998</v>
      </c>
      <c r="Y1428">
        <v>-1.142549966</v>
      </c>
      <c r="Z1428">
        <v>1.142549966</v>
      </c>
      <c r="AA1428">
        <v>-1.142549966</v>
      </c>
      <c r="AB1428">
        <v>0.1982090903</v>
      </c>
      <c r="AC1428">
        <v>0.1982090903</v>
      </c>
      <c r="AD1428">
        <v>0</v>
      </c>
      <c r="AE1428">
        <v>1358.6926487000001</v>
      </c>
      <c r="AF1428">
        <v>1.3318448647000001</v>
      </c>
      <c r="AG1428">
        <v>9129.5904936999996</v>
      </c>
      <c r="AH1428" t="s">
        <v>40</v>
      </c>
    </row>
    <row r="1429" spans="1:34" x14ac:dyDescent="0.55000000000000004">
      <c r="A1429">
        <v>13398.837543</v>
      </c>
      <c r="B1429">
        <v>15036.726624999999</v>
      </c>
      <c r="C1429" t="s">
        <v>21</v>
      </c>
      <c r="D1429" t="s">
        <v>53</v>
      </c>
      <c r="E1429">
        <v>210035</v>
      </c>
      <c r="F1429" t="s">
        <v>508</v>
      </c>
      <c r="G1429" t="s">
        <v>35</v>
      </c>
      <c r="H1429" t="s">
        <v>53</v>
      </c>
      <c r="I1429" t="s">
        <v>37</v>
      </c>
      <c r="J1429">
        <v>16</v>
      </c>
      <c r="K1429">
        <v>55.692888345999997</v>
      </c>
      <c r="L1429">
        <v>60</v>
      </c>
      <c r="M1429">
        <v>752281.98</v>
      </c>
      <c r="N1429">
        <v>93.787961222999996</v>
      </c>
      <c r="O1429">
        <v>94</v>
      </c>
      <c r="P1429">
        <v>1207329.3400000001</v>
      </c>
      <c r="Q1429">
        <v>34</v>
      </c>
      <c r="R1429">
        <v>38.095072877</v>
      </c>
      <c r="S1429">
        <v>455047.36</v>
      </c>
      <c r="U1429" t="s">
        <v>54</v>
      </c>
      <c r="V1429">
        <v>0</v>
      </c>
      <c r="W1429">
        <v>0</v>
      </c>
      <c r="X1429">
        <v>136.66112992000001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38.095072877</v>
      </c>
      <c r="AG1429">
        <v>261135.83077</v>
      </c>
      <c r="AH1429" t="s">
        <v>40</v>
      </c>
    </row>
    <row r="1430" spans="1:34" x14ac:dyDescent="0.55000000000000004">
      <c r="A1430">
        <v>13398.837543</v>
      </c>
      <c r="B1430">
        <v>15036.726624999999</v>
      </c>
      <c r="C1430" t="s">
        <v>21</v>
      </c>
      <c r="D1430">
        <v>20744</v>
      </c>
      <c r="E1430">
        <v>210035</v>
      </c>
      <c r="F1430" t="s">
        <v>508</v>
      </c>
      <c r="G1430" t="s">
        <v>35</v>
      </c>
      <c r="H1430" t="s">
        <v>41</v>
      </c>
      <c r="I1430" t="s">
        <v>37</v>
      </c>
      <c r="J1430">
        <v>2</v>
      </c>
      <c r="K1430">
        <v>13.864699588000001</v>
      </c>
      <c r="L1430">
        <v>14</v>
      </c>
      <c r="M1430">
        <v>216935.86</v>
      </c>
      <c r="N1430">
        <v>27.571375181000001</v>
      </c>
      <c r="O1430">
        <v>26</v>
      </c>
      <c r="P1430">
        <v>362789.32</v>
      </c>
      <c r="Q1430">
        <v>12</v>
      </c>
      <c r="R1430">
        <v>13.706675593</v>
      </c>
      <c r="S1430">
        <v>145853.46</v>
      </c>
      <c r="T1430" t="s">
        <v>42</v>
      </c>
      <c r="U1430" t="s">
        <v>43</v>
      </c>
      <c r="V1430">
        <v>0</v>
      </c>
      <c r="W1430">
        <v>0</v>
      </c>
      <c r="X1430">
        <v>69.501414928000003</v>
      </c>
      <c r="Y1430">
        <v>-9.1640427280000001</v>
      </c>
      <c r="Z1430">
        <v>9.1640427280000001</v>
      </c>
      <c r="AA1430">
        <v>-9.1640427280000001</v>
      </c>
      <c r="AB1430">
        <v>1.8072806276</v>
      </c>
      <c r="AC1430">
        <v>1.8072806276</v>
      </c>
      <c r="AD1430">
        <v>0</v>
      </c>
      <c r="AE1430">
        <v>12388.629093</v>
      </c>
      <c r="AF1430">
        <v>11.899394965000001</v>
      </c>
      <c r="AG1430">
        <v>81568.511497</v>
      </c>
      <c r="AH1430" t="s">
        <v>40</v>
      </c>
    </row>
    <row r="1431" spans="1:34" x14ac:dyDescent="0.55000000000000004">
      <c r="A1431">
        <v>13398.837543</v>
      </c>
      <c r="B1431">
        <v>15036.726624999999</v>
      </c>
      <c r="C1431" t="s">
        <v>21</v>
      </c>
      <c r="D1431">
        <v>20743</v>
      </c>
      <c r="E1431">
        <v>210035</v>
      </c>
      <c r="F1431" t="s">
        <v>508</v>
      </c>
      <c r="G1431" t="s">
        <v>35</v>
      </c>
      <c r="H1431" t="s">
        <v>41</v>
      </c>
      <c r="I1431" t="s">
        <v>37</v>
      </c>
      <c r="J1431">
        <v>1</v>
      </c>
      <c r="K1431">
        <v>0</v>
      </c>
      <c r="L1431">
        <v>0</v>
      </c>
      <c r="M1431">
        <v>0</v>
      </c>
      <c r="N1431">
        <v>5.9988428230000004</v>
      </c>
      <c r="O1431">
        <v>5</v>
      </c>
      <c r="P1431">
        <v>108725.32</v>
      </c>
      <c r="Q1431">
        <v>5</v>
      </c>
      <c r="R1431">
        <v>5.9988428230000004</v>
      </c>
      <c r="S1431">
        <v>108725.32</v>
      </c>
      <c r="T1431" t="s">
        <v>265</v>
      </c>
      <c r="U1431" t="s">
        <v>266</v>
      </c>
      <c r="V1431">
        <v>0</v>
      </c>
      <c r="W1431">
        <v>0</v>
      </c>
      <c r="X1431">
        <v>117.22862953000001</v>
      </c>
      <c r="Y1431">
        <v>-10.39679769</v>
      </c>
      <c r="Z1431">
        <v>10.396797691</v>
      </c>
      <c r="AA1431">
        <v>-10.39679769</v>
      </c>
      <c r="AB1431">
        <v>0.53202665140000005</v>
      </c>
      <c r="AC1431">
        <v>0.53202665140000005</v>
      </c>
      <c r="AD1431">
        <v>0</v>
      </c>
      <c r="AE1431">
        <v>3646.9603836000001</v>
      </c>
      <c r="AF1431">
        <v>5.4668161715999997</v>
      </c>
      <c r="AG1431">
        <v>37474.179068999998</v>
      </c>
      <c r="AH1431" t="s">
        <v>40</v>
      </c>
    </row>
    <row r="1432" spans="1:34" x14ac:dyDescent="0.55000000000000004">
      <c r="A1432">
        <v>13398.837543</v>
      </c>
      <c r="B1432">
        <v>15036.726624999999</v>
      </c>
      <c r="C1432" t="s">
        <v>21</v>
      </c>
      <c r="D1432">
        <v>21084</v>
      </c>
      <c r="E1432">
        <v>210035</v>
      </c>
      <c r="F1432" t="s">
        <v>508</v>
      </c>
      <c r="G1432" t="s">
        <v>35</v>
      </c>
      <c r="H1432" t="s">
        <v>126</v>
      </c>
      <c r="I1432" t="s">
        <v>37</v>
      </c>
      <c r="J1432">
        <v>1</v>
      </c>
      <c r="K1432">
        <v>0</v>
      </c>
      <c r="L1432">
        <v>0</v>
      </c>
      <c r="M1432">
        <v>0</v>
      </c>
      <c r="N1432">
        <v>0.49757698500000003</v>
      </c>
      <c r="O1432">
        <v>1</v>
      </c>
      <c r="P1432">
        <v>6627.39</v>
      </c>
      <c r="Q1432">
        <v>1</v>
      </c>
      <c r="R1432">
        <v>0.49757698500000003</v>
      </c>
      <c r="S1432">
        <v>6627.39</v>
      </c>
      <c r="T1432" t="s">
        <v>253</v>
      </c>
      <c r="U1432" t="s">
        <v>254</v>
      </c>
      <c r="V1432">
        <v>0</v>
      </c>
      <c r="W1432">
        <v>0</v>
      </c>
      <c r="X1432">
        <v>10.79660168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0.49757698500000003</v>
      </c>
      <c r="AG1432">
        <v>3410.8132506000002</v>
      </c>
      <c r="AH1432" t="s">
        <v>40</v>
      </c>
    </row>
    <row r="1433" spans="1:34" x14ac:dyDescent="0.55000000000000004">
      <c r="A1433">
        <v>13398.837543</v>
      </c>
      <c r="B1433">
        <v>15036.726624999999</v>
      </c>
      <c r="C1433" t="s">
        <v>21</v>
      </c>
      <c r="D1433" t="s">
        <v>41</v>
      </c>
      <c r="E1433">
        <v>210035</v>
      </c>
      <c r="F1433" t="s">
        <v>508</v>
      </c>
      <c r="G1433" t="s">
        <v>35</v>
      </c>
      <c r="H1433" t="s">
        <v>41</v>
      </c>
      <c r="I1433" t="s">
        <v>37</v>
      </c>
      <c r="J1433">
        <v>1</v>
      </c>
      <c r="K1433">
        <v>0</v>
      </c>
      <c r="L1433">
        <v>0</v>
      </c>
      <c r="M1433">
        <v>0</v>
      </c>
      <c r="N1433">
        <v>0.45732198600000001</v>
      </c>
      <c r="O1433">
        <v>1</v>
      </c>
      <c r="P1433">
        <v>20728.04</v>
      </c>
      <c r="Q1433">
        <v>1</v>
      </c>
      <c r="R1433">
        <v>0.45732198600000001</v>
      </c>
      <c r="S1433">
        <v>20728.04</v>
      </c>
      <c r="U1433" t="s">
        <v>111</v>
      </c>
      <c r="V1433">
        <v>0</v>
      </c>
      <c r="W1433">
        <v>0</v>
      </c>
      <c r="X1433">
        <v>35.717816939999999</v>
      </c>
      <c r="Y1433">
        <v>-2.0343319399999999</v>
      </c>
      <c r="Z1433">
        <v>2.0343319399999999</v>
      </c>
      <c r="AA1433">
        <v>-2.0343319399999999</v>
      </c>
      <c r="AB1433">
        <v>2.60470769E-2</v>
      </c>
      <c r="AC1433">
        <v>2.60470769E-2</v>
      </c>
      <c r="AD1433">
        <v>0</v>
      </c>
      <c r="AE1433">
        <v>178.54868203000001</v>
      </c>
      <c r="AF1433">
        <v>0.43127490909999999</v>
      </c>
      <c r="AG1433">
        <v>2956.3227784000001</v>
      </c>
      <c r="AH1433" t="s">
        <v>40</v>
      </c>
    </row>
    <row r="1434" spans="1:34" x14ac:dyDescent="0.55000000000000004">
      <c r="A1434">
        <v>13398.837543</v>
      </c>
      <c r="B1434">
        <v>15036.726624999999</v>
      </c>
      <c r="C1434" t="s">
        <v>21</v>
      </c>
      <c r="D1434" t="s">
        <v>249</v>
      </c>
      <c r="E1434">
        <v>210035</v>
      </c>
      <c r="F1434" t="s">
        <v>508</v>
      </c>
      <c r="G1434" t="s">
        <v>35</v>
      </c>
      <c r="H1434" t="s">
        <v>249</v>
      </c>
      <c r="I1434" t="s">
        <v>37</v>
      </c>
      <c r="J1434">
        <v>1</v>
      </c>
      <c r="K1434">
        <v>0</v>
      </c>
      <c r="L1434">
        <v>0</v>
      </c>
      <c r="M1434">
        <v>0</v>
      </c>
      <c r="N1434">
        <v>1.510065955</v>
      </c>
      <c r="O1434">
        <v>2</v>
      </c>
      <c r="P1434">
        <v>12794.21</v>
      </c>
      <c r="Q1434">
        <v>2</v>
      </c>
      <c r="R1434">
        <v>1.510065955</v>
      </c>
      <c r="S1434">
        <v>12794.21</v>
      </c>
      <c r="U1434" t="s">
        <v>250</v>
      </c>
      <c r="V1434">
        <v>0</v>
      </c>
      <c r="W1434">
        <v>0</v>
      </c>
      <c r="X1434">
        <v>25.409762245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1.510065955</v>
      </c>
      <c r="AG1434">
        <v>10351.268495</v>
      </c>
      <c r="AH1434" t="s">
        <v>40</v>
      </c>
    </row>
    <row r="1435" spans="1:34" x14ac:dyDescent="0.55000000000000004">
      <c r="A1435">
        <v>13398.837543</v>
      </c>
      <c r="B1435">
        <v>15036.726624999999</v>
      </c>
      <c r="C1435" t="s">
        <v>21</v>
      </c>
      <c r="D1435" t="s">
        <v>62</v>
      </c>
      <c r="E1435">
        <v>210035</v>
      </c>
      <c r="F1435" t="s">
        <v>508</v>
      </c>
      <c r="G1435" t="s">
        <v>35</v>
      </c>
      <c r="H1435" t="s">
        <v>62</v>
      </c>
      <c r="I1435" t="s">
        <v>37</v>
      </c>
      <c r="J1435">
        <v>46</v>
      </c>
      <c r="K1435">
        <v>1102.3708982999999</v>
      </c>
      <c r="L1435">
        <v>1339</v>
      </c>
      <c r="M1435">
        <v>14612088.640000001</v>
      </c>
      <c r="N1435">
        <v>1162.1799315000001</v>
      </c>
      <c r="O1435">
        <v>1338</v>
      </c>
      <c r="P1435">
        <v>17550712.48</v>
      </c>
      <c r="Q1435">
        <v>-1</v>
      </c>
      <c r="R1435">
        <v>59.809033200000002</v>
      </c>
      <c r="S1435">
        <v>2938623.84</v>
      </c>
      <c r="U1435" t="s">
        <v>63</v>
      </c>
      <c r="V1435">
        <v>0</v>
      </c>
      <c r="W1435">
        <v>0</v>
      </c>
      <c r="X1435">
        <v>145.88484364999999</v>
      </c>
      <c r="Y1435">
        <v>-9.3912267220000007</v>
      </c>
      <c r="Z1435">
        <v>9.3912267220000007</v>
      </c>
      <c r="AA1435">
        <v>-9.3912267220000007</v>
      </c>
      <c r="AB1435">
        <v>3.8501613790000002</v>
      </c>
      <c r="AC1435">
        <v>3.8501613790000002</v>
      </c>
      <c r="AD1435">
        <v>0</v>
      </c>
      <c r="AE1435">
        <v>26392.260582999999</v>
      </c>
      <c r="AF1435">
        <v>55.958871821000002</v>
      </c>
      <c r="AG1435">
        <v>383589.40876999998</v>
      </c>
      <c r="AH1435" t="s">
        <v>40</v>
      </c>
    </row>
    <row r="1436" spans="1:34" x14ac:dyDescent="0.55000000000000004">
      <c r="A1436">
        <v>13398.837543</v>
      </c>
      <c r="B1436">
        <v>15036.726624999999</v>
      </c>
      <c r="C1436" t="s">
        <v>21</v>
      </c>
      <c r="D1436">
        <v>20710</v>
      </c>
      <c r="E1436">
        <v>210035</v>
      </c>
      <c r="F1436" t="s">
        <v>508</v>
      </c>
      <c r="G1436" t="s">
        <v>35</v>
      </c>
      <c r="H1436" t="s">
        <v>41</v>
      </c>
      <c r="I1436" t="s">
        <v>37</v>
      </c>
      <c r="J1436">
        <v>1</v>
      </c>
      <c r="K1436">
        <v>2.265098933</v>
      </c>
      <c r="L1436">
        <v>1</v>
      </c>
      <c r="M1436">
        <v>26092.76</v>
      </c>
      <c r="N1436">
        <v>3.72916889</v>
      </c>
      <c r="O1436">
        <v>3</v>
      </c>
      <c r="P1436">
        <v>31186.35</v>
      </c>
      <c r="Q1436">
        <v>2</v>
      </c>
      <c r="R1436">
        <v>1.464069957</v>
      </c>
      <c r="S1436">
        <v>5093.59</v>
      </c>
      <c r="T1436" t="s">
        <v>112</v>
      </c>
      <c r="U1436" t="s">
        <v>113</v>
      </c>
      <c r="V1436">
        <v>0</v>
      </c>
      <c r="W1436">
        <v>0</v>
      </c>
      <c r="X1436">
        <v>39.012683846000002</v>
      </c>
      <c r="Y1436">
        <v>-5.7856688280000004</v>
      </c>
      <c r="Z1436">
        <v>5.7856688280000004</v>
      </c>
      <c r="AA1436">
        <v>-5.7856688280000004</v>
      </c>
      <c r="AB1436">
        <v>0.21712487010000001</v>
      </c>
      <c r="AC1436">
        <v>0.21712487010000001</v>
      </c>
      <c r="AD1436">
        <v>0</v>
      </c>
      <c r="AE1436">
        <v>1488.3573925000001</v>
      </c>
      <c r="AF1436">
        <v>1.2469450869000001</v>
      </c>
      <c r="AG1436">
        <v>8547.6156522000001</v>
      </c>
      <c r="AH1436" t="s">
        <v>40</v>
      </c>
    </row>
    <row r="1437" spans="1:34" x14ac:dyDescent="0.55000000000000004">
      <c r="A1437">
        <v>13398.837543</v>
      </c>
      <c r="B1437">
        <v>15036.726624999999</v>
      </c>
      <c r="C1437" t="s">
        <v>21</v>
      </c>
      <c r="D1437" t="s">
        <v>286</v>
      </c>
      <c r="E1437">
        <v>210035</v>
      </c>
      <c r="F1437" t="s">
        <v>508</v>
      </c>
      <c r="G1437" t="s">
        <v>35</v>
      </c>
      <c r="H1437" t="s">
        <v>286</v>
      </c>
      <c r="I1437" t="s">
        <v>37</v>
      </c>
      <c r="J1437">
        <v>3</v>
      </c>
      <c r="K1437">
        <v>7.002849791</v>
      </c>
      <c r="L1437">
        <v>6</v>
      </c>
      <c r="M1437">
        <v>180070.76</v>
      </c>
      <c r="N1437">
        <v>7.4440497780000001</v>
      </c>
      <c r="O1437">
        <v>3</v>
      </c>
      <c r="P1437">
        <v>99151.61</v>
      </c>
      <c r="Q1437">
        <v>-3</v>
      </c>
      <c r="R1437">
        <v>0.44119998700000002</v>
      </c>
      <c r="S1437">
        <v>-80919.149999999994</v>
      </c>
      <c r="U1437" t="s">
        <v>287</v>
      </c>
      <c r="V1437">
        <v>0</v>
      </c>
      <c r="W1437">
        <v>0</v>
      </c>
      <c r="X1437">
        <v>198.49333811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0.44119998700000002</v>
      </c>
      <c r="AG1437">
        <v>3024.3576515</v>
      </c>
      <c r="AH1437" t="s">
        <v>40</v>
      </c>
    </row>
    <row r="1438" spans="1:34" x14ac:dyDescent="0.55000000000000004">
      <c r="A1438">
        <v>13398.837543</v>
      </c>
      <c r="B1438">
        <v>15036.726624999999</v>
      </c>
      <c r="C1438" t="s">
        <v>21</v>
      </c>
      <c r="D1438">
        <v>20708</v>
      </c>
      <c r="E1438">
        <v>210035</v>
      </c>
      <c r="F1438" t="s">
        <v>508</v>
      </c>
      <c r="G1438" t="s">
        <v>35</v>
      </c>
      <c r="H1438" t="s">
        <v>41</v>
      </c>
      <c r="I1438" t="s">
        <v>37</v>
      </c>
      <c r="J1438">
        <v>1</v>
      </c>
      <c r="K1438">
        <v>0</v>
      </c>
      <c r="L1438">
        <v>0</v>
      </c>
      <c r="M1438">
        <v>0</v>
      </c>
      <c r="N1438">
        <v>2.3717429299999999</v>
      </c>
      <c r="O1438">
        <v>2</v>
      </c>
      <c r="P1438">
        <v>40221.879999999997</v>
      </c>
      <c r="Q1438">
        <v>2</v>
      </c>
      <c r="R1438">
        <v>2.3717429299999999</v>
      </c>
      <c r="S1438">
        <v>40221.879999999997</v>
      </c>
      <c r="T1438" t="s">
        <v>129</v>
      </c>
      <c r="U1438" t="s">
        <v>280</v>
      </c>
      <c r="V1438">
        <v>0</v>
      </c>
      <c r="W1438">
        <v>0</v>
      </c>
      <c r="X1438">
        <v>171.31853193000001</v>
      </c>
      <c r="Y1438">
        <v>-106.8178618</v>
      </c>
      <c r="Z1438">
        <v>106.81786183</v>
      </c>
      <c r="AA1438">
        <v>-106.8178618</v>
      </c>
      <c r="AB1438">
        <v>1.4787921991999999</v>
      </c>
      <c r="AC1438">
        <v>1.4787921991999999</v>
      </c>
      <c r="AD1438">
        <v>0</v>
      </c>
      <c r="AE1438">
        <v>10136.891737</v>
      </c>
      <c r="AF1438">
        <v>0.89295073079999998</v>
      </c>
      <c r="AG1438">
        <v>6121.0391086</v>
      </c>
      <c r="AH1438" t="s">
        <v>40</v>
      </c>
    </row>
    <row r="1439" spans="1:34" x14ac:dyDescent="0.55000000000000004">
      <c r="A1439">
        <v>15154.309467999999</v>
      </c>
      <c r="B1439">
        <v>18415.12715</v>
      </c>
      <c r="C1439" t="s">
        <v>21</v>
      </c>
      <c r="D1439">
        <v>21076</v>
      </c>
      <c r="E1439">
        <v>210037</v>
      </c>
      <c r="F1439" t="s">
        <v>511</v>
      </c>
      <c r="G1439" t="s">
        <v>35</v>
      </c>
      <c r="H1439" t="s">
        <v>64</v>
      </c>
      <c r="I1439" t="s">
        <v>37</v>
      </c>
      <c r="J1439">
        <v>1</v>
      </c>
      <c r="K1439">
        <v>0.60528598199999994</v>
      </c>
      <c r="L1439">
        <v>1</v>
      </c>
      <c r="M1439">
        <v>7128.53</v>
      </c>
      <c r="N1439">
        <v>1.6215919519999999</v>
      </c>
      <c r="O1439">
        <v>2</v>
      </c>
      <c r="P1439">
        <v>29461.64</v>
      </c>
      <c r="Q1439">
        <v>1</v>
      </c>
      <c r="R1439">
        <v>1.0163059699999999</v>
      </c>
      <c r="S1439">
        <v>22333.11</v>
      </c>
      <c r="T1439" t="s">
        <v>204</v>
      </c>
      <c r="U1439" t="s">
        <v>205</v>
      </c>
      <c r="V1439">
        <v>0</v>
      </c>
      <c r="W1439">
        <v>0</v>
      </c>
      <c r="X1439">
        <v>57.705128287000001</v>
      </c>
      <c r="Y1439">
        <v>-0.52161998499999995</v>
      </c>
      <c r="Z1439">
        <v>0.52161998499999995</v>
      </c>
      <c r="AA1439">
        <v>-0.52161998499999995</v>
      </c>
      <c r="AB1439">
        <v>9.1868005999999995E-3</v>
      </c>
      <c r="AC1439">
        <v>9.1868005999999995E-3</v>
      </c>
      <c r="AD1439">
        <v>0</v>
      </c>
      <c r="AE1439">
        <v>71.224756925999998</v>
      </c>
      <c r="AF1439">
        <v>1.0071191693999999</v>
      </c>
      <c r="AG1439">
        <v>7808.1392509999996</v>
      </c>
      <c r="AH1439" t="s">
        <v>40</v>
      </c>
    </row>
    <row r="1440" spans="1:34" x14ac:dyDescent="0.55000000000000004">
      <c r="A1440">
        <v>15154.309467999999</v>
      </c>
      <c r="B1440">
        <v>18415.12715</v>
      </c>
      <c r="C1440" t="s">
        <v>21</v>
      </c>
      <c r="D1440">
        <v>21403</v>
      </c>
      <c r="E1440">
        <v>210037</v>
      </c>
      <c r="F1440" t="s">
        <v>511</v>
      </c>
      <c r="G1440" t="s">
        <v>35</v>
      </c>
      <c r="H1440" t="s">
        <v>64</v>
      </c>
      <c r="I1440" t="s">
        <v>37</v>
      </c>
      <c r="J1440">
        <v>1</v>
      </c>
      <c r="K1440">
        <v>0</v>
      </c>
      <c r="L1440">
        <v>0</v>
      </c>
      <c r="M1440">
        <v>0</v>
      </c>
      <c r="N1440">
        <v>0.52952198399999995</v>
      </c>
      <c r="O1440">
        <v>1</v>
      </c>
      <c r="P1440">
        <v>10397.61</v>
      </c>
      <c r="Q1440">
        <v>1</v>
      </c>
      <c r="R1440">
        <v>0.52952198399999995</v>
      </c>
      <c r="S1440">
        <v>10397.61</v>
      </c>
      <c r="T1440" t="s">
        <v>104</v>
      </c>
      <c r="U1440" t="s">
        <v>457</v>
      </c>
      <c r="V1440">
        <v>0</v>
      </c>
      <c r="W1440">
        <v>0</v>
      </c>
      <c r="X1440">
        <v>30.136504110000001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0.52952198399999995</v>
      </c>
      <c r="AG1440">
        <v>4105.3546720000004</v>
      </c>
      <c r="AH1440" t="s">
        <v>40</v>
      </c>
    </row>
    <row r="1441" spans="1:34" x14ac:dyDescent="0.55000000000000004">
      <c r="A1441">
        <v>15154.309467999999</v>
      </c>
      <c r="B1441">
        <v>18415.12715</v>
      </c>
      <c r="C1441" t="s">
        <v>21</v>
      </c>
      <c r="D1441">
        <v>21029</v>
      </c>
      <c r="E1441">
        <v>210037</v>
      </c>
      <c r="F1441" t="s">
        <v>511</v>
      </c>
      <c r="G1441" t="s">
        <v>35</v>
      </c>
      <c r="H1441" t="s">
        <v>79</v>
      </c>
      <c r="I1441" t="s">
        <v>37</v>
      </c>
      <c r="J1441">
        <v>1</v>
      </c>
      <c r="K1441">
        <v>0</v>
      </c>
      <c r="L1441">
        <v>0</v>
      </c>
      <c r="M1441">
        <v>0</v>
      </c>
      <c r="N1441">
        <v>0.38231798900000002</v>
      </c>
      <c r="O1441">
        <v>1</v>
      </c>
      <c r="P1441">
        <v>5142.53</v>
      </c>
      <c r="Q1441">
        <v>1</v>
      </c>
      <c r="R1441">
        <v>0.38231798900000002</v>
      </c>
      <c r="S1441">
        <v>5142.53</v>
      </c>
      <c r="T1441" t="s">
        <v>190</v>
      </c>
      <c r="U1441" t="s">
        <v>191</v>
      </c>
      <c r="V1441">
        <v>0</v>
      </c>
      <c r="W1441">
        <v>0</v>
      </c>
      <c r="X1441">
        <v>36.759042909000001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0.38231798900000002</v>
      </c>
      <c r="AG1441">
        <v>2964.0902357</v>
      </c>
      <c r="AH1441" t="s">
        <v>40</v>
      </c>
    </row>
    <row r="1442" spans="1:34" x14ac:dyDescent="0.55000000000000004">
      <c r="A1442">
        <v>15154.309467999999</v>
      </c>
      <c r="B1442">
        <v>18415.12715</v>
      </c>
      <c r="C1442" t="s">
        <v>21</v>
      </c>
      <c r="D1442">
        <v>21012</v>
      </c>
      <c r="E1442">
        <v>210037</v>
      </c>
      <c r="F1442" t="s">
        <v>511</v>
      </c>
      <c r="G1442" t="s">
        <v>35</v>
      </c>
      <c r="H1442" t="s">
        <v>64</v>
      </c>
      <c r="I1442" t="s">
        <v>37</v>
      </c>
      <c r="J1442">
        <v>1</v>
      </c>
      <c r="K1442">
        <v>0</v>
      </c>
      <c r="L1442">
        <v>0</v>
      </c>
      <c r="M1442">
        <v>0</v>
      </c>
      <c r="N1442">
        <v>1.0163059699999999</v>
      </c>
      <c r="O1442">
        <v>1</v>
      </c>
      <c r="P1442">
        <v>26636.74</v>
      </c>
      <c r="Q1442">
        <v>1</v>
      </c>
      <c r="R1442">
        <v>1.0163059699999999</v>
      </c>
      <c r="S1442">
        <v>26636.74</v>
      </c>
      <c r="T1442" t="s">
        <v>341</v>
      </c>
      <c r="U1442" t="s">
        <v>342</v>
      </c>
      <c r="V1442">
        <v>0</v>
      </c>
      <c r="W1442">
        <v>0</v>
      </c>
      <c r="X1442">
        <v>80.251827634999998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1.0163059699999999</v>
      </c>
      <c r="AG1442">
        <v>7879.3640078999997</v>
      </c>
      <c r="AH1442" t="s">
        <v>40</v>
      </c>
    </row>
    <row r="1443" spans="1:34" x14ac:dyDescent="0.55000000000000004">
      <c r="A1443">
        <v>15154.309467999999</v>
      </c>
      <c r="B1443">
        <v>18415.12715</v>
      </c>
      <c r="C1443" t="s">
        <v>21</v>
      </c>
      <c r="D1443" t="s">
        <v>245</v>
      </c>
      <c r="E1443">
        <v>210037</v>
      </c>
      <c r="F1443" t="s">
        <v>511</v>
      </c>
      <c r="G1443" t="s">
        <v>35</v>
      </c>
      <c r="H1443" t="s">
        <v>245</v>
      </c>
      <c r="I1443" t="s">
        <v>37</v>
      </c>
      <c r="J1443">
        <v>25</v>
      </c>
      <c r="K1443">
        <v>329.65838222999997</v>
      </c>
      <c r="L1443">
        <v>453</v>
      </c>
      <c r="M1443">
        <v>4911520.92</v>
      </c>
      <c r="N1443">
        <v>357.64907837999999</v>
      </c>
      <c r="O1443">
        <v>453</v>
      </c>
      <c r="P1443">
        <v>6240717.4400000004</v>
      </c>
      <c r="Q1443">
        <v>0</v>
      </c>
      <c r="R1443">
        <v>27.990696154999998</v>
      </c>
      <c r="S1443">
        <v>1329196.52</v>
      </c>
      <c r="U1443" t="s">
        <v>246</v>
      </c>
      <c r="V1443">
        <v>0</v>
      </c>
      <c r="W1443">
        <v>0</v>
      </c>
      <c r="X1443">
        <v>60.533128191000003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27.990696154999998</v>
      </c>
      <c r="AG1443">
        <v>217010.32006999999</v>
      </c>
      <c r="AH1443" t="s">
        <v>40</v>
      </c>
    </row>
    <row r="1444" spans="1:34" x14ac:dyDescent="0.55000000000000004">
      <c r="A1444">
        <v>15154.309467999999</v>
      </c>
      <c r="B1444">
        <v>18415.12715</v>
      </c>
      <c r="C1444" t="s">
        <v>21</v>
      </c>
      <c r="D1444">
        <v>21201</v>
      </c>
      <c r="E1444">
        <v>210037</v>
      </c>
      <c r="F1444" t="s">
        <v>511</v>
      </c>
      <c r="G1444" t="s">
        <v>35</v>
      </c>
      <c r="H1444" t="s">
        <v>86</v>
      </c>
      <c r="I1444" t="s">
        <v>37</v>
      </c>
      <c r="J1444">
        <v>1</v>
      </c>
      <c r="K1444">
        <v>0</v>
      </c>
      <c r="L1444">
        <v>0</v>
      </c>
      <c r="M1444">
        <v>0</v>
      </c>
      <c r="N1444">
        <v>0.35536598899999999</v>
      </c>
      <c r="O1444">
        <v>1</v>
      </c>
      <c r="P1444">
        <v>17479.97</v>
      </c>
      <c r="Q1444">
        <v>1</v>
      </c>
      <c r="R1444">
        <v>0.35536598899999999</v>
      </c>
      <c r="S1444">
        <v>17479.97</v>
      </c>
      <c r="T1444" t="s">
        <v>36</v>
      </c>
      <c r="U1444" t="s">
        <v>232</v>
      </c>
      <c r="V1444">
        <v>0</v>
      </c>
      <c r="W1444">
        <v>0</v>
      </c>
      <c r="X1444">
        <v>58.911117240000003</v>
      </c>
      <c r="Y1444">
        <v>-0.58304598299999999</v>
      </c>
      <c r="Z1444">
        <v>0.58304598299999999</v>
      </c>
      <c r="AA1444">
        <v>-0.58304598299999999</v>
      </c>
      <c r="AB1444">
        <v>3.5170732E-3</v>
      </c>
      <c r="AC1444">
        <v>3.5170732E-3</v>
      </c>
      <c r="AD1444">
        <v>0</v>
      </c>
      <c r="AE1444">
        <v>27.267674208999999</v>
      </c>
      <c r="AF1444">
        <v>0.3518489158</v>
      </c>
      <c r="AG1444">
        <v>2727.8651952</v>
      </c>
      <c r="AH1444" t="s">
        <v>40</v>
      </c>
    </row>
    <row r="1445" spans="1:34" x14ac:dyDescent="0.55000000000000004">
      <c r="A1445">
        <v>15154.309467999999</v>
      </c>
      <c r="B1445">
        <v>18415.12715</v>
      </c>
      <c r="C1445" t="s">
        <v>21</v>
      </c>
      <c r="D1445">
        <v>20715</v>
      </c>
      <c r="E1445">
        <v>210037</v>
      </c>
      <c r="F1445" t="s">
        <v>511</v>
      </c>
      <c r="G1445" t="s">
        <v>35</v>
      </c>
      <c r="H1445" t="s">
        <v>41</v>
      </c>
      <c r="I1445" t="s">
        <v>37</v>
      </c>
      <c r="J1445">
        <v>1</v>
      </c>
      <c r="K1445">
        <v>0</v>
      </c>
      <c r="L1445">
        <v>0</v>
      </c>
      <c r="M1445">
        <v>0</v>
      </c>
      <c r="N1445">
        <v>0.57926398300000004</v>
      </c>
      <c r="O1445">
        <v>1</v>
      </c>
      <c r="P1445">
        <v>15337.62</v>
      </c>
      <c r="Q1445">
        <v>1</v>
      </c>
      <c r="R1445">
        <v>0.57926398300000004</v>
      </c>
      <c r="S1445">
        <v>15337.62</v>
      </c>
      <c r="T1445" t="s">
        <v>140</v>
      </c>
      <c r="U1445" t="s">
        <v>141</v>
      </c>
      <c r="V1445">
        <v>0</v>
      </c>
      <c r="W1445">
        <v>0</v>
      </c>
      <c r="X1445">
        <v>14.181413575000001</v>
      </c>
      <c r="Y1445">
        <v>-7.2284367859999996</v>
      </c>
      <c r="Z1445">
        <v>7.2284367859999996</v>
      </c>
      <c r="AA1445">
        <v>-7.2284367859999996</v>
      </c>
      <c r="AB1445">
        <v>0.29525780779999999</v>
      </c>
      <c r="AC1445">
        <v>0.29525780779999999</v>
      </c>
      <c r="AD1445">
        <v>0</v>
      </c>
      <c r="AE1445">
        <v>2289.1174630999999</v>
      </c>
      <c r="AF1445">
        <v>0.28400617519999999</v>
      </c>
      <c r="AG1445">
        <v>2201.8841775999999</v>
      </c>
      <c r="AH1445" t="s">
        <v>40</v>
      </c>
    </row>
    <row r="1446" spans="1:34" x14ac:dyDescent="0.55000000000000004">
      <c r="A1446">
        <v>15154.309467999999</v>
      </c>
      <c r="B1446">
        <v>18415.12715</v>
      </c>
      <c r="C1446" t="s">
        <v>21</v>
      </c>
      <c r="D1446">
        <v>20854</v>
      </c>
      <c r="E1446">
        <v>210037</v>
      </c>
      <c r="F1446" t="s">
        <v>511</v>
      </c>
      <c r="G1446" t="s">
        <v>35</v>
      </c>
      <c r="H1446" t="s">
        <v>46</v>
      </c>
      <c r="I1446" t="s">
        <v>37</v>
      </c>
      <c r="J1446">
        <v>1</v>
      </c>
      <c r="K1446">
        <v>0</v>
      </c>
      <c r="L1446">
        <v>0</v>
      </c>
      <c r="M1446">
        <v>0</v>
      </c>
      <c r="N1446">
        <v>0.92701997199999997</v>
      </c>
      <c r="O1446">
        <v>1</v>
      </c>
      <c r="P1446">
        <v>6313.87</v>
      </c>
      <c r="Q1446">
        <v>1</v>
      </c>
      <c r="R1446">
        <v>0.92701997199999997</v>
      </c>
      <c r="S1446">
        <v>6313.87</v>
      </c>
      <c r="T1446" t="s">
        <v>243</v>
      </c>
      <c r="U1446" t="s">
        <v>244</v>
      </c>
      <c r="V1446">
        <v>0</v>
      </c>
      <c r="W1446">
        <v>0</v>
      </c>
      <c r="X1446">
        <v>52.224355439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0.92701997199999997</v>
      </c>
      <c r="AG1446">
        <v>7187.1346008</v>
      </c>
      <c r="AH1446" t="s">
        <v>40</v>
      </c>
    </row>
    <row r="1447" spans="1:34" x14ac:dyDescent="0.55000000000000004">
      <c r="A1447">
        <v>15154.309467999999</v>
      </c>
      <c r="B1447">
        <v>18415.12715</v>
      </c>
      <c r="C1447" t="s">
        <v>21</v>
      </c>
      <c r="D1447" t="s">
        <v>53</v>
      </c>
      <c r="E1447">
        <v>210037</v>
      </c>
      <c r="F1447" t="s">
        <v>511</v>
      </c>
      <c r="G1447" t="s">
        <v>35</v>
      </c>
      <c r="H1447" t="s">
        <v>53</v>
      </c>
      <c r="I1447" t="s">
        <v>37</v>
      </c>
      <c r="J1447">
        <v>1</v>
      </c>
      <c r="K1447">
        <v>0</v>
      </c>
      <c r="L1447">
        <v>0</v>
      </c>
      <c r="M1447">
        <v>0</v>
      </c>
      <c r="N1447">
        <v>0.45491498699999999</v>
      </c>
      <c r="O1447">
        <v>1</v>
      </c>
      <c r="P1447">
        <v>9609.19</v>
      </c>
      <c r="Q1447">
        <v>1</v>
      </c>
      <c r="R1447">
        <v>0.45491498699999999</v>
      </c>
      <c r="S1447">
        <v>9609.19</v>
      </c>
      <c r="U1447" t="s">
        <v>54</v>
      </c>
      <c r="V1447">
        <v>0</v>
      </c>
      <c r="W1447">
        <v>0</v>
      </c>
      <c r="X1447">
        <v>136.66112992000001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0.45491498699999999</v>
      </c>
      <c r="AG1447">
        <v>3526.9307482999998</v>
      </c>
      <c r="AH1447" t="s">
        <v>40</v>
      </c>
    </row>
    <row r="1448" spans="1:34" x14ac:dyDescent="0.55000000000000004">
      <c r="A1448">
        <v>15154.309467999999</v>
      </c>
      <c r="B1448">
        <v>18415.12715</v>
      </c>
      <c r="C1448" t="s">
        <v>21</v>
      </c>
      <c r="D1448" t="s">
        <v>347</v>
      </c>
      <c r="E1448">
        <v>210037</v>
      </c>
      <c r="F1448" t="s">
        <v>511</v>
      </c>
      <c r="G1448" t="s">
        <v>35</v>
      </c>
      <c r="H1448" t="s">
        <v>347</v>
      </c>
      <c r="I1448" t="s">
        <v>37</v>
      </c>
      <c r="J1448">
        <v>18</v>
      </c>
      <c r="K1448">
        <v>118.12939749</v>
      </c>
      <c r="L1448">
        <v>159</v>
      </c>
      <c r="M1448">
        <v>1893563.53</v>
      </c>
      <c r="N1448">
        <v>131.9063601</v>
      </c>
      <c r="O1448">
        <v>175</v>
      </c>
      <c r="P1448">
        <v>2652636.33</v>
      </c>
      <c r="Q1448">
        <v>16</v>
      </c>
      <c r="R1448">
        <v>13.776962600999999</v>
      </c>
      <c r="S1448">
        <v>759072.8</v>
      </c>
      <c r="U1448" t="s">
        <v>348</v>
      </c>
      <c r="V1448">
        <v>0</v>
      </c>
      <c r="W1448">
        <v>0</v>
      </c>
      <c r="X1448">
        <v>68.731464979999998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13.776962600999999</v>
      </c>
      <c r="AG1448">
        <v>106812.02950999999</v>
      </c>
      <c r="AH1448" t="s">
        <v>40</v>
      </c>
    </row>
    <row r="1449" spans="1:34" x14ac:dyDescent="0.55000000000000004">
      <c r="A1449">
        <v>15154.309467999999</v>
      </c>
      <c r="B1449">
        <v>18415.12715</v>
      </c>
      <c r="C1449" t="s">
        <v>21</v>
      </c>
      <c r="D1449" t="s">
        <v>375</v>
      </c>
      <c r="E1449">
        <v>210037</v>
      </c>
      <c r="F1449" t="s">
        <v>511</v>
      </c>
      <c r="G1449" t="s">
        <v>35</v>
      </c>
      <c r="H1449" t="s">
        <v>375</v>
      </c>
      <c r="I1449" t="s">
        <v>37</v>
      </c>
      <c r="J1449">
        <v>9</v>
      </c>
      <c r="K1449">
        <v>50.238958508000003</v>
      </c>
      <c r="L1449">
        <v>59</v>
      </c>
      <c r="M1449">
        <v>794572.69</v>
      </c>
      <c r="N1449">
        <v>57.135672303</v>
      </c>
      <c r="O1449">
        <v>68</v>
      </c>
      <c r="P1449">
        <v>1093674.5</v>
      </c>
      <c r="Q1449">
        <v>9</v>
      </c>
      <c r="R1449">
        <v>6.8967137950000001</v>
      </c>
      <c r="S1449">
        <v>299101.81</v>
      </c>
      <c r="U1449" t="s">
        <v>376</v>
      </c>
      <c r="V1449">
        <v>0</v>
      </c>
      <c r="W1449">
        <v>0</v>
      </c>
      <c r="X1449">
        <v>42.342709741999997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6.8967137950000001</v>
      </c>
      <c r="AG1449">
        <v>53469.840829000001</v>
      </c>
      <c r="AH1449" t="s">
        <v>40</v>
      </c>
    </row>
    <row r="1450" spans="1:34" x14ac:dyDescent="0.55000000000000004">
      <c r="A1450">
        <v>15154.309467999999</v>
      </c>
      <c r="B1450">
        <v>18415.12715</v>
      </c>
      <c r="C1450" t="s">
        <v>21</v>
      </c>
      <c r="D1450" t="s">
        <v>249</v>
      </c>
      <c r="E1450">
        <v>210037</v>
      </c>
      <c r="F1450" t="s">
        <v>511</v>
      </c>
      <c r="G1450" t="s">
        <v>35</v>
      </c>
      <c r="H1450" t="s">
        <v>249</v>
      </c>
      <c r="I1450" t="s">
        <v>37</v>
      </c>
      <c r="J1450">
        <v>16</v>
      </c>
      <c r="K1450">
        <v>139.23164686999999</v>
      </c>
      <c r="L1450">
        <v>172</v>
      </c>
      <c r="M1450">
        <v>2059597.8</v>
      </c>
      <c r="N1450">
        <v>142.10993779</v>
      </c>
      <c r="O1450">
        <v>157</v>
      </c>
      <c r="P1450">
        <v>2687107.74</v>
      </c>
      <c r="Q1450">
        <v>-15</v>
      </c>
      <c r="R1450">
        <v>2.8782909170000002</v>
      </c>
      <c r="S1450">
        <v>627509.93999999994</v>
      </c>
      <c r="U1450" t="s">
        <v>250</v>
      </c>
      <c r="V1450">
        <v>0</v>
      </c>
      <c r="W1450">
        <v>0</v>
      </c>
      <c r="X1450">
        <v>25.409762245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2.8782909170000002</v>
      </c>
      <c r="AG1450">
        <v>22315.230379000001</v>
      </c>
      <c r="AH1450" t="s">
        <v>40</v>
      </c>
    </row>
    <row r="1451" spans="1:34" x14ac:dyDescent="0.55000000000000004">
      <c r="A1451">
        <v>15154.309467999999</v>
      </c>
      <c r="B1451">
        <v>18415.12715</v>
      </c>
      <c r="C1451" t="s">
        <v>21</v>
      </c>
      <c r="D1451">
        <v>21794</v>
      </c>
      <c r="E1451">
        <v>210037</v>
      </c>
      <c r="F1451" t="s">
        <v>511</v>
      </c>
      <c r="G1451" t="s">
        <v>35</v>
      </c>
      <c r="H1451" t="s">
        <v>79</v>
      </c>
      <c r="I1451" t="s">
        <v>37</v>
      </c>
      <c r="J1451">
        <v>1</v>
      </c>
      <c r="K1451">
        <v>0</v>
      </c>
      <c r="L1451">
        <v>0</v>
      </c>
      <c r="M1451">
        <v>0</v>
      </c>
      <c r="N1451">
        <v>0.52952198399999995</v>
      </c>
      <c r="O1451">
        <v>1</v>
      </c>
      <c r="P1451">
        <v>6195.37</v>
      </c>
      <c r="Q1451">
        <v>1</v>
      </c>
      <c r="R1451">
        <v>0.52952198399999995</v>
      </c>
      <c r="S1451">
        <v>6195.37</v>
      </c>
      <c r="T1451" t="s">
        <v>454</v>
      </c>
      <c r="U1451" t="s">
        <v>455</v>
      </c>
      <c r="V1451">
        <v>0</v>
      </c>
      <c r="W1451">
        <v>0</v>
      </c>
      <c r="X1451">
        <v>1.4295579570000001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0.52952198399999995</v>
      </c>
      <c r="AG1451">
        <v>4105.3546720000004</v>
      </c>
      <c r="AH1451" t="s">
        <v>40</v>
      </c>
    </row>
    <row r="1452" spans="1:34" x14ac:dyDescent="0.55000000000000004">
      <c r="A1452">
        <v>15154.309467999999</v>
      </c>
      <c r="B1452">
        <v>18415.12715</v>
      </c>
      <c r="C1452" t="s">
        <v>21</v>
      </c>
      <c r="D1452">
        <v>21769</v>
      </c>
      <c r="E1452">
        <v>210037</v>
      </c>
      <c r="F1452" t="s">
        <v>511</v>
      </c>
      <c r="G1452" t="s">
        <v>35</v>
      </c>
      <c r="H1452" t="s">
        <v>55</v>
      </c>
      <c r="I1452" t="s">
        <v>37</v>
      </c>
      <c r="J1452">
        <v>1</v>
      </c>
      <c r="K1452">
        <v>0</v>
      </c>
      <c r="L1452">
        <v>0</v>
      </c>
      <c r="M1452">
        <v>0</v>
      </c>
      <c r="N1452">
        <v>0.41563398800000001</v>
      </c>
      <c r="O1452">
        <v>1</v>
      </c>
      <c r="P1452">
        <v>9082.2199999999993</v>
      </c>
      <c r="Q1452">
        <v>1</v>
      </c>
      <c r="R1452">
        <v>0.41563398800000001</v>
      </c>
      <c r="S1452">
        <v>9082.2199999999993</v>
      </c>
      <c r="T1452" t="s">
        <v>133</v>
      </c>
      <c r="U1452" t="s">
        <v>134</v>
      </c>
      <c r="V1452">
        <v>0</v>
      </c>
      <c r="W1452">
        <v>0</v>
      </c>
      <c r="X1452">
        <v>15.85309453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0.41563398800000001</v>
      </c>
      <c r="AG1452">
        <v>3222.3873343</v>
      </c>
      <c r="AH1452" t="s">
        <v>40</v>
      </c>
    </row>
    <row r="1453" spans="1:34" x14ac:dyDescent="0.55000000000000004">
      <c r="A1453">
        <v>0</v>
      </c>
      <c r="B1453">
        <v>2599.8674415</v>
      </c>
      <c r="C1453" t="s">
        <v>21</v>
      </c>
      <c r="D1453">
        <v>21403</v>
      </c>
      <c r="E1453">
        <v>210038</v>
      </c>
      <c r="F1453" t="s">
        <v>512</v>
      </c>
      <c r="G1453" t="s">
        <v>35</v>
      </c>
      <c r="H1453" t="s">
        <v>64</v>
      </c>
      <c r="I1453" t="s">
        <v>37</v>
      </c>
      <c r="J1453">
        <v>1</v>
      </c>
      <c r="K1453">
        <v>0</v>
      </c>
      <c r="L1453">
        <v>0</v>
      </c>
      <c r="M1453">
        <v>0</v>
      </c>
      <c r="N1453">
        <v>6.9438347939999998</v>
      </c>
      <c r="O1453">
        <v>1</v>
      </c>
      <c r="P1453">
        <v>18053.05</v>
      </c>
      <c r="Q1453">
        <v>1</v>
      </c>
      <c r="R1453">
        <v>6.9438347939999998</v>
      </c>
      <c r="S1453">
        <v>18053.05</v>
      </c>
      <c r="T1453" t="s">
        <v>104</v>
      </c>
      <c r="U1453" t="s">
        <v>457</v>
      </c>
      <c r="V1453">
        <v>0</v>
      </c>
      <c r="W1453">
        <v>0</v>
      </c>
      <c r="X1453">
        <v>6.9438347939999998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6.9438347939999998</v>
      </c>
      <c r="AG1453">
        <v>0</v>
      </c>
      <c r="AH1453" t="s">
        <v>275</v>
      </c>
    </row>
    <row r="1454" spans="1:34" x14ac:dyDescent="0.55000000000000004">
      <c r="A1454">
        <v>23468.992526000002</v>
      </c>
      <c r="B1454">
        <v>23191.414399000001</v>
      </c>
      <c r="C1454" t="s">
        <v>21</v>
      </c>
      <c r="D1454">
        <v>21401</v>
      </c>
      <c r="E1454">
        <v>210038</v>
      </c>
      <c r="F1454" t="s">
        <v>512</v>
      </c>
      <c r="G1454" t="s">
        <v>35</v>
      </c>
      <c r="H1454" t="s">
        <v>64</v>
      </c>
      <c r="I1454" t="s">
        <v>37</v>
      </c>
      <c r="J1454">
        <v>1</v>
      </c>
      <c r="K1454">
        <v>0</v>
      </c>
      <c r="L1454">
        <v>0</v>
      </c>
      <c r="M1454">
        <v>0</v>
      </c>
      <c r="N1454">
        <v>0.61168998200000002</v>
      </c>
      <c r="O1454">
        <v>1</v>
      </c>
      <c r="P1454">
        <v>8276.2199999999993</v>
      </c>
      <c r="Q1454">
        <v>1</v>
      </c>
      <c r="R1454">
        <v>0.61168998200000002</v>
      </c>
      <c r="S1454">
        <v>8276.2199999999993</v>
      </c>
      <c r="T1454" t="s">
        <v>104</v>
      </c>
      <c r="U1454" t="s">
        <v>325</v>
      </c>
      <c r="V1454">
        <v>0</v>
      </c>
      <c r="W1454">
        <v>0</v>
      </c>
      <c r="X1454">
        <v>81.173615592999994</v>
      </c>
      <c r="Y1454">
        <v>-1.1152699669999999</v>
      </c>
      <c r="Z1454">
        <v>1.1152699669999999</v>
      </c>
      <c r="AA1454">
        <v>-1.1152699669999999</v>
      </c>
      <c r="AB1454">
        <v>8.4042019999999995E-3</v>
      </c>
      <c r="AC1454">
        <v>8.4042019999999995E-3</v>
      </c>
      <c r="AD1454">
        <v>0</v>
      </c>
      <c r="AE1454">
        <v>100.90704006999999</v>
      </c>
      <c r="AF1454">
        <v>0.60328577999999999</v>
      </c>
      <c r="AG1454">
        <v>7243.4934401</v>
      </c>
      <c r="AH1454" t="s">
        <v>40</v>
      </c>
    </row>
    <row r="1455" spans="1:34" x14ac:dyDescent="0.55000000000000004">
      <c r="A1455">
        <v>23468.992526000002</v>
      </c>
      <c r="B1455">
        <v>23191.414399000001</v>
      </c>
      <c r="C1455" t="s">
        <v>21</v>
      </c>
      <c r="D1455" t="s">
        <v>206</v>
      </c>
      <c r="E1455">
        <v>210038</v>
      </c>
      <c r="F1455" t="s">
        <v>512</v>
      </c>
      <c r="G1455" t="s">
        <v>35</v>
      </c>
      <c r="H1455" t="s">
        <v>206</v>
      </c>
      <c r="I1455" t="s">
        <v>37</v>
      </c>
      <c r="J1455">
        <v>1</v>
      </c>
      <c r="K1455">
        <v>0</v>
      </c>
      <c r="L1455">
        <v>0</v>
      </c>
      <c r="M1455">
        <v>0</v>
      </c>
      <c r="N1455">
        <v>0.57127498300000001</v>
      </c>
      <c r="O1455">
        <v>1</v>
      </c>
      <c r="P1455">
        <v>3052.44</v>
      </c>
      <c r="Q1455">
        <v>1</v>
      </c>
      <c r="R1455">
        <v>0.57127498300000001</v>
      </c>
      <c r="S1455">
        <v>3052.44</v>
      </c>
      <c r="U1455" t="s">
        <v>207</v>
      </c>
      <c r="V1455">
        <v>0</v>
      </c>
      <c r="W1455">
        <v>0</v>
      </c>
      <c r="X1455">
        <v>23.983850288999999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0.57127498300000001</v>
      </c>
      <c r="AG1455">
        <v>6859.1482334000002</v>
      </c>
      <c r="AH1455" t="s">
        <v>40</v>
      </c>
    </row>
    <row r="1456" spans="1:34" x14ac:dyDescent="0.55000000000000004">
      <c r="A1456">
        <v>23468.992526000002</v>
      </c>
      <c r="B1456">
        <v>23191.414399000001</v>
      </c>
      <c r="C1456" t="s">
        <v>21</v>
      </c>
      <c r="D1456">
        <v>21244</v>
      </c>
      <c r="E1456">
        <v>210038</v>
      </c>
      <c r="F1456" t="s">
        <v>512</v>
      </c>
      <c r="G1456" t="s">
        <v>35</v>
      </c>
      <c r="H1456" t="s">
        <v>36</v>
      </c>
      <c r="I1456" t="s">
        <v>37</v>
      </c>
      <c r="J1456">
        <v>2</v>
      </c>
      <c r="K1456">
        <v>2.7750139190000001</v>
      </c>
      <c r="L1456">
        <v>6</v>
      </c>
      <c r="M1456">
        <v>49259.03</v>
      </c>
      <c r="N1456">
        <v>3.3647599000000001</v>
      </c>
      <c r="O1456">
        <v>6</v>
      </c>
      <c r="P1456">
        <v>73607.429999999993</v>
      </c>
      <c r="Q1456">
        <v>0</v>
      </c>
      <c r="R1456">
        <v>0.58974598099999997</v>
      </c>
      <c r="S1456">
        <v>24348.400000000001</v>
      </c>
      <c r="T1456" t="s">
        <v>153</v>
      </c>
      <c r="U1456" t="s">
        <v>154</v>
      </c>
      <c r="V1456">
        <v>0</v>
      </c>
      <c r="W1456">
        <v>0</v>
      </c>
      <c r="X1456">
        <v>128.80505017999999</v>
      </c>
      <c r="Y1456">
        <v>-0.77333497699999998</v>
      </c>
      <c r="Z1456">
        <v>0.77333497699999998</v>
      </c>
      <c r="AA1456">
        <v>-0.77333497699999998</v>
      </c>
      <c r="AB1456">
        <v>3.5407866E-3</v>
      </c>
      <c r="AC1456">
        <v>3.5407866E-3</v>
      </c>
      <c r="AD1456">
        <v>0</v>
      </c>
      <c r="AE1456">
        <v>42.513291883000001</v>
      </c>
      <c r="AF1456">
        <v>0.58620519439999996</v>
      </c>
      <c r="AG1456">
        <v>7038.4113488000003</v>
      </c>
      <c r="AH1456" t="s">
        <v>40</v>
      </c>
    </row>
    <row r="1457" spans="1:34" x14ac:dyDescent="0.55000000000000004">
      <c r="A1457">
        <v>23468.992526000002</v>
      </c>
      <c r="B1457">
        <v>23191.414399000001</v>
      </c>
      <c r="C1457" t="s">
        <v>21</v>
      </c>
      <c r="D1457">
        <v>21030</v>
      </c>
      <c r="E1457">
        <v>210038</v>
      </c>
      <c r="F1457" t="s">
        <v>512</v>
      </c>
      <c r="G1457" t="s">
        <v>35</v>
      </c>
      <c r="H1457" t="s">
        <v>36</v>
      </c>
      <c r="I1457" t="s">
        <v>37</v>
      </c>
      <c r="J1457">
        <v>2</v>
      </c>
      <c r="K1457">
        <v>2.7331729189999998</v>
      </c>
      <c r="L1457">
        <v>2</v>
      </c>
      <c r="M1457">
        <v>23697.49</v>
      </c>
      <c r="N1457">
        <v>3.1863189059999999</v>
      </c>
      <c r="O1457">
        <v>4</v>
      </c>
      <c r="P1457">
        <v>41262.78</v>
      </c>
      <c r="Q1457">
        <v>2</v>
      </c>
      <c r="R1457">
        <v>0.45314598699999997</v>
      </c>
      <c r="S1457">
        <v>17565.29</v>
      </c>
      <c r="T1457" t="s">
        <v>38</v>
      </c>
      <c r="U1457" t="s">
        <v>39</v>
      </c>
      <c r="V1457">
        <v>0</v>
      </c>
      <c r="W1457">
        <v>0</v>
      </c>
      <c r="X1457">
        <v>40.373505799</v>
      </c>
      <c r="Y1457">
        <v>-0.92701997199999997</v>
      </c>
      <c r="Z1457">
        <v>0.92701997199999997</v>
      </c>
      <c r="AA1457">
        <v>-0.92701997199999997</v>
      </c>
      <c r="AB1457">
        <v>1.0404728800000001E-2</v>
      </c>
      <c r="AC1457">
        <v>1.0404728800000001E-2</v>
      </c>
      <c r="AD1457">
        <v>0</v>
      </c>
      <c r="AE1457">
        <v>124.92683833</v>
      </c>
      <c r="AF1457">
        <v>0.44274125819999999</v>
      </c>
      <c r="AG1457">
        <v>5315.8776581000002</v>
      </c>
      <c r="AH1457" t="s">
        <v>40</v>
      </c>
    </row>
    <row r="1458" spans="1:34" x14ac:dyDescent="0.55000000000000004">
      <c r="A1458">
        <v>23468.992526000002</v>
      </c>
      <c r="B1458">
        <v>23191.414399000001</v>
      </c>
      <c r="C1458" t="s">
        <v>21</v>
      </c>
      <c r="D1458">
        <v>21054</v>
      </c>
      <c r="E1458">
        <v>210038</v>
      </c>
      <c r="F1458" t="s">
        <v>512</v>
      </c>
      <c r="G1458" t="s">
        <v>35</v>
      </c>
      <c r="H1458" t="s">
        <v>64</v>
      </c>
      <c r="I1458" t="s">
        <v>37</v>
      </c>
      <c r="J1458">
        <v>1</v>
      </c>
      <c r="K1458">
        <v>0</v>
      </c>
      <c r="L1458">
        <v>0</v>
      </c>
      <c r="M1458">
        <v>0</v>
      </c>
      <c r="N1458">
        <v>1.0422079689999999</v>
      </c>
      <c r="O1458">
        <v>1</v>
      </c>
      <c r="P1458">
        <v>28152.99</v>
      </c>
      <c r="Q1458">
        <v>1</v>
      </c>
      <c r="R1458">
        <v>1.0422079689999999</v>
      </c>
      <c r="S1458">
        <v>28152.99</v>
      </c>
      <c r="T1458" t="s">
        <v>174</v>
      </c>
      <c r="U1458" t="s">
        <v>175</v>
      </c>
      <c r="V1458">
        <v>0</v>
      </c>
      <c r="W1458">
        <v>0</v>
      </c>
      <c r="X1458">
        <v>48.305624565000002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1.0422079689999999</v>
      </c>
      <c r="AG1458">
        <v>12513.516541000001</v>
      </c>
      <c r="AH1458" t="s">
        <v>40</v>
      </c>
    </row>
    <row r="1459" spans="1:34" x14ac:dyDescent="0.55000000000000004">
      <c r="A1459">
        <v>23468.992526000002</v>
      </c>
      <c r="B1459">
        <v>23191.414399000001</v>
      </c>
      <c r="C1459" t="s">
        <v>21</v>
      </c>
      <c r="D1459">
        <v>21237</v>
      </c>
      <c r="E1459">
        <v>210038</v>
      </c>
      <c r="F1459" t="s">
        <v>512</v>
      </c>
      <c r="G1459" t="s">
        <v>35</v>
      </c>
      <c r="H1459" t="s">
        <v>36</v>
      </c>
      <c r="I1459" t="s">
        <v>37</v>
      </c>
      <c r="J1459">
        <v>1</v>
      </c>
      <c r="K1459">
        <v>0.901879973</v>
      </c>
      <c r="L1459">
        <v>2</v>
      </c>
      <c r="M1459">
        <v>14354.64</v>
      </c>
      <c r="N1459">
        <v>4.7393348590000004</v>
      </c>
      <c r="O1459">
        <v>3</v>
      </c>
      <c r="P1459">
        <v>221773.15</v>
      </c>
      <c r="Q1459">
        <v>1</v>
      </c>
      <c r="R1459">
        <v>3.8374548860000002</v>
      </c>
      <c r="S1459">
        <v>207418.51</v>
      </c>
      <c r="T1459" t="s">
        <v>294</v>
      </c>
      <c r="U1459" t="s">
        <v>295</v>
      </c>
      <c r="V1459">
        <v>0</v>
      </c>
      <c r="W1459">
        <v>0</v>
      </c>
      <c r="X1459">
        <v>67.447334992999998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3.8374548860000002</v>
      </c>
      <c r="AG1459">
        <v>46075.309938999999</v>
      </c>
      <c r="AH1459" t="s">
        <v>40</v>
      </c>
    </row>
    <row r="1460" spans="1:34" x14ac:dyDescent="0.55000000000000004">
      <c r="A1460">
        <v>23468.992526000002</v>
      </c>
      <c r="B1460">
        <v>23191.414399000001</v>
      </c>
      <c r="C1460" t="s">
        <v>21</v>
      </c>
      <c r="D1460">
        <v>21236</v>
      </c>
      <c r="E1460">
        <v>210038</v>
      </c>
      <c r="F1460" t="s">
        <v>512</v>
      </c>
      <c r="G1460" t="s">
        <v>35</v>
      </c>
      <c r="H1460" t="s">
        <v>36</v>
      </c>
      <c r="I1460" t="s">
        <v>37</v>
      </c>
      <c r="J1460">
        <v>2</v>
      </c>
      <c r="K1460">
        <v>1.7253509490000001</v>
      </c>
      <c r="L1460">
        <v>2</v>
      </c>
      <c r="M1460">
        <v>37437.019999999997</v>
      </c>
      <c r="N1460">
        <v>6.8474387989999999</v>
      </c>
      <c r="O1460">
        <v>7</v>
      </c>
      <c r="P1460">
        <v>239533.34</v>
      </c>
      <c r="Q1460">
        <v>5</v>
      </c>
      <c r="R1460">
        <v>5.1220878499999998</v>
      </c>
      <c r="S1460">
        <v>202096.32</v>
      </c>
      <c r="T1460" t="s">
        <v>367</v>
      </c>
      <c r="U1460" t="s">
        <v>368</v>
      </c>
      <c r="V1460">
        <v>0</v>
      </c>
      <c r="W1460">
        <v>0</v>
      </c>
      <c r="X1460">
        <v>54.704096397999997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5.1220878499999998</v>
      </c>
      <c r="AG1460">
        <v>61499.559535</v>
      </c>
      <c r="AH1460" t="s">
        <v>40</v>
      </c>
    </row>
    <row r="1461" spans="1:34" x14ac:dyDescent="0.55000000000000004">
      <c r="A1461">
        <v>23468.992526000002</v>
      </c>
      <c r="B1461">
        <v>23191.414399000001</v>
      </c>
      <c r="C1461" t="s">
        <v>21</v>
      </c>
      <c r="D1461">
        <v>21234</v>
      </c>
      <c r="E1461">
        <v>210038</v>
      </c>
      <c r="F1461" t="s">
        <v>512</v>
      </c>
      <c r="G1461" t="s">
        <v>35</v>
      </c>
      <c r="H1461" t="s">
        <v>36</v>
      </c>
      <c r="I1461" t="s">
        <v>37</v>
      </c>
      <c r="J1461">
        <v>1</v>
      </c>
      <c r="K1461">
        <v>4.3069158720000003</v>
      </c>
      <c r="L1461">
        <v>5</v>
      </c>
      <c r="M1461">
        <v>71901.7</v>
      </c>
      <c r="N1461">
        <v>6.0907468209999998</v>
      </c>
      <c r="O1461">
        <v>10</v>
      </c>
      <c r="P1461">
        <v>125660.55</v>
      </c>
      <c r="Q1461">
        <v>5</v>
      </c>
      <c r="R1461">
        <v>1.7838309489999999</v>
      </c>
      <c r="S1461">
        <v>53758.85</v>
      </c>
      <c r="T1461" t="s">
        <v>236</v>
      </c>
      <c r="U1461" t="s">
        <v>237</v>
      </c>
      <c r="V1461">
        <v>0</v>
      </c>
      <c r="W1461">
        <v>0</v>
      </c>
      <c r="X1461">
        <v>124.48361029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1.7838309489999999</v>
      </c>
      <c r="AG1461">
        <v>21417.988301000001</v>
      </c>
      <c r="AH1461" t="s">
        <v>40</v>
      </c>
    </row>
    <row r="1462" spans="1:34" x14ac:dyDescent="0.55000000000000004">
      <c r="A1462">
        <v>23468.992526000002</v>
      </c>
      <c r="B1462">
        <v>23191.414399000001</v>
      </c>
      <c r="C1462" t="s">
        <v>21</v>
      </c>
      <c r="D1462">
        <v>21015</v>
      </c>
      <c r="E1462">
        <v>210038</v>
      </c>
      <c r="F1462" t="s">
        <v>512</v>
      </c>
      <c r="G1462" t="s">
        <v>35</v>
      </c>
      <c r="H1462" t="s">
        <v>126</v>
      </c>
      <c r="I1462" t="s">
        <v>37</v>
      </c>
      <c r="J1462">
        <v>1</v>
      </c>
      <c r="K1462">
        <v>0.30649799100000003</v>
      </c>
      <c r="L1462">
        <v>1</v>
      </c>
      <c r="M1462">
        <v>14149.97</v>
      </c>
      <c r="N1462">
        <v>0.75515097799999997</v>
      </c>
      <c r="O1462">
        <v>1</v>
      </c>
      <c r="P1462">
        <v>48332.98</v>
      </c>
      <c r="Q1462">
        <v>0</v>
      </c>
      <c r="R1462">
        <v>0.448652987</v>
      </c>
      <c r="S1462">
        <v>34183.01</v>
      </c>
      <c r="T1462" t="s">
        <v>247</v>
      </c>
      <c r="U1462" t="s">
        <v>336</v>
      </c>
      <c r="V1462">
        <v>0</v>
      </c>
      <c r="W1462">
        <v>0</v>
      </c>
      <c r="X1462">
        <v>16.030183524000002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0.448652987</v>
      </c>
      <c r="AG1462">
        <v>5386.8582290000004</v>
      </c>
      <c r="AH1462" t="s">
        <v>40</v>
      </c>
    </row>
    <row r="1463" spans="1:34" x14ac:dyDescent="0.55000000000000004">
      <c r="A1463">
        <v>23468.992526000002</v>
      </c>
      <c r="B1463">
        <v>23191.414399000001</v>
      </c>
      <c r="C1463" t="s">
        <v>21</v>
      </c>
      <c r="D1463">
        <v>21230</v>
      </c>
      <c r="E1463">
        <v>210038</v>
      </c>
      <c r="F1463" t="s">
        <v>512</v>
      </c>
      <c r="G1463" t="s">
        <v>35</v>
      </c>
      <c r="H1463" t="s">
        <v>86</v>
      </c>
      <c r="I1463" t="s">
        <v>37</v>
      </c>
      <c r="J1463">
        <v>2</v>
      </c>
      <c r="K1463">
        <v>20.238183403000001</v>
      </c>
      <c r="L1463">
        <v>32</v>
      </c>
      <c r="M1463">
        <v>475849.25</v>
      </c>
      <c r="N1463">
        <v>28.008625172999999</v>
      </c>
      <c r="O1463">
        <v>40</v>
      </c>
      <c r="P1463">
        <v>603422.23</v>
      </c>
      <c r="Q1463">
        <v>8</v>
      </c>
      <c r="R1463">
        <v>7.7704417699999997</v>
      </c>
      <c r="S1463">
        <v>127572.98</v>
      </c>
      <c r="T1463" t="s">
        <v>36</v>
      </c>
      <c r="U1463" t="s">
        <v>200</v>
      </c>
      <c r="V1463">
        <v>0</v>
      </c>
      <c r="W1463">
        <v>0</v>
      </c>
      <c r="X1463">
        <v>91.026667282999995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7.7704417699999997</v>
      </c>
      <c r="AG1463">
        <v>93297.647412000006</v>
      </c>
      <c r="AH1463" t="s">
        <v>40</v>
      </c>
    </row>
    <row r="1464" spans="1:34" x14ac:dyDescent="0.55000000000000004">
      <c r="A1464">
        <v>23468.992526000002</v>
      </c>
      <c r="B1464">
        <v>23191.414399000001</v>
      </c>
      <c r="C1464" t="s">
        <v>21</v>
      </c>
      <c r="D1464">
        <v>21286</v>
      </c>
      <c r="E1464">
        <v>210038</v>
      </c>
      <c r="F1464" t="s">
        <v>512</v>
      </c>
      <c r="G1464" t="s">
        <v>35</v>
      </c>
      <c r="H1464" t="s">
        <v>36</v>
      </c>
      <c r="I1464" t="s">
        <v>37</v>
      </c>
      <c r="J1464">
        <v>2</v>
      </c>
      <c r="K1464">
        <v>0</v>
      </c>
      <c r="L1464">
        <v>0</v>
      </c>
      <c r="M1464">
        <v>0</v>
      </c>
      <c r="N1464">
        <v>3.2852549029999998</v>
      </c>
      <c r="O1464">
        <v>4</v>
      </c>
      <c r="P1464">
        <v>55659.09</v>
      </c>
      <c r="Q1464">
        <v>4</v>
      </c>
      <c r="R1464">
        <v>3.2852549029999998</v>
      </c>
      <c r="S1464">
        <v>55659.09</v>
      </c>
      <c r="T1464" t="s">
        <v>155</v>
      </c>
      <c r="U1464" t="s">
        <v>156</v>
      </c>
      <c r="V1464">
        <v>0</v>
      </c>
      <c r="W1464">
        <v>0</v>
      </c>
      <c r="X1464">
        <v>42.606785745000003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3.2852549029999998</v>
      </c>
      <c r="AG1464">
        <v>39445.190205999999</v>
      </c>
      <c r="AH1464" t="s">
        <v>40</v>
      </c>
    </row>
    <row r="1465" spans="1:34" x14ac:dyDescent="0.55000000000000004">
      <c r="A1465">
        <v>23468.992526000002</v>
      </c>
      <c r="B1465">
        <v>23191.414399000001</v>
      </c>
      <c r="C1465" t="s">
        <v>21</v>
      </c>
      <c r="D1465">
        <v>20772</v>
      </c>
      <c r="E1465">
        <v>210038</v>
      </c>
      <c r="F1465" t="s">
        <v>512</v>
      </c>
      <c r="G1465" t="s">
        <v>35</v>
      </c>
      <c r="H1465" t="s">
        <v>41</v>
      </c>
      <c r="I1465" t="s">
        <v>37</v>
      </c>
      <c r="J1465">
        <v>1</v>
      </c>
      <c r="K1465">
        <v>0</v>
      </c>
      <c r="L1465">
        <v>0</v>
      </c>
      <c r="M1465">
        <v>0</v>
      </c>
      <c r="N1465">
        <v>0.732951978</v>
      </c>
      <c r="O1465">
        <v>1</v>
      </c>
      <c r="P1465">
        <v>6194.72</v>
      </c>
      <c r="Q1465">
        <v>1</v>
      </c>
      <c r="R1465">
        <v>0.732951978</v>
      </c>
      <c r="S1465">
        <v>6194.72</v>
      </c>
      <c r="T1465" t="s">
        <v>162</v>
      </c>
      <c r="U1465" t="s">
        <v>163</v>
      </c>
      <c r="V1465">
        <v>0</v>
      </c>
      <c r="W1465">
        <v>0</v>
      </c>
      <c r="X1465">
        <v>53.818906400000003</v>
      </c>
      <c r="Y1465">
        <v>-4.8192558569999999</v>
      </c>
      <c r="Z1465">
        <v>4.8192558569999999</v>
      </c>
      <c r="AA1465">
        <v>-4.8192558569999999</v>
      </c>
      <c r="AB1465">
        <v>6.5632755299999998E-2</v>
      </c>
      <c r="AC1465">
        <v>6.5632755299999998E-2</v>
      </c>
      <c r="AD1465">
        <v>0</v>
      </c>
      <c r="AE1465">
        <v>788.03520333999995</v>
      </c>
      <c r="AF1465">
        <v>0.66731922269999999</v>
      </c>
      <c r="AG1465">
        <v>8012.3261193999997</v>
      </c>
      <c r="AH1465" t="s">
        <v>40</v>
      </c>
    </row>
    <row r="1466" spans="1:34" x14ac:dyDescent="0.55000000000000004">
      <c r="A1466">
        <v>23468.992526000002</v>
      </c>
      <c r="B1466">
        <v>23191.414399000001</v>
      </c>
      <c r="C1466" t="s">
        <v>21</v>
      </c>
      <c r="D1466">
        <v>21001</v>
      </c>
      <c r="E1466">
        <v>210038</v>
      </c>
      <c r="F1466" t="s">
        <v>512</v>
      </c>
      <c r="G1466" t="s">
        <v>35</v>
      </c>
      <c r="H1466" t="s">
        <v>126</v>
      </c>
      <c r="I1466" t="s">
        <v>37</v>
      </c>
      <c r="J1466">
        <v>2</v>
      </c>
      <c r="K1466">
        <v>0.94474897199999996</v>
      </c>
      <c r="L1466">
        <v>1</v>
      </c>
      <c r="M1466">
        <v>6033.8</v>
      </c>
      <c r="N1466">
        <v>2.488100926</v>
      </c>
      <c r="O1466">
        <v>2</v>
      </c>
      <c r="P1466">
        <v>59652.27</v>
      </c>
      <c r="Q1466">
        <v>1</v>
      </c>
      <c r="R1466">
        <v>1.543351954</v>
      </c>
      <c r="S1466">
        <v>53618.47</v>
      </c>
      <c r="T1466" t="s">
        <v>278</v>
      </c>
      <c r="U1466" t="s">
        <v>279</v>
      </c>
      <c r="V1466">
        <v>0</v>
      </c>
      <c r="W1466">
        <v>0</v>
      </c>
      <c r="X1466">
        <v>57.391620308999997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1.543351954</v>
      </c>
      <c r="AG1466">
        <v>18530.620355999999</v>
      </c>
      <c r="AH1466" t="s">
        <v>40</v>
      </c>
    </row>
    <row r="1467" spans="1:34" x14ac:dyDescent="0.55000000000000004">
      <c r="A1467">
        <v>23468.992526000002</v>
      </c>
      <c r="B1467">
        <v>23191.414399000001</v>
      </c>
      <c r="C1467" t="s">
        <v>21</v>
      </c>
      <c r="D1467">
        <v>21224</v>
      </c>
      <c r="E1467">
        <v>210038</v>
      </c>
      <c r="F1467" t="s">
        <v>512</v>
      </c>
      <c r="G1467" t="s">
        <v>35</v>
      </c>
      <c r="H1467" t="s">
        <v>86</v>
      </c>
      <c r="I1467" t="s">
        <v>37</v>
      </c>
      <c r="J1467">
        <v>2</v>
      </c>
      <c r="K1467">
        <v>8.5985607450000003</v>
      </c>
      <c r="L1467">
        <v>8</v>
      </c>
      <c r="M1467">
        <v>119644.38</v>
      </c>
      <c r="N1467">
        <v>8.7272497419999997</v>
      </c>
      <c r="O1467">
        <v>10</v>
      </c>
      <c r="P1467">
        <v>291317.08</v>
      </c>
      <c r="Q1467">
        <v>2</v>
      </c>
      <c r="R1467">
        <v>0.128688997</v>
      </c>
      <c r="S1467">
        <v>171672.7</v>
      </c>
      <c r="T1467" t="s">
        <v>36</v>
      </c>
      <c r="U1467" t="s">
        <v>400</v>
      </c>
      <c r="V1467">
        <v>0</v>
      </c>
      <c r="W1467">
        <v>0</v>
      </c>
      <c r="X1467">
        <v>65.434303064000005</v>
      </c>
      <c r="Y1467">
        <v>-0.73492597800000004</v>
      </c>
      <c r="Z1467">
        <v>0.73492597800000004</v>
      </c>
      <c r="AA1467">
        <v>-0.73492597800000004</v>
      </c>
      <c r="AB1467">
        <v>1.4453717E-3</v>
      </c>
      <c r="AC1467">
        <v>1.4453717E-3</v>
      </c>
      <c r="AD1467">
        <v>0</v>
      </c>
      <c r="AE1467">
        <v>17.354196728000002</v>
      </c>
      <c r="AF1467">
        <v>0.1272436253</v>
      </c>
      <c r="AG1467">
        <v>1527.7806905</v>
      </c>
      <c r="AH1467" t="s">
        <v>40</v>
      </c>
    </row>
    <row r="1468" spans="1:34" x14ac:dyDescent="0.55000000000000004">
      <c r="A1468">
        <v>23468.992526000002</v>
      </c>
      <c r="B1468">
        <v>23191.414399000001</v>
      </c>
      <c r="C1468" t="s">
        <v>21</v>
      </c>
      <c r="D1468">
        <v>20912</v>
      </c>
      <c r="E1468">
        <v>210038</v>
      </c>
      <c r="F1468" t="s">
        <v>512</v>
      </c>
      <c r="G1468" t="s">
        <v>35</v>
      </c>
      <c r="H1468" t="s">
        <v>46</v>
      </c>
      <c r="I1468" t="s">
        <v>37</v>
      </c>
      <c r="J1468">
        <v>1</v>
      </c>
      <c r="K1468">
        <v>0</v>
      </c>
      <c r="L1468">
        <v>0</v>
      </c>
      <c r="M1468">
        <v>0</v>
      </c>
      <c r="N1468">
        <v>0.50790098500000003</v>
      </c>
      <c r="O1468">
        <v>1</v>
      </c>
      <c r="P1468">
        <v>8613.58</v>
      </c>
      <c r="Q1468">
        <v>1</v>
      </c>
      <c r="R1468">
        <v>0.50790098500000003</v>
      </c>
      <c r="S1468">
        <v>8613.58</v>
      </c>
      <c r="T1468" t="s">
        <v>303</v>
      </c>
      <c r="U1468" t="s">
        <v>304</v>
      </c>
      <c r="V1468">
        <v>0</v>
      </c>
      <c r="W1468">
        <v>0</v>
      </c>
      <c r="X1468">
        <v>9.2743827250000006</v>
      </c>
      <c r="Y1468">
        <v>-1.66194595</v>
      </c>
      <c r="Z1468">
        <v>1.66194595</v>
      </c>
      <c r="AA1468">
        <v>-1.66194595</v>
      </c>
      <c r="AB1468">
        <v>9.1014573200000004E-2</v>
      </c>
      <c r="AC1468">
        <v>9.1014573200000004E-2</v>
      </c>
      <c r="AD1468">
        <v>0</v>
      </c>
      <c r="AE1468">
        <v>1092.7880044999999</v>
      </c>
      <c r="AF1468">
        <v>0.41688641180000002</v>
      </c>
      <c r="AG1468">
        <v>5005.4453291</v>
      </c>
      <c r="AH1468" t="s">
        <v>40</v>
      </c>
    </row>
    <row r="1469" spans="1:34" x14ac:dyDescent="0.55000000000000004">
      <c r="A1469">
        <v>23468.992526000002</v>
      </c>
      <c r="B1469">
        <v>23191.414399000001</v>
      </c>
      <c r="C1469" t="s">
        <v>21</v>
      </c>
      <c r="D1469">
        <v>21223</v>
      </c>
      <c r="E1469">
        <v>210038</v>
      </c>
      <c r="F1469" t="s">
        <v>512</v>
      </c>
      <c r="G1469" t="s">
        <v>35</v>
      </c>
      <c r="H1469" t="s">
        <v>86</v>
      </c>
      <c r="I1469" t="s">
        <v>37</v>
      </c>
      <c r="J1469">
        <v>2</v>
      </c>
      <c r="K1469">
        <v>88.267500377999994</v>
      </c>
      <c r="L1469">
        <v>110</v>
      </c>
      <c r="M1469">
        <v>1871541.44</v>
      </c>
      <c r="N1469">
        <v>100.26832603</v>
      </c>
      <c r="O1469">
        <v>117</v>
      </c>
      <c r="P1469">
        <v>2402146.85</v>
      </c>
      <c r="Q1469">
        <v>7</v>
      </c>
      <c r="R1469">
        <v>12.000825647999999</v>
      </c>
      <c r="S1469">
        <v>530605.41</v>
      </c>
      <c r="T1469" t="s">
        <v>36</v>
      </c>
      <c r="U1469" t="s">
        <v>308</v>
      </c>
      <c r="V1469">
        <v>0</v>
      </c>
      <c r="W1469">
        <v>0</v>
      </c>
      <c r="X1469">
        <v>32.501234044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12.000825647999999</v>
      </c>
      <c r="AG1469">
        <v>144090.75224999999</v>
      </c>
      <c r="AH1469" t="s">
        <v>40</v>
      </c>
    </row>
    <row r="1470" spans="1:34" x14ac:dyDescent="0.55000000000000004">
      <c r="A1470">
        <v>23468.992526000002</v>
      </c>
      <c r="B1470">
        <v>23191.414399000001</v>
      </c>
      <c r="C1470" t="s">
        <v>21</v>
      </c>
      <c r="D1470">
        <v>21220</v>
      </c>
      <c r="E1470">
        <v>210038</v>
      </c>
      <c r="F1470" t="s">
        <v>512</v>
      </c>
      <c r="G1470" t="s">
        <v>35</v>
      </c>
      <c r="H1470" t="s">
        <v>36</v>
      </c>
      <c r="I1470" t="s">
        <v>37</v>
      </c>
      <c r="J1470">
        <v>1</v>
      </c>
      <c r="K1470">
        <v>2.8304349160000002</v>
      </c>
      <c r="L1470">
        <v>3</v>
      </c>
      <c r="M1470">
        <v>59609.49</v>
      </c>
      <c r="N1470">
        <v>5.8398438270000002</v>
      </c>
      <c r="O1470">
        <v>3</v>
      </c>
      <c r="P1470">
        <v>100493.56</v>
      </c>
      <c r="Q1470">
        <v>0</v>
      </c>
      <c r="R1470">
        <v>3.009408911</v>
      </c>
      <c r="S1470">
        <v>40884.07</v>
      </c>
      <c r="T1470" t="s">
        <v>238</v>
      </c>
      <c r="U1470" t="s">
        <v>239</v>
      </c>
      <c r="V1470">
        <v>0</v>
      </c>
      <c r="W1470">
        <v>0</v>
      </c>
      <c r="X1470">
        <v>75.358833779999998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3.009408911</v>
      </c>
      <c r="AG1470">
        <v>36133.180044000001</v>
      </c>
      <c r="AH1470" t="s">
        <v>40</v>
      </c>
    </row>
    <row r="1471" spans="1:34" x14ac:dyDescent="0.55000000000000004">
      <c r="A1471">
        <v>23468.992526000002</v>
      </c>
      <c r="B1471">
        <v>23191.414399000001</v>
      </c>
      <c r="C1471" t="s">
        <v>21</v>
      </c>
      <c r="D1471">
        <v>21219</v>
      </c>
      <c r="E1471">
        <v>210038</v>
      </c>
      <c r="F1471" t="s">
        <v>512</v>
      </c>
      <c r="G1471" t="s">
        <v>35</v>
      </c>
      <c r="H1471" t="s">
        <v>36</v>
      </c>
      <c r="I1471" t="s">
        <v>37</v>
      </c>
      <c r="J1471">
        <v>1</v>
      </c>
      <c r="K1471">
        <v>0</v>
      </c>
      <c r="L1471">
        <v>0</v>
      </c>
      <c r="M1471">
        <v>0</v>
      </c>
      <c r="N1471">
        <v>0.57127498300000001</v>
      </c>
      <c r="O1471">
        <v>1</v>
      </c>
      <c r="P1471">
        <v>6476.2</v>
      </c>
      <c r="Q1471">
        <v>1</v>
      </c>
      <c r="R1471">
        <v>0.57127498300000001</v>
      </c>
      <c r="S1471">
        <v>6476.2</v>
      </c>
      <c r="T1471" t="s">
        <v>221</v>
      </c>
      <c r="U1471" t="s">
        <v>222</v>
      </c>
      <c r="V1471">
        <v>0</v>
      </c>
      <c r="W1471">
        <v>0</v>
      </c>
      <c r="X1471">
        <v>25.849107242999999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0.57127498300000001</v>
      </c>
      <c r="AG1471">
        <v>6859.1482334000002</v>
      </c>
      <c r="AH1471" t="s">
        <v>40</v>
      </c>
    </row>
    <row r="1472" spans="1:34" x14ac:dyDescent="0.55000000000000004">
      <c r="A1472">
        <v>23468.992526000002</v>
      </c>
      <c r="B1472">
        <v>23191.414399000001</v>
      </c>
      <c r="C1472" t="s">
        <v>21</v>
      </c>
      <c r="D1472">
        <v>20906</v>
      </c>
      <c r="E1472">
        <v>210038</v>
      </c>
      <c r="F1472" t="s">
        <v>512</v>
      </c>
      <c r="G1472" t="s">
        <v>35</v>
      </c>
      <c r="H1472" t="s">
        <v>46</v>
      </c>
      <c r="I1472" t="s">
        <v>37</v>
      </c>
      <c r="J1472">
        <v>1</v>
      </c>
      <c r="K1472">
        <v>0.94474897199999996</v>
      </c>
      <c r="L1472">
        <v>1</v>
      </c>
      <c r="M1472">
        <v>7502.68</v>
      </c>
      <c r="N1472">
        <v>1.67770095</v>
      </c>
      <c r="O1472">
        <v>2</v>
      </c>
      <c r="P1472">
        <v>123836.3</v>
      </c>
      <c r="Q1472">
        <v>1</v>
      </c>
      <c r="R1472">
        <v>0.732951978</v>
      </c>
      <c r="S1472">
        <v>116333.62</v>
      </c>
      <c r="T1472" t="s">
        <v>98</v>
      </c>
      <c r="U1472" t="s">
        <v>99</v>
      </c>
      <c r="V1472">
        <v>0</v>
      </c>
      <c r="W1472">
        <v>0</v>
      </c>
      <c r="X1472">
        <v>117.35899250999999</v>
      </c>
      <c r="Y1472">
        <v>-1.7898299470000001</v>
      </c>
      <c r="Z1472">
        <v>1.7898299470000001</v>
      </c>
      <c r="AA1472">
        <v>-1.7898299470000001</v>
      </c>
      <c r="AB1472">
        <v>1.11781754E-2</v>
      </c>
      <c r="AC1472">
        <v>1.11781754E-2</v>
      </c>
      <c r="AD1472">
        <v>0</v>
      </c>
      <c r="AE1472">
        <v>134.21340710999999</v>
      </c>
      <c r="AF1472">
        <v>0.72177380260000001</v>
      </c>
      <c r="AG1472">
        <v>8666.1479156999994</v>
      </c>
      <c r="AH1472" t="s">
        <v>40</v>
      </c>
    </row>
    <row r="1473" spans="1:34" x14ac:dyDescent="0.55000000000000004">
      <c r="A1473">
        <v>23468.992526000002</v>
      </c>
      <c r="B1473">
        <v>23191.414399000001</v>
      </c>
      <c r="C1473" t="s">
        <v>21</v>
      </c>
      <c r="D1473">
        <v>21218</v>
      </c>
      <c r="E1473">
        <v>210038</v>
      </c>
      <c r="F1473" t="s">
        <v>512</v>
      </c>
      <c r="G1473" t="s">
        <v>35</v>
      </c>
      <c r="H1473" t="s">
        <v>86</v>
      </c>
      <c r="I1473" t="s">
        <v>37</v>
      </c>
      <c r="J1473">
        <v>2</v>
      </c>
      <c r="K1473">
        <v>70.361294913999998</v>
      </c>
      <c r="L1473">
        <v>88</v>
      </c>
      <c r="M1473">
        <v>1523514.54</v>
      </c>
      <c r="N1473">
        <v>79.630035640000003</v>
      </c>
      <c r="O1473">
        <v>96</v>
      </c>
      <c r="P1473">
        <v>1940272.99</v>
      </c>
      <c r="Q1473">
        <v>8</v>
      </c>
      <c r="R1473">
        <v>9.2687407260000008</v>
      </c>
      <c r="S1473">
        <v>416758.45</v>
      </c>
      <c r="T1473" t="s">
        <v>36</v>
      </c>
      <c r="U1473" t="s">
        <v>258</v>
      </c>
      <c r="V1473">
        <v>0</v>
      </c>
      <c r="W1473">
        <v>0</v>
      </c>
      <c r="X1473">
        <v>93.296299219000005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9.2687407260000008</v>
      </c>
      <c r="AG1473">
        <v>111287.32829</v>
      </c>
      <c r="AH1473" t="s">
        <v>40</v>
      </c>
    </row>
    <row r="1474" spans="1:34" x14ac:dyDescent="0.55000000000000004">
      <c r="A1474">
        <v>23468.992526000002</v>
      </c>
      <c r="B1474">
        <v>23191.414399000001</v>
      </c>
      <c r="C1474" t="s">
        <v>21</v>
      </c>
      <c r="D1474">
        <v>21044</v>
      </c>
      <c r="E1474">
        <v>210038</v>
      </c>
      <c r="F1474" t="s">
        <v>512</v>
      </c>
      <c r="G1474" t="s">
        <v>35</v>
      </c>
      <c r="H1474" t="s">
        <v>79</v>
      </c>
      <c r="I1474" t="s">
        <v>37</v>
      </c>
      <c r="J1474">
        <v>1</v>
      </c>
      <c r="K1474">
        <v>0</v>
      </c>
      <c r="L1474">
        <v>0</v>
      </c>
      <c r="M1474">
        <v>0</v>
      </c>
      <c r="N1474">
        <v>1.69989995</v>
      </c>
      <c r="O1474">
        <v>2</v>
      </c>
      <c r="P1474">
        <v>21791.4</v>
      </c>
      <c r="Q1474">
        <v>2</v>
      </c>
      <c r="R1474">
        <v>1.69989995</v>
      </c>
      <c r="S1474">
        <v>21791.4</v>
      </c>
      <c r="T1474" t="s">
        <v>80</v>
      </c>
      <c r="U1474" t="s">
        <v>81</v>
      </c>
      <c r="V1474">
        <v>0</v>
      </c>
      <c r="W1474">
        <v>0</v>
      </c>
      <c r="X1474">
        <v>69.840390935000002</v>
      </c>
      <c r="Y1474">
        <v>-1.0225469700000001</v>
      </c>
      <c r="Z1474">
        <v>1.0225469700000001</v>
      </c>
      <c r="AA1474">
        <v>-1.0225469700000001</v>
      </c>
      <c r="AB1474">
        <v>2.4888571200000001E-2</v>
      </c>
      <c r="AC1474">
        <v>2.4888571200000001E-2</v>
      </c>
      <c r="AD1474">
        <v>0</v>
      </c>
      <c r="AE1474">
        <v>298.83051827999998</v>
      </c>
      <c r="AF1474">
        <v>1.6750113788000001</v>
      </c>
      <c r="AG1474">
        <v>20111.420386999998</v>
      </c>
      <c r="AH1474" t="s">
        <v>40</v>
      </c>
    </row>
    <row r="1475" spans="1:34" x14ac:dyDescent="0.55000000000000004">
      <c r="A1475">
        <v>23468.992526000002</v>
      </c>
      <c r="B1475">
        <v>23191.414399000001</v>
      </c>
      <c r="C1475" t="s">
        <v>21</v>
      </c>
      <c r="D1475">
        <v>20905</v>
      </c>
      <c r="E1475">
        <v>210038</v>
      </c>
      <c r="F1475" t="s">
        <v>512</v>
      </c>
      <c r="G1475" t="s">
        <v>35</v>
      </c>
      <c r="H1475" t="s">
        <v>46</v>
      </c>
      <c r="I1475" t="s">
        <v>37</v>
      </c>
      <c r="J1475">
        <v>1</v>
      </c>
      <c r="K1475">
        <v>0</v>
      </c>
      <c r="L1475">
        <v>0</v>
      </c>
      <c r="M1475">
        <v>0</v>
      </c>
      <c r="N1475">
        <v>1.8894979439999999</v>
      </c>
      <c r="O1475">
        <v>2</v>
      </c>
      <c r="P1475">
        <v>91329.26</v>
      </c>
      <c r="Q1475">
        <v>2</v>
      </c>
      <c r="R1475">
        <v>1.8894979439999999</v>
      </c>
      <c r="S1475">
        <v>91329.26</v>
      </c>
      <c r="T1475" t="s">
        <v>98</v>
      </c>
      <c r="U1475" t="s">
        <v>283</v>
      </c>
      <c r="V1475">
        <v>0</v>
      </c>
      <c r="W1475">
        <v>0</v>
      </c>
      <c r="X1475">
        <v>20.929489378</v>
      </c>
      <c r="Y1475">
        <v>-1.779962947</v>
      </c>
      <c r="Z1475">
        <v>1.779962947</v>
      </c>
      <c r="AA1475">
        <v>-1.779962947</v>
      </c>
      <c r="AB1475">
        <v>0.1606936638</v>
      </c>
      <c r="AC1475">
        <v>0.1606936638</v>
      </c>
      <c r="AD1475">
        <v>0</v>
      </c>
      <c r="AE1475">
        <v>1929.4064902</v>
      </c>
      <c r="AF1475">
        <v>1.7288042802000001</v>
      </c>
      <c r="AG1475">
        <v>20757.297585</v>
      </c>
      <c r="AH1475" t="s">
        <v>40</v>
      </c>
    </row>
    <row r="1476" spans="1:34" x14ac:dyDescent="0.55000000000000004">
      <c r="A1476">
        <v>23468.992526000002</v>
      </c>
      <c r="B1476">
        <v>23191.414399000001</v>
      </c>
      <c r="C1476" t="s">
        <v>21</v>
      </c>
      <c r="D1476">
        <v>21216</v>
      </c>
      <c r="E1476">
        <v>210038</v>
      </c>
      <c r="F1476" t="s">
        <v>512</v>
      </c>
      <c r="G1476" t="s">
        <v>35</v>
      </c>
      <c r="H1476" t="s">
        <v>86</v>
      </c>
      <c r="I1476" t="s">
        <v>37</v>
      </c>
      <c r="J1476">
        <v>2</v>
      </c>
      <c r="K1476">
        <v>86.206511445000004</v>
      </c>
      <c r="L1476">
        <v>107</v>
      </c>
      <c r="M1476">
        <v>2196530.4</v>
      </c>
      <c r="N1476">
        <v>101.064801</v>
      </c>
      <c r="O1476">
        <v>133</v>
      </c>
      <c r="P1476">
        <v>2290979.3199999998</v>
      </c>
      <c r="Q1476">
        <v>26</v>
      </c>
      <c r="R1476">
        <v>14.858289557999999</v>
      </c>
      <c r="S1476">
        <v>94448.92</v>
      </c>
      <c r="T1476" t="s">
        <v>36</v>
      </c>
      <c r="U1476" t="s">
        <v>220</v>
      </c>
      <c r="V1476">
        <v>0</v>
      </c>
      <c r="W1476">
        <v>0</v>
      </c>
      <c r="X1476">
        <v>81.369358595999998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14.858289557999999</v>
      </c>
      <c r="AG1476">
        <v>178399.56868999999</v>
      </c>
      <c r="AH1476" t="s">
        <v>40</v>
      </c>
    </row>
    <row r="1477" spans="1:34" x14ac:dyDescent="0.55000000000000004">
      <c r="A1477">
        <v>23468.992526000002</v>
      </c>
      <c r="B1477">
        <v>23191.414399000001</v>
      </c>
      <c r="C1477" t="s">
        <v>21</v>
      </c>
      <c r="D1477">
        <v>21215</v>
      </c>
      <c r="E1477">
        <v>210038</v>
      </c>
      <c r="F1477" t="s">
        <v>512</v>
      </c>
      <c r="G1477" t="s">
        <v>35</v>
      </c>
      <c r="H1477" t="s">
        <v>86</v>
      </c>
      <c r="I1477" t="s">
        <v>37</v>
      </c>
      <c r="J1477">
        <v>2</v>
      </c>
      <c r="K1477">
        <v>74.351337794000003</v>
      </c>
      <c r="L1477">
        <v>101</v>
      </c>
      <c r="M1477">
        <v>1893010.1</v>
      </c>
      <c r="N1477">
        <v>88.808228365000005</v>
      </c>
      <c r="O1477">
        <v>115</v>
      </c>
      <c r="P1477">
        <v>1982238.63</v>
      </c>
      <c r="Q1477">
        <v>14</v>
      </c>
      <c r="R1477">
        <v>14.456890571000001</v>
      </c>
      <c r="S1477">
        <v>89228.53</v>
      </c>
      <c r="T1477" t="s">
        <v>36</v>
      </c>
      <c r="U1477" t="s">
        <v>277</v>
      </c>
      <c r="V1477">
        <v>0</v>
      </c>
      <c r="W1477">
        <v>0</v>
      </c>
      <c r="X1477">
        <v>67.616079995000007</v>
      </c>
      <c r="Y1477">
        <v>-0.64820198100000004</v>
      </c>
      <c r="Z1477">
        <v>0.64820198100000004</v>
      </c>
      <c r="AA1477">
        <v>-0.64820198100000004</v>
      </c>
      <c r="AB1477">
        <v>0.13859107339999999</v>
      </c>
      <c r="AC1477">
        <v>0.13859107339999999</v>
      </c>
      <c r="AD1477">
        <v>0</v>
      </c>
      <c r="AE1477">
        <v>1664.0265104</v>
      </c>
      <c r="AF1477">
        <v>14.318299498</v>
      </c>
      <c r="AG1477">
        <v>171916.05029000001</v>
      </c>
      <c r="AH1477" t="s">
        <v>40</v>
      </c>
    </row>
    <row r="1478" spans="1:34" x14ac:dyDescent="0.55000000000000004">
      <c r="A1478">
        <v>23468.992526000002</v>
      </c>
      <c r="B1478">
        <v>23191.414399000001</v>
      </c>
      <c r="C1478" t="s">
        <v>21</v>
      </c>
      <c r="D1478">
        <v>21214</v>
      </c>
      <c r="E1478">
        <v>210038</v>
      </c>
      <c r="F1478" t="s">
        <v>512</v>
      </c>
      <c r="G1478" t="s">
        <v>35</v>
      </c>
      <c r="H1478" t="s">
        <v>86</v>
      </c>
      <c r="I1478" t="s">
        <v>37</v>
      </c>
      <c r="J1478">
        <v>2</v>
      </c>
      <c r="K1478">
        <v>7.852083769</v>
      </c>
      <c r="L1478">
        <v>12</v>
      </c>
      <c r="M1478">
        <v>147238.04999999999</v>
      </c>
      <c r="N1478">
        <v>9.3914647240000004</v>
      </c>
      <c r="O1478">
        <v>16</v>
      </c>
      <c r="P1478">
        <v>164193.18</v>
      </c>
      <c r="Q1478">
        <v>4</v>
      </c>
      <c r="R1478">
        <v>1.5393809549999999</v>
      </c>
      <c r="S1478">
        <v>16955.13</v>
      </c>
      <c r="T1478" t="s">
        <v>36</v>
      </c>
      <c r="U1478" t="s">
        <v>302</v>
      </c>
      <c r="V1478">
        <v>0</v>
      </c>
      <c r="W1478">
        <v>0</v>
      </c>
      <c r="X1478">
        <v>122.01511635999999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1.5393809549999999</v>
      </c>
      <c r="AG1478">
        <v>18482.941617</v>
      </c>
      <c r="AH1478" t="s">
        <v>40</v>
      </c>
    </row>
    <row r="1479" spans="1:34" x14ac:dyDescent="0.55000000000000004">
      <c r="A1479">
        <v>23468.992526000002</v>
      </c>
      <c r="B1479">
        <v>23191.414399000001</v>
      </c>
      <c r="C1479" t="s">
        <v>21</v>
      </c>
      <c r="D1479">
        <v>21213</v>
      </c>
      <c r="E1479">
        <v>210038</v>
      </c>
      <c r="F1479" t="s">
        <v>512</v>
      </c>
      <c r="G1479" t="s">
        <v>35</v>
      </c>
      <c r="H1479" t="s">
        <v>86</v>
      </c>
      <c r="I1479" t="s">
        <v>37</v>
      </c>
      <c r="J1479">
        <v>2</v>
      </c>
      <c r="K1479">
        <v>32.901467021999999</v>
      </c>
      <c r="L1479">
        <v>46</v>
      </c>
      <c r="M1479">
        <v>957232.73</v>
      </c>
      <c r="N1479">
        <v>36.448590920999997</v>
      </c>
      <c r="O1479">
        <v>53</v>
      </c>
      <c r="P1479">
        <v>737440.32</v>
      </c>
      <c r="Q1479">
        <v>7</v>
      </c>
      <c r="R1479">
        <v>3.5471238989999998</v>
      </c>
      <c r="S1479">
        <v>-219792.41</v>
      </c>
      <c r="T1479" t="s">
        <v>36</v>
      </c>
      <c r="U1479" t="s">
        <v>339</v>
      </c>
      <c r="V1479">
        <v>0</v>
      </c>
      <c r="W1479">
        <v>0</v>
      </c>
      <c r="X1479">
        <v>44.363528690000003</v>
      </c>
      <c r="Y1479">
        <v>-0.73492597800000004</v>
      </c>
      <c r="Z1479">
        <v>0.73492597800000004</v>
      </c>
      <c r="AA1479">
        <v>-0.73492597800000004</v>
      </c>
      <c r="AB1479">
        <v>5.8761635499999999E-2</v>
      </c>
      <c r="AC1479">
        <v>5.8761635499999999E-2</v>
      </c>
      <c r="AD1479">
        <v>0</v>
      </c>
      <c r="AE1479">
        <v>705.53547774000003</v>
      </c>
      <c r="AF1479">
        <v>3.4883622635</v>
      </c>
      <c r="AG1479">
        <v>41883.84678</v>
      </c>
      <c r="AH1479" t="s">
        <v>40</v>
      </c>
    </row>
    <row r="1480" spans="1:34" x14ac:dyDescent="0.55000000000000004">
      <c r="A1480">
        <v>23468.992526000002</v>
      </c>
      <c r="B1480">
        <v>23191.414399000001</v>
      </c>
      <c r="C1480" t="s">
        <v>21</v>
      </c>
      <c r="D1480">
        <v>21212</v>
      </c>
      <c r="E1480">
        <v>210038</v>
      </c>
      <c r="F1480" t="s">
        <v>512</v>
      </c>
      <c r="G1480" t="s">
        <v>35</v>
      </c>
      <c r="H1480" t="s">
        <v>86</v>
      </c>
      <c r="I1480" t="s">
        <v>37</v>
      </c>
      <c r="J1480">
        <v>2</v>
      </c>
      <c r="K1480">
        <v>20.337412396000001</v>
      </c>
      <c r="L1480">
        <v>18</v>
      </c>
      <c r="M1480">
        <v>419115.89</v>
      </c>
      <c r="N1480">
        <v>25.14102325</v>
      </c>
      <c r="O1480">
        <v>35</v>
      </c>
      <c r="P1480">
        <v>557086.71999999997</v>
      </c>
      <c r="Q1480">
        <v>17</v>
      </c>
      <c r="R1480">
        <v>4.8036108540000004</v>
      </c>
      <c r="S1480">
        <v>137970.82999999999</v>
      </c>
      <c r="T1480" t="s">
        <v>36</v>
      </c>
      <c r="U1480" t="s">
        <v>185</v>
      </c>
      <c r="V1480">
        <v>0</v>
      </c>
      <c r="W1480">
        <v>0</v>
      </c>
      <c r="X1480">
        <v>53.002016415999996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4.8036108540000004</v>
      </c>
      <c r="AG1480">
        <v>57675.690137999998</v>
      </c>
      <c r="AH1480" t="s">
        <v>40</v>
      </c>
    </row>
    <row r="1481" spans="1:34" x14ac:dyDescent="0.55000000000000004">
      <c r="A1481">
        <v>23468.992526000002</v>
      </c>
      <c r="B1481">
        <v>23191.414399000001</v>
      </c>
      <c r="C1481" t="s">
        <v>21</v>
      </c>
      <c r="D1481">
        <v>21211</v>
      </c>
      <c r="E1481">
        <v>210038</v>
      </c>
      <c r="F1481" t="s">
        <v>512</v>
      </c>
      <c r="G1481" t="s">
        <v>35</v>
      </c>
      <c r="H1481" t="s">
        <v>86</v>
      </c>
      <c r="I1481" t="s">
        <v>37</v>
      </c>
      <c r="J1481">
        <v>2</v>
      </c>
      <c r="K1481">
        <v>7.7722257709999996</v>
      </c>
      <c r="L1481">
        <v>10</v>
      </c>
      <c r="M1481">
        <v>116894.24</v>
      </c>
      <c r="N1481">
        <v>9.3454877239999998</v>
      </c>
      <c r="O1481">
        <v>9</v>
      </c>
      <c r="P1481">
        <v>187174.33</v>
      </c>
      <c r="Q1481">
        <v>-1</v>
      </c>
      <c r="R1481">
        <v>1.573261953</v>
      </c>
      <c r="S1481">
        <v>70280.09</v>
      </c>
      <c r="T1481" t="s">
        <v>36</v>
      </c>
      <c r="U1481" t="s">
        <v>210</v>
      </c>
      <c r="V1481">
        <v>0</v>
      </c>
      <c r="W1481">
        <v>0</v>
      </c>
      <c r="X1481">
        <v>53.067125419</v>
      </c>
      <c r="Y1481">
        <v>-0.598206982</v>
      </c>
      <c r="Z1481">
        <v>0.598206982</v>
      </c>
      <c r="AA1481">
        <v>-0.598206982</v>
      </c>
      <c r="AB1481">
        <v>1.77348269E-2</v>
      </c>
      <c r="AC1481">
        <v>1.77348269E-2</v>
      </c>
      <c r="AD1481">
        <v>0</v>
      </c>
      <c r="AE1481">
        <v>212.93739513</v>
      </c>
      <c r="AF1481">
        <v>1.5555271261000001</v>
      </c>
      <c r="AG1481">
        <v>18676.80444</v>
      </c>
      <c r="AH1481" t="s">
        <v>40</v>
      </c>
    </row>
    <row r="1482" spans="1:34" x14ac:dyDescent="0.55000000000000004">
      <c r="A1482">
        <v>23468.992526000002</v>
      </c>
      <c r="B1482">
        <v>23191.414399000001</v>
      </c>
      <c r="C1482" t="s">
        <v>21</v>
      </c>
      <c r="D1482">
        <v>20901</v>
      </c>
      <c r="E1482">
        <v>210038</v>
      </c>
      <c r="F1482" t="s">
        <v>512</v>
      </c>
      <c r="G1482" t="s">
        <v>35</v>
      </c>
      <c r="H1482" t="s">
        <v>46</v>
      </c>
      <c r="I1482" t="s">
        <v>37</v>
      </c>
      <c r="J1482">
        <v>1</v>
      </c>
      <c r="K1482">
        <v>0</v>
      </c>
      <c r="L1482">
        <v>0</v>
      </c>
      <c r="M1482">
        <v>0</v>
      </c>
      <c r="N1482">
        <v>2.5353659249999998</v>
      </c>
      <c r="O1482">
        <v>1</v>
      </c>
      <c r="P1482">
        <v>78454.41</v>
      </c>
      <c r="Q1482">
        <v>1</v>
      </c>
      <c r="R1482">
        <v>2.5353659249999998</v>
      </c>
      <c r="S1482">
        <v>78454.41</v>
      </c>
      <c r="T1482" t="s">
        <v>98</v>
      </c>
      <c r="U1482" t="s">
        <v>171</v>
      </c>
      <c r="V1482">
        <v>0</v>
      </c>
      <c r="W1482">
        <v>0</v>
      </c>
      <c r="X1482">
        <v>70.619512907000001</v>
      </c>
      <c r="Y1482">
        <v>-1.8741309450000001</v>
      </c>
      <c r="Z1482">
        <v>1.8741309450000001</v>
      </c>
      <c r="AA1482">
        <v>-1.8741309450000001</v>
      </c>
      <c r="AB1482">
        <v>6.7284629200000001E-2</v>
      </c>
      <c r="AC1482">
        <v>6.7284629200000001E-2</v>
      </c>
      <c r="AD1482">
        <v>0</v>
      </c>
      <c r="AE1482">
        <v>807.86881787000004</v>
      </c>
      <c r="AF1482">
        <v>2.4680812957999998</v>
      </c>
      <c r="AG1482">
        <v>29633.601967999999</v>
      </c>
      <c r="AH1482" t="s">
        <v>40</v>
      </c>
    </row>
    <row r="1483" spans="1:34" x14ac:dyDescent="0.55000000000000004">
      <c r="A1483">
        <v>23468.992526000002</v>
      </c>
      <c r="B1483">
        <v>23191.414399000001</v>
      </c>
      <c r="C1483" t="s">
        <v>21</v>
      </c>
      <c r="D1483">
        <v>21210</v>
      </c>
      <c r="E1483">
        <v>210038</v>
      </c>
      <c r="F1483" t="s">
        <v>512</v>
      </c>
      <c r="G1483" t="s">
        <v>35</v>
      </c>
      <c r="H1483" t="s">
        <v>86</v>
      </c>
      <c r="I1483" t="s">
        <v>37</v>
      </c>
      <c r="J1483">
        <v>2</v>
      </c>
      <c r="K1483">
        <v>0</v>
      </c>
      <c r="L1483">
        <v>0</v>
      </c>
      <c r="M1483">
        <v>0</v>
      </c>
      <c r="N1483">
        <v>1.3447149599999999</v>
      </c>
      <c r="O1483">
        <v>2</v>
      </c>
      <c r="P1483">
        <v>24193.33</v>
      </c>
      <c r="Q1483">
        <v>2</v>
      </c>
      <c r="R1483">
        <v>1.3447149599999999</v>
      </c>
      <c r="S1483">
        <v>24193.33</v>
      </c>
      <c r="T1483" t="s">
        <v>36</v>
      </c>
      <c r="U1483" t="s">
        <v>409</v>
      </c>
      <c r="V1483">
        <v>0</v>
      </c>
      <c r="W1483">
        <v>0</v>
      </c>
      <c r="X1483">
        <v>21.737539356999999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1.3447149599999999</v>
      </c>
      <c r="AG1483">
        <v>16145.638295000001</v>
      </c>
      <c r="AH1483" t="s">
        <v>40</v>
      </c>
    </row>
    <row r="1484" spans="1:34" x14ac:dyDescent="0.55000000000000004">
      <c r="A1484">
        <v>23468.992526000002</v>
      </c>
      <c r="B1484">
        <v>23191.414399000001</v>
      </c>
      <c r="C1484" t="s">
        <v>21</v>
      </c>
      <c r="D1484">
        <v>21209</v>
      </c>
      <c r="E1484">
        <v>210038</v>
      </c>
      <c r="F1484" t="s">
        <v>512</v>
      </c>
      <c r="G1484" t="s">
        <v>35</v>
      </c>
      <c r="H1484" t="s">
        <v>86</v>
      </c>
      <c r="I1484" t="s">
        <v>37</v>
      </c>
      <c r="J1484">
        <v>2</v>
      </c>
      <c r="K1484">
        <v>2.512529926</v>
      </c>
      <c r="L1484">
        <v>4</v>
      </c>
      <c r="M1484">
        <v>66682.11</v>
      </c>
      <c r="N1484">
        <v>5.1675808459999999</v>
      </c>
      <c r="O1484">
        <v>5</v>
      </c>
      <c r="P1484">
        <v>104869.18</v>
      </c>
      <c r="Q1484">
        <v>1</v>
      </c>
      <c r="R1484">
        <v>2.6550509199999999</v>
      </c>
      <c r="S1484">
        <v>38187.07</v>
      </c>
      <c r="T1484" t="s">
        <v>36</v>
      </c>
      <c r="U1484" t="s">
        <v>264</v>
      </c>
      <c r="V1484">
        <v>0</v>
      </c>
      <c r="W1484">
        <v>0</v>
      </c>
      <c r="X1484">
        <v>97.924219085000004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2.6550509199999999</v>
      </c>
      <c r="AG1484">
        <v>31878.496993000001</v>
      </c>
      <c r="AH1484" t="s">
        <v>40</v>
      </c>
    </row>
    <row r="1485" spans="1:34" x14ac:dyDescent="0.55000000000000004">
      <c r="A1485">
        <v>23468.992526000002</v>
      </c>
      <c r="B1485">
        <v>23191.414399000001</v>
      </c>
      <c r="C1485" t="s">
        <v>21</v>
      </c>
      <c r="D1485">
        <v>21206</v>
      </c>
      <c r="E1485">
        <v>210038</v>
      </c>
      <c r="F1485" t="s">
        <v>512</v>
      </c>
      <c r="G1485" t="s">
        <v>35</v>
      </c>
      <c r="H1485" t="s">
        <v>86</v>
      </c>
      <c r="I1485" t="s">
        <v>37</v>
      </c>
      <c r="J1485">
        <v>2</v>
      </c>
      <c r="K1485">
        <v>15.151209551000001</v>
      </c>
      <c r="L1485">
        <v>17</v>
      </c>
      <c r="M1485">
        <v>372616.22</v>
      </c>
      <c r="N1485">
        <v>24.517885274000001</v>
      </c>
      <c r="O1485">
        <v>26</v>
      </c>
      <c r="P1485">
        <v>576888.65</v>
      </c>
      <c r="Q1485">
        <v>9</v>
      </c>
      <c r="R1485">
        <v>9.3666757230000002</v>
      </c>
      <c r="S1485">
        <v>204272.43</v>
      </c>
      <c r="T1485" t="s">
        <v>36</v>
      </c>
      <c r="U1485" t="s">
        <v>108</v>
      </c>
      <c r="V1485">
        <v>0</v>
      </c>
      <c r="W1485">
        <v>0</v>
      </c>
      <c r="X1485">
        <v>198.44760808000001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9.3666757230000002</v>
      </c>
      <c r="AG1485">
        <v>112463.208</v>
      </c>
      <c r="AH1485" t="s">
        <v>40</v>
      </c>
    </row>
    <row r="1486" spans="1:34" x14ac:dyDescent="0.55000000000000004">
      <c r="A1486">
        <v>23468.992526000002</v>
      </c>
      <c r="B1486">
        <v>23191.414399000001</v>
      </c>
      <c r="C1486" t="s">
        <v>21</v>
      </c>
      <c r="D1486">
        <v>21205</v>
      </c>
      <c r="E1486">
        <v>210038</v>
      </c>
      <c r="F1486" t="s">
        <v>512</v>
      </c>
      <c r="G1486" t="s">
        <v>35</v>
      </c>
      <c r="H1486" t="s">
        <v>86</v>
      </c>
      <c r="I1486" t="s">
        <v>37</v>
      </c>
      <c r="J1486">
        <v>2</v>
      </c>
      <c r="K1486">
        <v>10.715427683</v>
      </c>
      <c r="L1486">
        <v>18</v>
      </c>
      <c r="M1486">
        <v>257290.35</v>
      </c>
      <c r="N1486">
        <v>26.237594220999998</v>
      </c>
      <c r="O1486">
        <v>30</v>
      </c>
      <c r="P1486">
        <v>561862.07999999996</v>
      </c>
      <c r="Q1486">
        <v>12</v>
      </c>
      <c r="R1486">
        <v>15.522166538</v>
      </c>
      <c r="S1486">
        <v>304571.73</v>
      </c>
      <c r="T1486" t="s">
        <v>36</v>
      </c>
      <c r="U1486" t="s">
        <v>420</v>
      </c>
      <c r="V1486">
        <v>0</v>
      </c>
      <c r="W1486">
        <v>0</v>
      </c>
      <c r="X1486">
        <v>48.148821564000002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15.522166538</v>
      </c>
      <c r="AG1486">
        <v>186370.56471000001</v>
      </c>
      <c r="AH1486" t="s">
        <v>40</v>
      </c>
    </row>
    <row r="1487" spans="1:34" x14ac:dyDescent="0.55000000000000004">
      <c r="A1487">
        <v>23468.992526000002</v>
      </c>
      <c r="B1487">
        <v>23191.414399000001</v>
      </c>
      <c r="C1487" t="s">
        <v>21</v>
      </c>
      <c r="D1487">
        <v>21204</v>
      </c>
      <c r="E1487">
        <v>210038</v>
      </c>
      <c r="F1487" t="s">
        <v>512</v>
      </c>
      <c r="G1487" t="s">
        <v>35</v>
      </c>
      <c r="H1487" t="s">
        <v>36</v>
      </c>
      <c r="I1487" t="s">
        <v>37</v>
      </c>
      <c r="J1487">
        <v>2</v>
      </c>
      <c r="K1487">
        <v>0.84565897499999998</v>
      </c>
      <c r="L1487">
        <v>1</v>
      </c>
      <c r="M1487">
        <v>16639.11</v>
      </c>
      <c r="N1487">
        <v>3.934347883</v>
      </c>
      <c r="O1487">
        <v>5</v>
      </c>
      <c r="P1487">
        <v>109120.97</v>
      </c>
      <c r="Q1487">
        <v>4</v>
      </c>
      <c r="R1487">
        <v>3.088688908</v>
      </c>
      <c r="S1487">
        <v>92481.86</v>
      </c>
      <c r="T1487" t="s">
        <v>155</v>
      </c>
      <c r="U1487" t="s">
        <v>432</v>
      </c>
      <c r="V1487">
        <v>0</v>
      </c>
      <c r="W1487">
        <v>0</v>
      </c>
      <c r="X1487">
        <v>132.48252106000001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3.088688908</v>
      </c>
      <c r="AG1487">
        <v>37085.074084</v>
      </c>
      <c r="AH1487" t="s">
        <v>40</v>
      </c>
    </row>
    <row r="1488" spans="1:34" x14ac:dyDescent="0.55000000000000004">
      <c r="A1488">
        <v>23468.992526000002</v>
      </c>
      <c r="B1488">
        <v>23191.414399000001</v>
      </c>
      <c r="C1488" t="s">
        <v>21</v>
      </c>
      <c r="D1488">
        <v>20877</v>
      </c>
      <c r="E1488">
        <v>210038</v>
      </c>
      <c r="F1488" t="s">
        <v>512</v>
      </c>
      <c r="G1488" t="s">
        <v>35</v>
      </c>
      <c r="H1488" t="s">
        <v>46</v>
      </c>
      <c r="I1488" t="s">
        <v>37</v>
      </c>
      <c r="J1488">
        <v>1</v>
      </c>
      <c r="K1488">
        <v>0</v>
      </c>
      <c r="L1488">
        <v>0</v>
      </c>
      <c r="M1488">
        <v>0</v>
      </c>
      <c r="N1488">
        <v>1.8894979439999999</v>
      </c>
      <c r="O1488">
        <v>2</v>
      </c>
      <c r="P1488">
        <v>53862.51</v>
      </c>
      <c r="Q1488">
        <v>2</v>
      </c>
      <c r="R1488">
        <v>1.8894979439999999</v>
      </c>
      <c r="S1488">
        <v>53862.51</v>
      </c>
      <c r="T1488" t="s">
        <v>47</v>
      </c>
      <c r="U1488" t="s">
        <v>359</v>
      </c>
      <c r="V1488">
        <v>0</v>
      </c>
      <c r="W1488">
        <v>0</v>
      </c>
      <c r="X1488">
        <v>76.876184717000001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1.8894979439999999</v>
      </c>
      <c r="AG1488">
        <v>22686.704075000001</v>
      </c>
      <c r="AH1488" t="s">
        <v>40</v>
      </c>
    </row>
    <row r="1489" spans="1:34" x14ac:dyDescent="0.55000000000000004">
      <c r="A1489">
        <v>23468.992526000002</v>
      </c>
      <c r="B1489">
        <v>23191.414399000001</v>
      </c>
      <c r="C1489" t="s">
        <v>21</v>
      </c>
      <c r="D1489">
        <v>21163</v>
      </c>
      <c r="E1489">
        <v>210038</v>
      </c>
      <c r="F1489" t="s">
        <v>512</v>
      </c>
      <c r="G1489" t="s">
        <v>35</v>
      </c>
      <c r="H1489" t="s">
        <v>79</v>
      </c>
      <c r="I1489" t="s">
        <v>37</v>
      </c>
      <c r="J1489">
        <v>1</v>
      </c>
      <c r="K1489">
        <v>0</v>
      </c>
      <c r="L1489">
        <v>0</v>
      </c>
      <c r="M1489">
        <v>0</v>
      </c>
      <c r="N1489">
        <v>2.393271929</v>
      </c>
      <c r="O1489">
        <v>1</v>
      </c>
      <c r="P1489">
        <v>80119.710000000006</v>
      </c>
      <c r="Q1489">
        <v>1</v>
      </c>
      <c r="R1489">
        <v>2.393271929</v>
      </c>
      <c r="S1489">
        <v>80119.710000000006</v>
      </c>
      <c r="T1489" t="s">
        <v>121</v>
      </c>
      <c r="U1489" t="s">
        <v>122</v>
      </c>
      <c r="V1489">
        <v>0</v>
      </c>
      <c r="W1489">
        <v>0</v>
      </c>
      <c r="X1489">
        <v>24.653901267999998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2.393271929</v>
      </c>
      <c r="AG1489">
        <v>28735.385607</v>
      </c>
      <c r="AH1489" t="s">
        <v>40</v>
      </c>
    </row>
    <row r="1490" spans="1:34" x14ac:dyDescent="0.55000000000000004">
      <c r="A1490">
        <v>23468.992526000002</v>
      </c>
      <c r="B1490">
        <v>23191.414399000001</v>
      </c>
      <c r="C1490" t="s">
        <v>21</v>
      </c>
      <c r="D1490">
        <v>21162</v>
      </c>
      <c r="E1490">
        <v>210038</v>
      </c>
      <c r="F1490" t="s">
        <v>512</v>
      </c>
      <c r="G1490" t="s">
        <v>35</v>
      </c>
      <c r="H1490" t="s">
        <v>36</v>
      </c>
      <c r="I1490" t="s">
        <v>37</v>
      </c>
      <c r="J1490">
        <v>1</v>
      </c>
      <c r="K1490">
        <v>0</v>
      </c>
      <c r="L1490">
        <v>0</v>
      </c>
      <c r="M1490">
        <v>0</v>
      </c>
      <c r="N1490">
        <v>0.52952198399999995</v>
      </c>
      <c r="O1490">
        <v>1</v>
      </c>
      <c r="P1490">
        <v>22022.85</v>
      </c>
      <c r="Q1490">
        <v>1</v>
      </c>
      <c r="R1490">
        <v>0.52952198399999995</v>
      </c>
      <c r="S1490">
        <v>22022.85</v>
      </c>
      <c r="T1490" t="s">
        <v>172</v>
      </c>
      <c r="U1490" t="s">
        <v>173</v>
      </c>
      <c r="V1490">
        <v>0</v>
      </c>
      <c r="W1490">
        <v>0</v>
      </c>
      <c r="X1490">
        <v>44.98476866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0.52952198399999995</v>
      </c>
      <c r="AG1490">
        <v>6357.8309731999998</v>
      </c>
      <c r="AH1490" t="s">
        <v>40</v>
      </c>
    </row>
    <row r="1491" spans="1:34" x14ac:dyDescent="0.55000000000000004">
      <c r="A1491">
        <v>23468.992526000002</v>
      </c>
      <c r="B1491">
        <v>23191.414399000001</v>
      </c>
      <c r="C1491" t="s">
        <v>21</v>
      </c>
      <c r="D1491">
        <v>21161</v>
      </c>
      <c r="E1491">
        <v>210038</v>
      </c>
      <c r="F1491" t="s">
        <v>512</v>
      </c>
      <c r="G1491" t="s">
        <v>35</v>
      </c>
      <c r="H1491" t="s">
        <v>126</v>
      </c>
      <c r="I1491" t="s">
        <v>37</v>
      </c>
      <c r="J1491">
        <v>1</v>
      </c>
      <c r="K1491">
        <v>0</v>
      </c>
      <c r="L1491">
        <v>0</v>
      </c>
      <c r="M1491">
        <v>0</v>
      </c>
      <c r="N1491">
        <v>0.49757698500000003</v>
      </c>
      <c r="O1491">
        <v>1</v>
      </c>
      <c r="P1491">
        <v>5814.27</v>
      </c>
      <c r="Q1491">
        <v>1</v>
      </c>
      <c r="R1491">
        <v>0.49757698500000003</v>
      </c>
      <c r="S1491">
        <v>5814.27</v>
      </c>
      <c r="T1491" t="s">
        <v>384</v>
      </c>
      <c r="U1491" t="s">
        <v>385</v>
      </c>
      <c r="V1491">
        <v>0</v>
      </c>
      <c r="W1491">
        <v>0</v>
      </c>
      <c r="X1491">
        <v>15.021503556000001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0.49757698500000003</v>
      </c>
      <c r="AG1491">
        <v>5974.2757852000004</v>
      </c>
      <c r="AH1491" t="s">
        <v>40</v>
      </c>
    </row>
    <row r="1492" spans="1:34" x14ac:dyDescent="0.55000000000000004">
      <c r="A1492">
        <v>23468.992526000002</v>
      </c>
      <c r="B1492">
        <v>23191.414399000001</v>
      </c>
      <c r="C1492" t="s">
        <v>21</v>
      </c>
      <c r="D1492" t="s">
        <v>148</v>
      </c>
      <c r="E1492">
        <v>210038</v>
      </c>
      <c r="F1492" t="s">
        <v>512</v>
      </c>
      <c r="G1492" t="s">
        <v>35</v>
      </c>
      <c r="H1492" t="s">
        <v>148</v>
      </c>
      <c r="I1492" t="s">
        <v>37</v>
      </c>
      <c r="J1492">
        <v>3</v>
      </c>
      <c r="K1492">
        <v>5.0370658500000003</v>
      </c>
      <c r="L1492">
        <v>4</v>
      </c>
      <c r="M1492">
        <v>204976.06</v>
      </c>
      <c r="N1492">
        <v>11.527681657</v>
      </c>
      <c r="O1492">
        <v>6</v>
      </c>
      <c r="P1492">
        <v>168768.39</v>
      </c>
      <c r="Q1492">
        <v>2</v>
      </c>
      <c r="R1492">
        <v>6.4906158070000002</v>
      </c>
      <c r="S1492">
        <v>-36207.67</v>
      </c>
      <c r="U1492" t="s">
        <v>149</v>
      </c>
      <c r="V1492">
        <v>0</v>
      </c>
      <c r="W1492">
        <v>0</v>
      </c>
      <c r="X1492">
        <v>44.885576671999999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6.4906158070000002</v>
      </c>
      <c r="AG1492">
        <v>77931.114210999993</v>
      </c>
      <c r="AH1492" t="s">
        <v>40</v>
      </c>
    </row>
    <row r="1493" spans="1:34" x14ac:dyDescent="0.55000000000000004">
      <c r="A1493">
        <v>23468.992526000002</v>
      </c>
      <c r="B1493">
        <v>23191.414399000001</v>
      </c>
      <c r="C1493" t="s">
        <v>21</v>
      </c>
      <c r="D1493">
        <v>20872</v>
      </c>
      <c r="E1493">
        <v>210038</v>
      </c>
      <c r="F1493" t="s">
        <v>512</v>
      </c>
      <c r="G1493" t="s">
        <v>35</v>
      </c>
      <c r="H1493" t="s">
        <v>46</v>
      </c>
      <c r="I1493" t="s">
        <v>37</v>
      </c>
      <c r="J1493">
        <v>2</v>
      </c>
      <c r="K1493">
        <v>0</v>
      </c>
      <c r="L1493">
        <v>0</v>
      </c>
      <c r="M1493">
        <v>0</v>
      </c>
      <c r="N1493">
        <v>1.2447329629999999</v>
      </c>
      <c r="O1493">
        <v>2</v>
      </c>
      <c r="P1493">
        <v>33343.61</v>
      </c>
      <c r="Q1493">
        <v>2</v>
      </c>
      <c r="R1493">
        <v>1.2447329629999999</v>
      </c>
      <c r="S1493">
        <v>33343.61</v>
      </c>
      <c r="T1493" t="s">
        <v>328</v>
      </c>
      <c r="U1493" t="s">
        <v>329</v>
      </c>
      <c r="V1493">
        <v>0</v>
      </c>
      <c r="W1493">
        <v>0</v>
      </c>
      <c r="X1493">
        <v>48.051773566000001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1.2447329629999999</v>
      </c>
      <c r="AG1493">
        <v>14945.180794</v>
      </c>
      <c r="AH1493" t="s">
        <v>40</v>
      </c>
    </row>
    <row r="1494" spans="1:34" x14ac:dyDescent="0.55000000000000004">
      <c r="A1494">
        <v>23468.992526000002</v>
      </c>
      <c r="B1494">
        <v>23191.414399000001</v>
      </c>
      <c r="C1494" t="s">
        <v>21</v>
      </c>
      <c r="D1494">
        <v>21146</v>
      </c>
      <c r="E1494">
        <v>210038</v>
      </c>
      <c r="F1494" t="s">
        <v>512</v>
      </c>
      <c r="G1494" t="s">
        <v>35</v>
      </c>
      <c r="H1494" t="s">
        <v>64</v>
      </c>
      <c r="I1494" t="s">
        <v>37</v>
      </c>
      <c r="J1494">
        <v>2</v>
      </c>
      <c r="K1494">
        <v>2.2829459330000001</v>
      </c>
      <c r="L1494">
        <v>3</v>
      </c>
      <c r="M1494">
        <v>63689.46</v>
      </c>
      <c r="N1494">
        <v>3.4763918970000001</v>
      </c>
      <c r="O1494">
        <v>3</v>
      </c>
      <c r="P1494">
        <v>77064.33</v>
      </c>
      <c r="Q1494">
        <v>0</v>
      </c>
      <c r="R1494">
        <v>1.1934459639999999</v>
      </c>
      <c r="S1494">
        <v>13374.87</v>
      </c>
      <c r="T1494" t="s">
        <v>234</v>
      </c>
      <c r="U1494" t="s">
        <v>235</v>
      </c>
      <c r="V1494">
        <v>0</v>
      </c>
      <c r="W1494">
        <v>0</v>
      </c>
      <c r="X1494">
        <v>43.645633695999997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1.1934459639999999</v>
      </c>
      <c r="AG1494">
        <v>14329.391308</v>
      </c>
      <c r="AH1494" t="s">
        <v>40</v>
      </c>
    </row>
    <row r="1495" spans="1:34" x14ac:dyDescent="0.55000000000000004">
      <c r="A1495">
        <v>23468.992526000002</v>
      </c>
      <c r="B1495">
        <v>23191.414399000001</v>
      </c>
      <c r="C1495" t="s">
        <v>21</v>
      </c>
      <c r="D1495">
        <v>21136</v>
      </c>
      <c r="E1495">
        <v>210038</v>
      </c>
      <c r="F1495" t="s">
        <v>512</v>
      </c>
      <c r="G1495" t="s">
        <v>35</v>
      </c>
      <c r="H1495" t="s">
        <v>36</v>
      </c>
      <c r="I1495" t="s">
        <v>37</v>
      </c>
      <c r="J1495">
        <v>1</v>
      </c>
      <c r="K1495">
        <v>1.8922759440000001</v>
      </c>
      <c r="L1495">
        <v>2</v>
      </c>
      <c r="M1495">
        <v>66555.75</v>
      </c>
      <c r="N1495">
        <v>2.5982609229999998</v>
      </c>
      <c r="O1495">
        <v>2</v>
      </c>
      <c r="P1495">
        <v>84976.5</v>
      </c>
      <c r="Q1495">
        <v>0</v>
      </c>
      <c r="R1495">
        <v>0.70598497900000001</v>
      </c>
      <c r="S1495">
        <v>18420.75</v>
      </c>
      <c r="T1495" t="s">
        <v>398</v>
      </c>
      <c r="U1495" t="s">
        <v>399</v>
      </c>
      <c r="V1495">
        <v>0</v>
      </c>
      <c r="W1495">
        <v>0</v>
      </c>
      <c r="X1495">
        <v>56.052853335000002</v>
      </c>
      <c r="Y1495">
        <v>-0.96866297199999996</v>
      </c>
      <c r="Z1495">
        <v>0.96866297199999996</v>
      </c>
      <c r="AA1495">
        <v>-0.96866297199999996</v>
      </c>
      <c r="AB1495">
        <v>1.22002979E-2</v>
      </c>
      <c r="AC1495">
        <v>1.22002979E-2</v>
      </c>
      <c r="AD1495">
        <v>0</v>
      </c>
      <c r="AE1495">
        <v>146.48576284999999</v>
      </c>
      <c r="AF1495">
        <v>0.69378468110000002</v>
      </c>
      <c r="AG1495">
        <v>8330.0899066999991</v>
      </c>
      <c r="AH1495" t="s">
        <v>40</v>
      </c>
    </row>
    <row r="1496" spans="1:34" x14ac:dyDescent="0.55000000000000004">
      <c r="A1496">
        <v>23468.992526000002</v>
      </c>
      <c r="B1496">
        <v>23191.414399000001</v>
      </c>
      <c r="C1496" t="s">
        <v>21</v>
      </c>
      <c r="D1496">
        <v>21133</v>
      </c>
      <c r="E1496">
        <v>210038</v>
      </c>
      <c r="F1496" t="s">
        <v>512</v>
      </c>
      <c r="G1496" t="s">
        <v>35</v>
      </c>
      <c r="H1496" t="s">
        <v>36</v>
      </c>
      <c r="I1496" t="s">
        <v>37</v>
      </c>
      <c r="J1496">
        <v>2</v>
      </c>
      <c r="K1496">
        <v>4.6821518610000004</v>
      </c>
      <c r="L1496">
        <v>7</v>
      </c>
      <c r="M1496">
        <v>124221</v>
      </c>
      <c r="N1496">
        <v>4.8488018559999997</v>
      </c>
      <c r="O1496">
        <v>8</v>
      </c>
      <c r="P1496">
        <v>124444.57</v>
      </c>
      <c r="Q1496">
        <v>1</v>
      </c>
      <c r="R1496">
        <v>0.166649995</v>
      </c>
      <c r="S1496">
        <v>223.57</v>
      </c>
      <c r="T1496" t="s">
        <v>67</v>
      </c>
      <c r="U1496" t="s">
        <v>68</v>
      </c>
      <c r="V1496">
        <v>0</v>
      </c>
      <c r="W1496">
        <v>0</v>
      </c>
      <c r="X1496">
        <v>65.825927037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0.166649995</v>
      </c>
      <c r="AG1496">
        <v>2000.9225904</v>
      </c>
      <c r="AH1496" t="s">
        <v>40</v>
      </c>
    </row>
    <row r="1497" spans="1:34" x14ac:dyDescent="0.55000000000000004">
      <c r="A1497">
        <v>23468.992526000002</v>
      </c>
      <c r="B1497">
        <v>23191.414399000001</v>
      </c>
      <c r="C1497" t="s">
        <v>21</v>
      </c>
      <c r="D1497">
        <v>20866</v>
      </c>
      <c r="E1497">
        <v>210038</v>
      </c>
      <c r="F1497" t="s">
        <v>512</v>
      </c>
      <c r="G1497" t="s">
        <v>35</v>
      </c>
      <c r="H1497" t="s">
        <v>46</v>
      </c>
      <c r="I1497" t="s">
        <v>37</v>
      </c>
      <c r="J1497">
        <v>1</v>
      </c>
      <c r="K1497">
        <v>0</v>
      </c>
      <c r="L1497">
        <v>0</v>
      </c>
      <c r="M1497">
        <v>0</v>
      </c>
      <c r="N1497">
        <v>0.71181997900000005</v>
      </c>
      <c r="O1497">
        <v>1</v>
      </c>
      <c r="P1497">
        <v>33812.449999999997</v>
      </c>
      <c r="Q1497">
        <v>1</v>
      </c>
      <c r="R1497">
        <v>0.71181997900000005</v>
      </c>
      <c r="S1497">
        <v>33812.449999999997</v>
      </c>
      <c r="T1497" t="s">
        <v>251</v>
      </c>
      <c r="U1497" t="s">
        <v>252</v>
      </c>
      <c r="V1497">
        <v>0</v>
      </c>
      <c r="W1497">
        <v>0</v>
      </c>
      <c r="X1497">
        <v>53.171304423999999</v>
      </c>
      <c r="Y1497">
        <v>-9.5049347189999995</v>
      </c>
      <c r="Z1497">
        <v>9.5049347189999995</v>
      </c>
      <c r="AA1497">
        <v>-9.5049347189999995</v>
      </c>
      <c r="AB1497">
        <v>0.1272453724</v>
      </c>
      <c r="AC1497">
        <v>0.1272453724</v>
      </c>
      <c r="AD1497">
        <v>0</v>
      </c>
      <c r="AE1497">
        <v>1527.8016669000001</v>
      </c>
      <c r="AF1497">
        <v>0.58457460660000005</v>
      </c>
      <c r="AG1497">
        <v>7018.8333106</v>
      </c>
      <c r="AH1497" t="s">
        <v>40</v>
      </c>
    </row>
    <row r="1498" spans="1:34" x14ac:dyDescent="0.55000000000000004">
      <c r="A1498">
        <v>23468.992526000002</v>
      </c>
      <c r="B1498">
        <v>23191.414399000001</v>
      </c>
      <c r="C1498" t="s">
        <v>21</v>
      </c>
      <c r="D1498">
        <v>21132</v>
      </c>
      <c r="E1498">
        <v>210038</v>
      </c>
      <c r="F1498" t="s">
        <v>512</v>
      </c>
      <c r="G1498" t="s">
        <v>35</v>
      </c>
      <c r="H1498" t="s">
        <v>126</v>
      </c>
      <c r="I1498" t="s">
        <v>37</v>
      </c>
      <c r="J1498">
        <v>1</v>
      </c>
      <c r="K1498">
        <v>0</v>
      </c>
      <c r="L1498">
        <v>0</v>
      </c>
      <c r="M1498">
        <v>0</v>
      </c>
      <c r="N1498">
        <v>1.69834295</v>
      </c>
      <c r="O1498">
        <v>1</v>
      </c>
      <c r="P1498">
        <v>40563.18</v>
      </c>
      <c r="Q1498">
        <v>1</v>
      </c>
      <c r="R1498">
        <v>1.69834295</v>
      </c>
      <c r="S1498">
        <v>40563.18</v>
      </c>
      <c r="T1498" t="s">
        <v>466</v>
      </c>
      <c r="U1498" t="s">
        <v>467</v>
      </c>
      <c r="V1498">
        <v>0</v>
      </c>
      <c r="W1498">
        <v>0</v>
      </c>
      <c r="X1498">
        <v>33.826608997999998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1.69834295</v>
      </c>
      <c r="AG1498">
        <v>20391.556417</v>
      </c>
      <c r="AH1498" t="s">
        <v>40</v>
      </c>
    </row>
    <row r="1499" spans="1:34" x14ac:dyDescent="0.55000000000000004">
      <c r="A1499">
        <v>23468.992526000002</v>
      </c>
      <c r="B1499">
        <v>23191.414399000001</v>
      </c>
      <c r="C1499" t="s">
        <v>21</v>
      </c>
      <c r="D1499">
        <v>21122</v>
      </c>
      <c r="E1499">
        <v>210038</v>
      </c>
      <c r="F1499" t="s">
        <v>512</v>
      </c>
      <c r="G1499" t="s">
        <v>35</v>
      </c>
      <c r="H1499" t="s">
        <v>64</v>
      </c>
      <c r="I1499" t="s">
        <v>37</v>
      </c>
      <c r="J1499">
        <v>2</v>
      </c>
      <c r="K1499">
        <v>2.565572924</v>
      </c>
      <c r="L1499">
        <v>4</v>
      </c>
      <c r="M1499">
        <v>54516.160000000003</v>
      </c>
      <c r="N1499">
        <v>5.4683078380000003</v>
      </c>
      <c r="O1499">
        <v>6</v>
      </c>
      <c r="P1499">
        <v>104386.51</v>
      </c>
      <c r="Q1499">
        <v>2</v>
      </c>
      <c r="R1499">
        <v>2.9027349139999998</v>
      </c>
      <c r="S1499">
        <v>49870.35</v>
      </c>
      <c r="T1499" t="s">
        <v>65</v>
      </c>
      <c r="U1499" t="s">
        <v>66</v>
      </c>
      <c r="V1499">
        <v>0</v>
      </c>
      <c r="W1499">
        <v>0</v>
      </c>
      <c r="X1499">
        <v>126.90784524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2.9027349139999998</v>
      </c>
      <c r="AG1499">
        <v>34852.373463000004</v>
      </c>
      <c r="AH1499" t="s">
        <v>40</v>
      </c>
    </row>
    <row r="1500" spans="1:34" x14ac:dyDescent="0.55000000000000004">
      <c r="A1500">
        <v>23468.992526000002</v>
      </c>
      <c r="B1500">
        <v>23191.414399000001</v>
      </c>
      <c r="C1500" t="s">
        <v>21</v>
      </c>
      <c r="D1500">
        <v>21120</v>
      </c>
      <c r="E1500">
        <v>210038</v>
      </c>
      <c r="F1500" t="s">
        <v>512</v>
      </c>
      <c r="G1500" t="s">
        <v>35</v>
      </c>
      <c r="H1500" t="s">
        <v>36</v>
      </c>
      <c r="I1500" t="s">
        <v>37</v>
      </c>
      <c r="J1500">
        <v>1</v>
      </c>
      <c r="K1500">
        <v>0</v>
      </c>
      <c r="L1500">
        <v>0</v>
      </c>
      <c r="M1500">
        <v>0</v>
      </c>
      <c r="N1500">
        <v>0.73492597800000004</v>
      </c>
      <c r="O1500">
        <v>1</v>
      </c>
      <c r="P1500">
        <v>10941.4</v>
      </c>
      <c r="Q1500">
        <v>1</v>
      </c>
      <c r="R1500">
        <v>0.73492597800000004</v>
      </c>
      <c r="S1500">
        <v>10941.4</v>
      </c>
      <c r="T1500" t="s">
        <v>114</v>
      </c>
      <c r="U1500" t="s">
        <v>115</v>
      </c>
      <c r="V1500">
        <v>0</v>
      </c>
      <c r="W1500">
        <v>0</v>
      </c>
      <c r="X1500">
        <v>7.6711377719999998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0.73492597800000004</v>
      </c>
      <c r="AG1500">
        <v>8824.0626207999994</v>
      </c>
      <c r="AH1500" t="s">
        <v>40</v>
      </c>
    </row>
    <row r="1501" spans="1:34" x14ac:dyDescent="0.55000000000000004">
      <c r="A1501">
        <v>23468.992526000002</v>
      </c>
      <c r="B1501">
        <v>23191.414399000001</v>
      </c>
      <c r="C1501" t="s">
        <v>21</v>
      </c>
      <c r="D1501">
        <v>21078</v>
      </c>
      <c r="E1501">
        <v>210038</v>
      </c>
      <c r="F1501" t="s">
        <v>512</v>
      </c>
      <c r="G1501" t="s">
        <v>35</v>
      </c>
      <c r="H1501" t="s">
        <v>126</v>
      </c>
      <c r="I1501" t="s">
        <v>37</v>
      </c>
      <c r="J1501">
        <v>1</v>
      </c>
      <c r="K1501">
        <v>1.374834959</v>
      </c>
      <c r="L1501">
        <v>2</v>
      </c>
      <c r="M1501">
        <v>72809.67</v>
      </c>
      <c r="N1501">
        <v>1.543351954</v>
      </c>
      <c r="O1501">
        <v>1</v>
      </c>
      <c r="P1501">
        <v>64706.28</v>
      </c>
      <c r="Q1501">
        <v>-1</v>
      </c>
      <c r="R1501">
        <v>0.168516995</v>
      </c>
      <c r="S1501">
        <v>-8103.39</v>
      </c>
      <c r="T1501" t="s">
        <v>386</v>
      </c>
      <c r="U1501" t="s">
        <v>387</v>
      </c>
      <c r="V1501">
        <v>0</v>
      </c>
      <c r="W1501">
        <v>0</v>
      </c>
      <c r="X1501">
        <v>24.987545236999999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0.168516995</v>
      </c>
      <c r="AG1501">
        <v>2023.3391676000001</v>
      </c>
      <c r="AH1501" t="s">
        <v>40</v>
      </c>
    </row>
    <row r="1502" spans="1:34" x14ac:dyDescent="0.55000000000000004">
      <c r="A1502">
        <v>23468.992526000002</v>
      </c>
      <c r="B1502">
        <v>23191.414399000001</v>
      </c>
      <c r="C1502" t="s">
        <v>21</v>
      </c>
      <c r="D1502" t="s">
        <v>375</v>
      </c>
      <c r="E1502">
        <v>210038</v>
      </c>
      <c r="F1502" t="s">
        <v>512</v>
      </c>
      <c r="G1502" t="s">
        <v>35</v>
      </c>
      <c r="H1502" t="s">
        <v>375</v>
      </c>
      <c r="I1502" t="s">
        <v>37</v>
      </c>
      <c r="J1502">
        <v>2</v>
      </c>
      <c r="K1502">
        <v>0</v>
      </c>
      <c r="L1502">
        <v>0</v>
      </c>
      <c r="M1502">
        <v>0</v>
      </c>
      <c r="N1502">
        <v>1.1292129660000001</v>
      </c>
      <c r="O1502">
        <v>2</v>
      </c>
      <c r="P1502">
        <v>14784.83</v>
      </c>
      <c r="Q1502">
        <v>2</v>
      </c>
      <c r="R1502">
        <v>1.1292129660000001</v>
      </c>
      <c r="S1502">
        <v>14784.83</v>
      </c>
      <c r="U1502" t="s">
        <v>376</v>
      </c>
      <c r="V1502">
        <v>0</v>
      </c>
      <c r="W1502">
        <v>0</v>
      </c>
      <c r="X1502">
        <v>42.342709741999997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1.1292129660000001</v>
      </c>
      <c r="AG1502">
        <v>13558.162620999999</v>
      </c>
      <c r="AH1502" t="s">
        <v>40</v>
      </c>
    </row>
    <row r="1503" spans="1:34" x14ac:dyDescent="0.55000000000000004">
      <c r="A1503">
        <v>23468.992526000002</v>
      </c>
      <c r="B1503">
        <v>23191.414399000001</v>
      </c>
      <c r="C1503" t="s">
        <v>21</v>
      </c>
      <c r="D1503">
        <v>21108</v>
      </c>
      <c r="E1503">
        <v>210038</v>
      </c>
      <c r="F1503" t="s">
        <v>512</v>
      </c>
      <c r="G1503" t="s">
        <v>35</v>
      </c>
      <c r="H1503" t="s">
        <v>64</v>
      </c>
      <c r="I1503" t="s">
        <v>37</v>
      </c>
      <c r="J1503">
        <v>1</v>
      </c>
      <c r="K1503">
        <v>0</v>
      </c>
      <c r="L1503">
        <v>0</v>
      </c>
      <c r="M1503">
        <v>0</v>
      </c>
      <c r="N1503">
        <v>1.4638069570000001</v>
      </c>
      <c r="O1503">
        <v>2</v>
      </c>
      <c r="P1503">
        <v>68572.47</v>
      </c>
      <c r="Q1503">
        <v>2</v>
      </c>
      <c r="R1503">
        <v>1.4638069570000001</v>
      </c>
      <c r="S1503">
        <v>68572.47</v>
      </c>
      <c r="T1503" t="s">
        <v>202</v>
      </c>
      <c r="U1503" t="s">
        <v>203</v>
      </c>
      <c r="V1503">
        <v>0</v>
      </c>
      <c r="W1503">
        <v>0</v>
      </c>
      <c r="X1503">
        <v>14.370112578000001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1.4638069570000001</v>
      </c>
      <c r="AG1503">
        <v>17575.544531</v>
      </c>
      <c r="AH1503" t="s">
        <v>40</v>
      </c>
    </row>
    <row r="1504" spans="1:34" x14ac:dyDescent="0.55000000000000004">
      <c r="A1504">
        <v>23468.992526000002</v>
      </c>
      <c r="B1504">
        <v>23191.414399000001</v>
      </c>
      <c r="C1504" t="s">
        <v>21</v>
      </c>
      <c r="D1504" t="s">
        <v>401</v>
      </c>
      <c r="E1504">
        <v>210038</v>
      </c>
      <c r="F1504" t="s">
        <v>512</v>
      </c>
      <c r="G1504" t="s">
        <v>35</v>
      </c>
      <c r="H1504" t="s">
        <v>401</v>
      </c>
      <c r="I1504" t="s">
        <v>37</v>
      </c>
      <c r="J1504">
        <v>2</v>
      </c>
      <c r="K1504">
        <v>0</v>
      </c>
      <c r="L1504">
        <v>1</v>
      </c>
      <c r="M1504">
        <v>4328.51</v>
      </c>
      <c r="N1504">
        <v>1.4872609560000001</v>
      </c>
      <c r="O1504">
        <v>2</v>
      </c>
      <c r="P1504">
        <v>40751.1</v>
      </c>
      <c r="Q1504">
        <v>1</v>
      </c>
      <c r="R1504">
        <v>1.4872609560000001</v>
      </c>
      <c r="S1504">
        <v>36422.589999999997</v>
      </c>
      <c r="U1504" t="s">
        <v>402</v>
      </c>
      <c r="V1504">
        <v>0</v>
      </c>
      <c r="W1504">
        <v>0</v>
      </c>
      <c r="X1504">
        <v>127.77544118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1.4872609560000001</v>
      </c>
      <c r="AG1504">
        <v>17857.150518999999</v>
      </c>
      <c r="AH1504" t="s">
        <v>40</v>
      </c>
    </row>
    <row r="1505" spans="1:34" x14ac:dyDescent="0.55000000000000004">
      <c r="A1505">
        <v>23468.992526000002</v>
      </c>
      <c r="B1505">
        <v>23191.414399000001</v>
      </c>
      <c r="C1505" t="s">
        <v>21</v>
      </c>
      <c r="D1505" t="s">
        <v>373</v>
      </c>
      <c r="E1505">
        <v>210038</v>
      </c>
      <c r="F1505" t="s">
        <v>512</v>
      </c>
      <c r="G1505" t="s">
        <v>35</v>
      </c>
      <c r="H1505" t="s">
        <v>373</v>
      </c>
      <c r="I1505" t="s">
        <v>37</v>
      </c>
      <c r="J1505">
        <v>3</v>
      </c>
      <c r="K1505">
        <v>1.9510629420000001</v>
      </c>
      <c r="L1505">
        <v>3</v>
      </c>
      <c r="M1505">
        <v>38340</v>
      </c>
      <c r="N1505">
        <v>2.2489759330000001</v>
      </c>
      <c r="O1505">
        <v>3</v>
      </c>
      <c r="P1505">
        <v>34007.33</v>
      </c>
      <c r="Q1505">
        <v>0</v>
      </c>
      <c r="R1505">
        <v>0.29791299100000002</v>
      </c>
      <c r="S1505">
        <v>-4332.67</v>
      </c>
      <c r="U1505" t="s">
        <v>374</v>
      </c>
      <c r="V1505">
        <v>0</v>
      </c>
      <c r="W1505">
        <v>0</v>
      </c>
      <c r="X1505">
        <v>18.061258459000001</v>
      </c>
      <c r="Y1505">
        <v>-1.486203956</v>
      </c>
      <c r="Z1505">
        <v>1.486203956</v>
      </c>
      <c r="AA1505">
        <v>-1.486203956</v>
      </c>
      <c r="AB1505">
        <v>2.45143198E-2</v>
      </c>
      <c r="AC1505">
        <v>2.45143198E-2</v>
      </c>
      <c r="AD1505">
        <v>0</v>
      </c>
      <c r="AE1505">
        <v>294.33698012000002</v>
      </c>
      <c r="AF1505">
        <v>0.2733986712</v>
      </c>
      <c r="AG1505">
        <v>3282.6258253999999</v>
      </c>
      <c r="AH1505" t="s">
        <v>40</v>
      </c>
    </row>
    <row r="1506" spans="1:34" x14ac:dyDescent="0.55000000000000004">
      <c r="A1506">
        <v>23468.992526000002</v>
      </c>
      <c r="B1506">
        <v>23191.414399000001</v>
      </c>
      <c r="C1506" t="s">
        <v>21</v>
      </c>
      <c r="D1506">
        <v>21076</v>
      </c>
      <c r="E1506">
        <v>210038</v>
      </c>
      <c r="F1506" t="s">
        <v>512</v>
      </c>
      <c r="G1506" t="s">
        <v>35</v>
      </c>
      <c r="H1506" t="s">
        <v>64</v>
      </c>
      <c r="I1506" t="s">
        <v>37</v>
      </c>
      <c r="J1506">
        <v>1</v>
      </c>
      <c r="K1506">
        <v>0.87302197400000003</v>
      </c>
      <c r="L1506">
        <v>1</v>
      </c>
      <c r="M1506">
        <v>35289.69</v>
      </c>
      <c r="N1506">
        <v>1.797358947</v>
      </c>
      <c r="O1506">
        <v>2</v>
      </c>
      <c r="P1506">
        <v>96130.81</v>
      </c>
      <c r="Q1506">
        <v>1</v>
      </c>
      <c r="R1506">
        <v>0.92433697299999995</v>
      </c>
      <c r="S1506">
        <v>60841.120000000003</v>
      </c>
      <c r="T1506" t="s">
        <v>204</v>
      </c>
      <c r="U1506" t="s">
        <v>205</v>
      </c>
      <c r="V1506">
        <v>0</v>
      </c>
      <c r="W1506">
        <v>0</v>
      </c>
      <c r="X1506">
        <v>57.705128287000001</v>
      </c>
      <c r="Y1506">
        <v>-0.52161998499999995</v>
      </c>
      <c r="Z1506">
        <v>0.52161998499999995</v>
      </c>
      <c r="AA1506">
        <v>-0.52161998499999995</v>
      </c>
      <c r="AB1506">
        <v>8.3554556000000006E-3</v>
      </c>
      <c r="AC1506">
        <v>8.3554556000000006E-3</v>
      </c>
      <c r="AD1506">
        <v>0</v>
      </c>
      <c r="AE1506">
        <v>100.32175451000001</v>
      </c>
      <c r="AF1506">
        <v>0.9159815174</v>
      </c>
      <c r="AG1506">
        <v>10997.948788</v>
      </c>
      <c r="AH1506" t="s">
        <v>40</v>
      </c>
    </row>
    <row r="1507" spans="1:34" x14ac:dyDescent="0.55000000000000004">
      <c r="A1507">
        <v>23468.992526000002</v>
      </c>
      <c r="B1507">
        <v>23191.414399000001</v>
      </c>
      <c r="C1507" t="s">
        <v>21</v>
      </c>
      <c r="D1507">
        <v>21075</v>
      </c>
      <c r="E1507">
        <v>210038</v>
      </c>
      <c r="F1507" t="s">
        <v>512</v>
      </c>
      <c r="G1507" t="s">
        <v>35</v>
      </c>
      <c r="H1507" t="s">
        <v>79</v>
      </c>
      <c r="I1507" t="s">
        <v>37</v>
      </c>
      <c r="J1507">
        <v>1</v>
      </c>
      <c r="K1507">
        <v>0</v>
      </c>
      <c r="L1507">
        <v>0</v>
      </c>
      <c r="M1507">
        <v>0</v>
      </c>
      <c r="N1507">
        <v>0.37665798900000003</v>
      </c>
      <c r="O1507">
        <v>1</v>
      </c>
      <c r="P1507">
        <v>6667.04</v>
      </c>
      <c r="Q1507">
        <v>1</v>
      </c>
      <c r="R1507">
        <v>0.37665798900000003</v>
      </c>
      <c r="S1507">
        <v>6667.04</v>
      </c>
      <c r="T1507" t="s">
        <v>158</v>
      </c>
      <c r="U1507" t="s">
        <v>159</v>
      </c>
      <c r="V1507">
        <v>0</v>
      </c>
      <c r="W1507">
        <v>0</v>
      </c>
      <c r="X1507">
        <v>74.389385790999995</v>
      </c>
      <c r="Y1507">
        <v>-3.5079528959999999</v>
      </c>
      <c r="Z1507">
        <v>3.5079528959999999</v>
      </c>
      <c r="AA1507">
        <v>-3.5079528959999999</v>
      </c>
      <c r="AB1507">
        <v>1.7761922199999999E-2</v>
      </c>
      <c r="AC1507">
        <v>1.7761922199999999E-2</v>
      </c>
      <c r="AD1507">
        <v>0</v>
      </c>
      <c r="AE1507">
        <v>213.262721</v>
      </c>
      <c r="AF1507">
        <v>0.35889606680000002</v>
      </c>
      <c r="AG1507">
        <v>4309.1705321999998</v>
      </c>
      <c r="AH1507" t="s">
        <v>40</v>
      </c>
    </row>
    <row r="1508" spans="1:34" x14ac:dyDescent="0.55000000000000004">
      <c r="A1508">
        <v>23468.992526000002</v>
      </c>
      <c r="B1508">
        <v>23191.414399000001</v>
      </c>
      <c r="C1508" t="s">
        <v>21</v>
      </c>
      <c r="D1508" t="s">
        <v>249</v>
      </c>
      <c r="E1508">
        <v>210038</v>
      </c>
      <c r="F1508" t="s">
        <v>512</v>
      </c>
      <c r="G1508" t="s">
        <v>35</v>
      </c>
      <c r="H1508" t="s">
        <v>249</v>
      </c>
      <c r="I1508" t="s">
        <v>37</v>
      </c>
      <c r="J1508">
        <v>1</v>
      </c>
      <c r="K1508">
        <v>0</v>
      </c>
      <c r="L1508">
        <v>0</v>
      </c>
      <c r="M1508">
        <v>0</v>
      </c>
      <c r="N1508">
        <v>0.87302197400000003</v>
      </c>
      <c r="O1508">
        <v>1</v>
      </c>
      <c r="P1508">
        <v>25758.3</v>
      </c>
      <c r="Q1508">
        <v>1</v>
      </c>
      <c r="R1508">
        <v>0.87302197400000003</v>
      </c>
      <c r="S1508">
        <v>25758.3</v>
      </c>
      <c r="U1508" t="s">
        <v>250</v>
      </c>
      <c r="V1508">
        <v>0</v>
      </c>
      <c r="W1508">
        <v>0</v>
      </c>
      <c r="X1508">
        <v>25.409762245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0.87302197400000003</v>
      </c>
      <c r="AG1508">
        <v>10482.144867000001</v>
      </c>
      <c r="AH1508" t="s">
        <v>40</v>
      </c>
    </row>
    <row r="1509" spans="1:34" x14ac:dyDescent="0.55000000000000004">
      <c r="A1509">
        <v>23468.992526000002</v>
      </c>
      <c r="B1509">
        <v>23191.414399000001</v>
      </c>
      <c r="C1509" t="s">
        <v>21</v>
      </c>
      <c r="D1509">
        <v>21060</v>
      </c>
      <c r="E1509">
        <v>210038</v>
      </c>
      <c r="F1509" t="s">
        <v>512</v>
      </c>
      <c r="G1509" t="s">
        <v>35</v>
      </c>
      <c r="H1509" t="s">
        <v>64</v>
      </c>
      <c r="I1509" t="s">
        <v>37</v>
      </c>
      <c r="J1509">
        <v>2</v>
      </c>
      <c r="K1509">
        <v>1.613858952</v>
      </c>
      <c r="L1509">
        <v>2</v>
      </c>
      <c r="M1509">
        <v>36568.75</v>
      </c>
      <c r="N1509">
        <v>5.8586528260000001</v>
      </c>
      <c r="O1509">
        <v>6</v>
      </c>
      <c r="P1509">
        <v>154907.82999999999</v>
      </c>
      <c r="Q1509">
        <v>4</v>
      </c>
      <c r="R1509">
        <v>4.244793874</v>
      </c>
      <c r="S1509">
        <v>118339.08</v>
      </c>
      <c r="T1509" t="s">
        <v>164</v>
      </c>
      <c r="U1509" t="s">
        <v>165</v>
      </c>
      <c r="V1509">
        <v>0</v>
      </c>
      <c r="W1509">
        <v>0</v>
      </c>
      <c r="X1509">
        <v>34.865030947000001</v>
      </c>
      <c r="Y1509">
        <v>-0.45127198699999999</v>
      </c>
      <c r="Z1509">
        <v>0.45127198699999999</v>
      </c>
      <c r="AA1509">
        <v>-0.45127198699999999</v>
      </c>
      <c r="AB1509">
        <v>5.49420584E-2</v>
      </c>
      <c r="AC1509">
        <v>5.49420584E-2</v>
      </c>
      <c r="AD1509">
        <v>0</v>
      </c>
      <c r="AE1509">
        <v>659.67482199000005</v>
      </c>
      <c r="AF1509">
        <v>4.1898518156</v>
      </c>
      <c r="AG1509">
        <v>50306.447043</v>
      </c>
      <c r="AH1509" t="s">
        <v>40</v>
      </c>
    </row>
    <row r="1510" spans="1:34" x14ac:dyDescent="0.55000000000000004">
      <c r="A1510">
        <v>23468.992526000002</v>
      </c>
      <c r="B1510">
        <v>23191.414399000001</v>
      </c>
      <c r="C1510" t="s">
        <v>21</v>
      </c>
      <c r="D1510">
        <v>20737</v>
      </c>
      <c r="E1510">
        <v>210038</v>
      </c>
      <c r="F1510" t="s">
        <v>512</v>
      </c>
      <c r="G1510" t="s">
        <v>35</v>
      </c>
      <c r="H1510" t="s">
        <v>41</v>
      </c>
      <c r="I1510" t="s">
        <v>37</v>
      </c>
      <c r="J1510">
        <v>1</v>
      </c>
      <c r="K1510">
        <v>0</v>
      </c>
      <c r="L1510">
        <v>0</v>
      </c>
      <c r="M1510">
        <v>0</v>
      </c>
      <c r="N1510">
        <v>2.2541179329999999</v>
      </c>
      <c r="O1510">
        <v>2</v>
      </c>
      <c r="P1510">
        <v>34216.97</v>
      </c>
      <c r="Q1510">
        <v>2</v>
      </c>
      <c r="R1510">
        <v>2.2541179329999999</v>
      </c>
      <c r="S1510">
        <v>34216.97</v>
      </c>
      <c r="T1510" t="s">
        <v>188</v>
      </c>
      <c r="U1510" t="s">
        <v>189</v>
      </c>
      <c r="V1510">
        <v>0</v>
      </c>
      <c r="W1510">
        <v>0</v>
      </c>
      <c r="X1510">
        <v>25.442145249999999</v>
      </c>
      <c r="Y1510">
        <v>-3.571810894</v>
      </c>
      <c r="Z1510">
        <v>3.571810894</v>
      </c>
      <c r="AA1510">
        <v>-3.571810894</v>
      </c>
      <c r="AB1510">
        <v>0.31645456430000002</v>
      </c>
      <c r="AC1510">
        <v>0.31645456430000002</v>
      </c>
      <c r="AD1510">
        <v>0</v>
      </c>
      <c r="AE1510">
        <v>3799.5865915999998</v>
      </c>
      <c r="AF1510">
        <v>1.9376633687</v>
      </c>
      <c r="AG1510">
        <v>23265.013641000001</v>
      </c>
      <c r="AH1510" t="s">
        <v>40</v>
      </c>
    </row>
    <row r="1511" spans="1:34" x14ac:dyDescent="0.55000000000000004">
      <c r="A1511">
        <v>23468.992526000002</v>
      </c>
      <c r="B1511">
        <v>23191.414399000001</v>
      </c>
      <c r="C1511" t="s">
        <v>21</v>
      </c>
      <c r="D1511">
        <v>21057</v>
      </c>
      <c r="E1511">
        <v>210038</v>
      </c>
      <c r="F1511" t="s">
        <v>512</v>
      </c>
      <c r="G1511" t="s">
        <v>35</v>
      </c>
      <c r="H1511" t="s">
        <v>36</v>
      </c>
      <c r="I1511" t="s">
        <v>37</v>
      </c>
      <c r="J1511">
        <v>1</v>
      </c>
      <c r="K1511">
        <v>0</v>
      </c>
      <c r="L1511">
        <v>0</v>
      </c>
      <c r="M1511">
        <v>0</v>
      </c>
      <c r="N1511">
        <v>0.598206982</v>
      </c>
      <c r="O1511">
        <v>1</v>
      </c>
      <c r="P1511">
        <v>9717.4599999999991</v>
      </c>
      <c r="Q1511">
        <v>1</v>
      </c>
      <c r="R1511">
        <v>0.598206982</v>
      </c>
      <c r="S1511">
        <v>9717.4599999999991</v>
      </c>
      <c r="T1511" t="s">
        <v>452</v>
      </c>
      <c r="U1511" t="s">
        <v>453</v>
      </c>
      <c r="V1511">
        <v>0</v>
      </c>
      <c r="W1511">
        <v>0</v>
      </c>
      <c r="X1511">
        <v>17.389736481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0.598206982</v>
      </c>
      <c r="AG1511">
        <v>7182.5136509000004</v>
      </c>
      <c r="AH1511" t="s">
        <v>40</v>
      </c>
    </row>
    <row r="1512" spans="1:34" x14ac:dyDescent="0.55000000000000004">
      <c r="A1512">
        <v>23468.992526000002</v>
      </c>
      <c r="B1512">
        <v>23191.414399000001</v>
      </c>
      <c r="C1512" t="s">
        <v>21</v>
      </c>
      <c r="D1512" t="s">
        <v>286</v>
      </c>
      <c r="E1512">
        <v>210038</v>
      </c>
      <c r="F1512" t="s">
        <v>512</v>
      </c>
      <c r="G1512" t="s">
        <v>35</v>
      </c>
      <c r="H1512" t="s">
        <v>286</v>
      </c>
      <c r="I1512" t="s">
        <v>37</v>
      </c>
      <c r="J1512">
        <v>1</v>
      </c>
      <c r="K1512">
        <v>0</v>
      </c>
      <c r="L1512">
        <v>0</v>
      </c>
      <c r="M1512">
        <v>0</v>
      </c>
      <c r="N1512">
        <v>0.67602698000000006</v>
      </c>
      <c r="O1512">
        <v>1</v>
      </c>
      <c r="P1512">
        <v>8408.5400000000009</v>
      </c>
      <c r="Q1512">
        <v>1</v>
      </c>
      <c r="R1512">
        <v>0.67602698000000006</v>
      </c>
      <c r="S1512">
        <v>8408.5400000000009</v>
      </c>
      <c r="U1512" t="s">
        <v>287</v>
      </c>
      <c r="V1512">
        <v>0</v>
      </c>
      <c r="W1512">
        <v>0</v>
      </c>
      <c r="X1512">
        <v>198.49333811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0.67602698000000006</v>
      </c>
      <c r="AG1512">
        <v>8116.8778671999999</v>
      </c>
      <c r="AH1512" t="s">
        <v>40</v>
      </c>
    </row>
    <row r="1513" spans="1:34" x14ac:dyDescent="0.55000000000000004">
      <c r="A1513">
        <v>23468.992526000002</v>
      </c>
      <c r="B1513">
        <v>23191.414399000001</v>
      </c>
      <c r="C1513" t="s">
        <v>21</v>
      </c>
      <c r="D1513" t="s">
        <v>86</v>
      </c>
      <c r="E1513">
        <v>210038</v>
      </c>
      <c r="F1513" t="s">
        <v>512</v>
      </c>
      <c r="G1513" t="s">
        <v>35</v>
      </c>
      <c r="H1513" t="s">
        <v>86</v>
      </c>
      <c r="I1513" t="s">
        <v>37</v>
      </c>
      <c r="J1513">
        <v>3</v>
      </c>
      <c r="K1513">
        <v>1.327097961</v>
      </c>
      <c r="L1513">
        <v>1</v>
      </c>
      <c r="M1513">
        <v>31547.46</v>
      </c>
      <c r="N1513">
        <v>2.9981159119999998</v>
      </c>
      <c r="O1513">
        <v>4</v>
      </c>
      <c r="P1513">
        <v>51017.81</v>
      </c>
      <c r="Q1513">
        <v>3</v>
      </c>
      <c r="R1513">
        <v>1.6710179510000001</v>
      </c>
      <c r="S1513">
        <v>19470.349999999999</v>
      </c>
      <c r="U1513" t="s">
        <v>451</v>
      </c>
      <c r="V1513">
        <v>0</v>
      </c>
      <c r="W1513">
        <v>0</v>
      </c>
      <c r="X1513">
        <v>17.612441476000001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1.6710179510000001</v>
      </c>
      <c r="AG1513">
        <v>20063.472352000001</v>
      </c>
      <c r="AH1513" t="s">
        <v>40</v>
      </c>
    </row>
    <row r="1514" spans="1:34" x14ac:dyDescent="0.55000000000000004">
      <c r="A1514">
        <v>23468.992526000002</v>
      </c>
      <c r="B1514">
        <v>23191.414399000001</v>
      </c>
      <c r="C1514" t="s">
        <v>21</v>
      </c>
      <c r="D1514">
        <v>20794</v>
      </c>
      <c r="E1514">
        <v>210038</v>
      </c>
      <c r="F1514" t="s">
        <v>512</v>
      </c>
      <c r="G1514" t="s">
        <v>35</v>
      </c>
      <c r="H1514" t="s">
        <v>79</v>
      </c>
      <c r="I1514" t="s">
        <v>37</v>
      </c>
      <c r="J1514">
        <v>1</v>
      </c>
      <c r="K1514">
        <v>1.0422079689999999</v>
      </c>
      <c r="L1514">
        <v>1</v>
      </c>
      <c r="M1514">
        <v>22299.95</v>
      </c>
      <c r="N1514">
        <v>4.0599948799999996</v>
      </c>
      <c r="O1514">
        <v>3</v>
      </c>
      <c r="P1514">
        <v>94536.7</v>
      </c>
      <c r="Q1514">
        <v>2</v>
      </c>
      <c r="R1514">
        <v>3.017786911</v>
      </c>
      <c r="S1514">
        <v>72236.75</v>
      </c>
      <c r="T1514" t="s">
        <v>208</v>
      </c>
      <c r="U1514" t="s">
        <v>209</v>
      </c>
      <c r="V1514">
        <v>0</v>
      </c>
      <c r="W1514">
        <v>0</v>
      </c>
      <c r="X1514">
        <v>40.043864829999997</v>
      </c>
      <c r="Y1514">
        <v>-4.7681088579999997</v>
      </c>
      <c r="Z1514">
        <v>4.7681088579999997</v>
      </c>
      <c r="AA1514">
        <v>-4.7681088579999997</v>
      </c>
      <c r="AB1514">
        <v>0.35933435899999999</v>
      </c>
      <c r="AC1514">
        <v>0.35933435899999999</v>
      </c>
      <c r="AD1514">
        <v>0</v>
      </c>
      <c r="AE1514">
        <v>4314.4329916999995</v>
      </c>
      <c r="AF1514">
        <v>2.658452552</v>
      </c>
      <c r="AG1514">
        <v>31919.339491999999</v>
      </c>
      <c r="AH1514" t="s">
        <v>40</v>
      </c>
    </row>
    <row r="1515" spans="1:34" x14ac:dyDescent="0.55000000000000004">
      <c r="A1515">
        <v>23468.992526000002</v>
      </c>
      <c r="B1515">
        <v>23191.414399000001</v>
      </c>
      <c r="C1515" t="s">
        <v>21</v>
      </c>
      <c r="D1515">
        <v>20735</v>
      </c>
      <c r="E1515">
        <v>210038</v>
      </c>
      <c r="F1515" t="s">
        <v>512</v>
      </c>
      <c r="G1515" t="s">
        <v>35</v>
      </c>
      <c r="H1515" t="s">
        <v>41</v>
      </c>
      <c r="I1515" t="s">
        <v>37</v>
      </c>
      <c r="J1515">
        <v>1</v>
      </c>
      <c r="K1515">
        <v>0</v>
      </c>
      <c r="L1515">
        <v>0</v>
      </c>
      <c r="M1515">
        <v>0</v>
      </c>
      <c r="N1515">
        <v>0.90610797300000001</v>
      </c>
      <c r="O1515">
        <v>1</v>
      </c>
      <c r="P1515">
        <v>8928.58</v>
      </c>
      <c r="Q1515">
        <v>1</v>
      </c>
      <c r="R1515">
        <v>0.90610797300000001</v>
      </c>
      <c r="S1515">
        <v>8928.58</v>
      </c>
      <c r="T1515" t="s">
        <v>272</v>
      </c>
      <c r="U1515" t="s">
        <v>273</v>
      </c>
      <c r="V1515">
        <v>0</v>
      </c>
      <c r="W1515">
        <v>0</v>
      </c>
      <c r="X1515">
        <v>53.338752419000002</v>
      </c>
      <c r="Y1515">
        <v>-1.0590439679999999</v>
      </c>
      <c r="Z1515">
        <v>1.0590439679999999</v>
      </c>
      <c r="AA1515">
        <v>-1.0590439679999999</v>
      </c>
      <c r="AB1515">
        <v>1.79908254E-2</v>
      </c>
      <c r="AC1515">
        <v>1.79908254E-2</v>
      </c>
      <c r="AD1515">
        <v>0</v>
      </c>
      <c r="AE1515">
        <v>216.01110166999999</v>
      </c>
      <c r="AF1515">
        <v>0.88811714760000005</v>
      </c>
      <c r="AG1515">
        <v>10663.388639999999</v>
      </c>
      <c r="AH1515" t="s">
        <v>40</v>
      </c>
    </row>
    <row r="1516" spans="1:34" x14ac:dyDescent="0.55000000000000004">
      <c r="A1516">
        <v>23468.992526000002</v>
      </c>
      <c r="B1516">
        <v>23191.414399000001</v>
      </c>
      <c r="C1516" t="s">
        <v>21</v>
      </c>
      <c r="D1516">
        <v>21046</v>
      </c>
      <c r="E1516">
        <v>210038</v>
      </c>
      <c r="F1516" t="s">
        <v>512</v>
      </c>
      <c r="G1516" t="s">
        <v>35</v>
      </c>
      <c r="H1516" t="s">
        <v>79</v>
      </c>
      <c r="I1516" t="s">
        <v>37</v>
      </c>
      <c r="J1516">
        <v>2</v>
      </c>
      <c r="K1516">
        <v>0</v>
      </c>
      <c r="L1516">
        <v>0</v>
      </c>
      <c r="M1516">
        <v>0</v>
      </c>
      <c r="N1516">
        <v>3.6472918910000001</v>
      </c>
      <c r="O1516">
        <v>3</v>
      </c>
      <c r="P1516">
        <v>57741.69</v>
      </c>
      <c r="Q1516">
        <v>3</v>
      </c>
      <c r="R1516">
        <v>3.6472918910000001</v>
      </c>
      <c r="S1516">
        <v>57741.69</v>
      </c>
      <c r="T1516" t="s">
        <v>80</v>
      </c>
      <c r="U1516" t="s">
        <v>289</v>
      </c>
      <c r="V1516">
        <v>0</v>
      </c>
      <c r="W1516">
        <v>0</v>
      </c>
      <c r="X1516">
        <v>34.217549980999998</v>
      </c>
      <c r="Y1516">
        <v>-3.7040278899999999</v>
      </c>
      <c r="Z1516">
        <v>3.7040278899999999</v>
      </c>
      <c r="AA1516">
        <v>-3.7040278899999999</v>
      </c>
      <c r="AB1516">
        <v>0.39481701330000002</v>
      </c>
      <c r="AC1516">
        <v>0.39481701330000002</v>
      </c>
      <c r="AD1516">
        <v>0</v>
      </c>
      <c r="AE1516">
        <v>4740.4638748999996</v>
      </c>
      <c r="AF1516">
        <v>3.2524748777000001</v>
      </c>
      <c r="AG1516">
        <v>39051.609077000001</v>
      </c>
      <c r="AH1516" t="s">
        <v>40</v>
      </c>
    </row>
    <row r="1517" spans="1:34" x14ac:dyDescent="0.55000000000000004">
      <c r="A1517">
        <v>23468.992526000002</v>
      </c>
      <c r="B1517">
        <v>23191.414399000001</v>
      </c>
      <c r="C1517" t="s">
        <v>21</v>
      </c>
      <c r="D1517" t="s">
        <v>46</v>
      </c>
      <c r="E1517">
        <v>210038</v>
      </c>
      <c r="F1517" t="s">
        <v>512</v>
      </c>
      <c r="G1517" t="s">
        <v>35</v>
      </c>
      <c r="H1517" t="s">
        <v>46</v>
      </c>
      <c r="I1517" t="s">
        <v>37</v>
      </c>
      <c r="J1517">
        <v>2</v>
      </c>
      <c r="K1517">
        <v>0</v>
      </c>
      <c r="L1517">
        <v>0</v>
      </c>
      <c r="M1517">
        <v>0</v>
      </c>
      <c r="N1517">
        <v>0.94855497200000005</v>
      </c>
      <c r="O1517">
        <v>2</v>
      </c>
      <c r="P1517">
        <v>16108.89</v>
      </c>
      <c r="Q1517">
        <v>2</v>
      </c>
      <c r="R1517">
        <v>0.94855497200000005</v>
      </c>
      <c r="S1517">
        <v>16108.89</v>
      </c>
      <c r="U1517" t="s">
        <v>305</v>
      </c>
      <c r="V1517">
        <v>0</v>
      </c>
      <c r="W1517">
        <v>0</v>
      </c>
      <c r="X1517">
        <v>16.002010524999999</v>
      </c>
      <c r="Y1517">
        <v>-1.601359953</v>
      </c>
      <c r="Z1517">
        <v>1.601359953</v>
      </c>
      <c r="AA1517">
        <v>-1.601359953</v>
      </c>
      <c r="AB1517">
        <v>9.4924193599999998E-2</v>
      </c>
      <c r="AC1517">
        <v>9.4924193599999998E-2</v>
      </c>
      <c r="AD1517">
        <v>0</v>
      </c>
      <c r="AE1517">
        <v>1139.7297874999999</v>
      </c>
      <c r="AF1517">
        <v>0.85363077840000001</v>
      </c>
      <c r="AG1517">
        <v>10249.319889</v>
      </c>
      <c r="AH1517" t="s">
        <v>40</v>
      </c>
    </row>
    <row r="1518" spans="1:34" x14ac:dyDescent="0.55000000000000004">
      <c r="A1518">
        <v>23468.992526000002</v>
      </c>
      <c r="B1518">
        <v>23191.414399000001</v>
      </c>
      <c r="C1518" t="s">
        <v>21</v>
      </c>
      <c r="D1518">
        <v>21045</v>
      </c>
      <c r="E1518">
        <v>210038</v>
      </c>
      <c r="F1518" t="s">
        <v>512</v>
      </c>
      <c r="G1518" t="s">
        <v>35</v>
      </c>
      <c r="H1518" t="s">
        <v>79</v>
      </c>
      <c r="I1518" t="s">
        <v>37</v>
      </c>
      <c r="J1518">
        <v>2</v>
      </c>
      <c r="K1518">
        <v>0.43226198700000001</v>
      </c>
      <c r="L1518">
        <v>1</v>
      </c>
      <c r="M1518">
        <v>7471.46</v>
      </c>
      <c r="N1518">
        <v>3.5415928939999999</v>
      </c>
      <c r="O1518">
        <v>4</v>
      </c>
      <c r="P1518">
        <v>80425.84</v>
      </c>
      <c r="Q1518">
        <v>3</v>
      </c>
      <c r="R1518">
        <v>3.1093309069999999</v>
      </c>
      <c r="S1518">
        <v>72954.38</v>
      </c>
      <c r="T1518" t="s">
        <v>80</v>
      </c>
      <c r="U1518" t="s">
        <v>242</v>
      </c>
      <c r="V1518">
        <v>0</v>
      </c>
      <c r="W1518">
        <v>0</v>
      </c>
      <c r="X1518">
        <v>78.241843665999994</v>
      </c>
      <c r="Y1518">
        <v>-7.9040637660000002</v>
      </c>
      <c r="Z1518">
        <v>7.9040637660000002</v>
      </c>
      <c r="AA1518">
        <v>-7.9040637660000002</v>
      </c>
      <c r="AB1518">
        <v>0.31410749809999999</v>
      </c>
      <c r="AC1518">
        <v>0.31410749809999999</v>
      </c>
      <c r="AD1518">
        <v>0</v>
      </c>
      <c r="AE1518">
        <v>3771.4059858999999</v>
      </c>
      <c r="AF1518">
        <v>2.7952234089000001</v>
      </c>
      <c r="AG1518">
        <v>33561.511142000003</v>
      </c>
      <c r="AH1518" t="s">
        <v>40</v>
      </c>
    </row>
    <row r="1519" spans="1:34" x14ac:dyDescent="0.55000000000000004">
      <c r="A1519">
        <v>23468.992526000002</v>
      </c>
      <c r="B1519">
        <v>23191.414399000001</v>
      </c>
      <c r="C1519" t="s">
        <v>21</v>
      </c>
      <c r="D1519">
        <v>20785</v>
      </c>
      <c r="E1519">
        <v>210038</v>
      </c>
      <c r="F1519" t="s">
        <v>512</v>
      </c>
      <c r="G1519" t="s">
        <v>35</v>
      </c>
      <c r="H1519" t="s">
        <v>41</v>
      </c>
      <c r="I1519" t="s">
        <v>37</v>
      </c>
      <c r="J1519">
        <v>1</v>
      </c>
      <c r="K1519">
        <v>0.33056899000000001</v>
      </c>
      <c r="L1519">
        <v>1</v>
      </c>
      <c r="M1519">
        <v>6374.46</v>
      </c>
      <c r="N1519">
        <v>0.60669198199999996</v>
      </c>
      <c r="O1519">
        <v>1</v>
      </c>
      <c r="P1519">
        <v>2086</v>
      </c>
      <c r="Q1519">
        <v>0</v>
      </c>
      <c r="R1519">
        <v>0.27612299200000001</v>
      </c>
      <c r="S1519">
        <v>-4288.46</v>
      </c>
      <c r="T1519" t="s">
        <v>49</v>
      </c>
      <c r="U1519" t="s">
        <v>150</v>
      </c>
      <c r="V1519">
        <v>0</v>
      </c>
      <c r="W1519">
        <v>0</v>
      </c>
      <c r="X1519">
        <v>200.05824806000001</v>
      </c>
      <c r="Y1519">
        <v>-3.5376048949999999</v>
      </c>
      <c r="Z1519">
        <v>3.5376048949999999</v>
      </c>
      <c r="AA1519">
        <v>-3.5376048949999999</v>
      </c>
      <c r="AB1519">
        <v>4.8826481999999999E-3</v>
      </c>
      <c r="AC1519">
        <v>4.8826481999999999E-3</v>
      </c>
      <c r="AD1519">
        <v>0</v>
      </c>
      <c r="AE1519">
        <v>58.624670930999997</v>
      </c>
      <c r="AF1519">
        <v>0.27124034380000001</v>
      </c>
      <c r="AG1519">
        <v>3256.7113565999998</v>
      </c>
      <c r="AH1519" t="s">
        <v>40</v>
      </c>
    </row>
    <row r="1520" spans="1:34" x14ac:dyDescent="0.55000000000000004">
      <c r="A1520">
        <v>23468.992526000002</v>
      </c>
      <c r="B1520">
        <v>23191.414399000001</v>
      </c>
      <c r="C1520" t="s">
        <v>21</v>
      </c>
      <c r="D1520">
        <v>21771</v>
      </c>
      <c r="E1520">
        <v>210038</v>
      </c>
      <c r="F1520" t="s">
        <v>512</v>
      </c>
      <c r="G1520" t="s">
        <v>35</v>
      </c>
      <c r="H1520" t="s">
        <v>55</v>
      </c>
      <c r="I1520" t="s">
        <v>37</v>
      </c>
      <c r="J1520">
        <v>1</v>
      </c>
      <c r="K1520">
        <v>1.462151956</v>
      </c>
      <c r="L1520">
        <v>2</v>
      </c>
      <c r="M1520">
        <v>18325.990000000002</v>
      </c>
      <c r="N1520">
        <v>1.515075956</v>
      </c>
      <c r="O1520">
        <v>3</v>
      </c>
      <c r="P1520">
        <v>19468.47</v>
      </c>
      <c r="Q1520">
        <v>1</v>
      </c>
      <c r="R1520">
        <v>5.2923999999999999E-2</v>
      </c>
      <c r="S1520">
        <v>1142.48</v>
      </c>
      <c r="T1520" t="s">
        <v>77</v>
      </c>
      <c r="U1520" t="s">
        <v>78</v>
      </c>
      <c r="V1520">
        <v>0</v>
      </c>
      <c r="W1520">
        <v>0</v>
      </c>
      <c r="X1520">
        <v>50.771912489999998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5.2923999999999999E-2</v>
      </c>
      <c r="AG1520">
        <v>635.44452654999998</v>
      </c>
      <c r="AH1520" t="s">
        <v>40</v>
      </c>
    </row>
    <row r="1521" spans="1:34" x14ac:dyDescent="0.55000000000000004">
      <c r="A1521">
        <v>23468.992526000002</v>
      </c>
      <c r="B1521">
        <v>23191.414399000001</v>
      </c>
      <c r="C1521" t="s">
        <v>21</v>
      </c>
      <c r="D1521" t="s">
        <v>53</v>
      </c>
      <c r="E1521">
        <v>210038</v>
      </c>
      <c r="F1521" t="s">
        <v>512</v>
      </c>
      <c r="G1521" t="s">
        <v>35</v>
      </c>
      <c r="H1521" t="s">
        <v>53</v>
      </c>
      <c r="I1521" t="s">
        <v>37</v>
      </c>
      <c r="J1521">
        <v>3</v>
      </c>
      <c r="K1521">
        <v>0.35536598899999999</v>
      </c>
      <c r="L1521">
        <v>1</v>
      </c>
      <c r="M1521">
        <v>13583.89</v>
      </c>
      <c r="N1521">
        <v>2.834674916</v>
      </c>
      <c r="O1521">
        <v>4</v>
      </c>
      <c r="P1521">
        <v>48247.91</v>
      </c>
      <c r="Q1521">
        <v>3</v>
      </c>
      <c r="R1521">
        <v>2.4793089269999999</v>
      </c>
      <c r="S1521">
        <v>34664.019999999997</v>
      </c>
      <c r="U1521" t="s">
        <v>54</v>
      </c>
      <c r="V1521">
        <v>0</v>
      </c>
      <c r="W1521">
        <v>0</v>
      </c>
      <c r="X1521">
        <v>136.66112992000001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2.4793089269999999</v>
      </c>
      <c r="AG1521">
        <v>29768.409177000001</v>
      </c>
      <c r="AH1521" t="s">
        <v>40</v>
      </c>
    </row>
    <row r="1522" spans="1:34" x14ac:dyDescent="0.55000000000000004">
      <c r="A1522">
        <v>23468.992526000002</v>
      </c>
      <c r="B1522">
        <v>23191.414399000001</v>
      </c>
      <c r="C1522" t="s">
        <v>21</v>
      </c>
      <c r="D1522">
        <v>21043</v>
      </c>
      <c r="E1522">
        <v>210038</v>
      </c>
      <c r="F1522" t="s">
        <v>512</v>
      </c>
      <c r="G1522" t="s">
        <v>35</v>
      </c>
      <c r="H1522" t="s">
        <v>79</v>
      </c>
      <c r="I1522" t="s">
        <v>37</v>
      </c>
      <c r="J1522">
        <v>2</v>
      </c>
      <c r="K1522">
        <v>0</v>
      </c>
      <c r="L1522">
        <v>0</v>
      </c>
      <c r="M1522">
        <v>0</v>
      </c>
      <c r="N1522">
        <v>1.969227941</v>
      </c>
      <c r="O1522">
        <v>2</v>
      </c>
      <c r="P1522">
        <v>62281.59</v>
      </c>
      <c r="Q1522">
        <v>2</v>
      </c>
      <c r="R1522">
        <v>1.969227941</v>
      </c>
      <c r="S1522">
        <v>62281.59</v>
      </c>
      <c r="T1522" t="s">
        <v>365</v>
      </c>
      <c r="U1522" t="s">
        <v>392</v>
      </c>
      <c r="V1522">
        <v>0</v>
      </c>
      <c r="W1522">
        <v>0</v>
      </c>
      <c r="X1522">
        <v>59.304537232999998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1.969227941</v>
      </c>
      <c r="AG1522">
        <v>23644.001145999999</v>
      </c>
      <c r="AH1522" t="s">
        <v>40</v>
      </c>
    </row>
    <row r="1523" spans="1:34" x14ac:dyDescent="0.55000000000000004">
      <c r="A1523">
        <v>23468.992526000002</v>
      </c>
      <c r="B1523">
        <v>23191.414399000001</v>
      </c>
      <c r="C1523" t="s">
        <v>21</v>
      </c>
      <c r="D1523">
        <v>21710</v>
      </c>
      <c r="E1523">
        <v>210038</v>
      </c>
      <c r="F1523" t="s">
        <v>512</v>
      </c>
      <c r="G1523" t="s">
        <v>35</v>
      </c>
      <c r="H1523" t="s">
        <v>55</v>
      </c>
      <c r="I1523" t="s">
        <v>37</v>
      </c>
      <c r="J1523">
        <v>1</v>
      </c>
      <c r="K1523">
        <v>0</v>
      </c>
      <c r="L1523">
        <v>0</v>
      </c>
      <c r="M1523">
        <v>0</v>
      </c>
      <c r="N1523">
        <v>1.69834295</v>
      </c>
      <c r="O1523">
        <v>1</v>
      </c>
      <c r="P1523">
        <v>18681.689999999999</v>
      </c>
      <c r="Q1523">
        <v>1</v>
      </c>
      <c r="R1523">
        <v>1.69834295</v>
      </c>
      <c r="S1523">
        <v>18681.689999999999</v>
      </c>
      <c r="T1523" t="s">
        <v>60</v>
      </c>
      <c r="U1523" t="s">
        <v>61</v>
      </c>
      <c r="V1523">
        <v>0</v>
      </c>
      <c r="W1523">
        <v>0</v>
      </c>
      <c r="X1523">
        <v>4.1955198759999996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1.69834295</v>
      </c>
      <c r="AG1523">
        <v>20391.556417</v>
      </c>
      <c r="AH1523" t="s">
        <v>40</v>
      </c>
    </row>
    <row r="1524" spans="1:34" x14ac:dyDescent="0.55000000000000004">
      <c r="A1524">
        <v>23468.992526000002</v>
      </c>
      <c r="B1524">
        <v>23191.414399000001</v>
      </c>
      <c r="C1524" t="s">
        <v>21</v>
      </c>
      <c r="D1524">
        <v>21703</v>
      </c>
      <c r="E1524">
        <v>210038</v>
      </c>
      <c r="F1524" t="s">
        <v>512</v>
      </c>
      <c r="G1524" t="s">
        <v>35</v>
      </c>
      <c r="H1524" t="s">
        <v>55</v>
      </c>
      <c r="I1524" t="s">
        <v>37</v>
      </c>
      <c r="J1524">
        <v>1</v>
      </c>
      <c r="K1524">
        <v>0</v>
      </c>
      <c r="L1524">
        <v>0</v>
      </c>
      <c r="M1524">
        <v>0</v>
      </c>
      <c r="N1524">
        <v>0.54651398399999995</v>
      </c>
      <c r="O1524">
        <v>1</v>
      </c>
      <c r="P1524">
        <v>10120.94</v>
      </c>
      <c r="Q1524">
        <v>1</v>
      </c>
      <c r="R1524">
        <v>0.54651398399999995</v>
      </c>
      <c r="S1524">
        <v>10120.94</v>
      </c>
      <c r="T1524" t="s">
        <v>55</v>
      </c>
      <c r="U1524" t="s">
        <v>166</v>
      </c>
      <c r="V1524">
        <v>0</v>
      </c>
      <c r="W1524">
        <v>0</v>
      </c>
      <c r="X1524">
        <v>20.142659399999999</v>
      </c>
      <c r="Y1524">
        <v>-0.52161998499999995</v>
      </c>
      <c r="Z1524">
        <v>0.52161998499999995</v>
      </c>
      <c r="AA1524">
        <v>-0.52161998499999995</v>
      </c>
      <c r="AB1524">
        <v>1.41526802E-2</v>
      </c>
      <c r="AC1524">
        <v>1.41526802E-2</v>
      </c>
      <c r="AD1524">
        <v>0</v>
      </c>
      <c r="AE1524">
        <v>169.92750257</v>
      </c>
      <c r="AF1524">
        <v>0.53236130380000002</v>
      </c>
      <c r="AG1524">
        <v>6391.9219384999997</v>
      </c>
      <c r="AH1524" t="s">
        <v>40</v>
      </c>
    </row>
    <row r="1525" spans="1:34" x14ac:dyDescent="0.55000000000000004">
      <c r="A1525">
        <v>23468.992526000002</v>
      </c>
      <c r="B1525">
        <v>23191.414399000001</v>
      </c>
      <c r="C1525" t="s">
        <v>21</v>
      </c>
      <c r="D1525">
        <v>20783</v>
      </c>
      <c r="E1525">
        <v>210038</v>
      </c>
      <c r="F1525" t="s">
        <v>512</v>
      </c>
      <c r="G1525" t="s">
        <v>35</v>
      </c>
      <c r="H1525" t="s">
        <v>41</v>
      </c>
      <c r="I1525" t="s">
        <v>37</v>
      </c>
      <c r="J1525">
        <v>1</v>
      </c>
      <c r="K1525">
        <v>0</v>
      </c>
      <c r="L1525">
        <v>0</v>
      </c>
      <c r="M1525">
        <v>0</v>
      </c>
      <c r="N1525">
        <v>0.92279497300000002</v>
      </c>
      <c r="O1525">
        <v>1</v>
      </c>
      <c r="P1525">
        <v>40170.620000000003</v>
      </c>
      <c r="Q1525">
        <v>1</v>
      </c>
      <c r="R1525">
        <v>0.92279497300000002</v>
      </c>
      <c r="S1525">
        <v>40170.620000000003</v>
      </c>
      <c r="T1525" t="s">
        <v>49</v>
      </c>
      <c r="U1525" t="s">
        <v>50</v>
      </c>
      <c r="V1525">
        <v>0</v>
      </c>
      <c r="W1525">
        <v>0</v>
      </c>
      <c r="X1525">
        <v>68.266653980000001</v>
      </c>
      <c r="Y1525">
        <v>-6.2719928149999999</v>
      </c>
      <c r="Z1525">
        <v>6.2719928149999999</v>
      </c>
      <c r="AA1525">
        <v>-6.2719928149999999</v>
      </c>
      <c r="AB1525">
        <v>8.4781706799999995E-2</v>
      </c>
      <c r="AC1525">
        <v>8.4781706799999995E-2</v>
      </c>
      <c r="AD1525">
        <v>0</v>
      </c>
      <c r="AE1525">
        <v>1017.9516197</v>
      </c>
      <c r="AF1525">
        <v>0.83801326620000005</v>
      </c>
      <c r="AG1525">
        <v>10061.804534999999</v>
      </c>
      <c r="AH1525" t="s">
        <v>40</v>
      </c>
    </row>
    <row r="1526" spans="1:34" x14ac:dyDescent="0.55000000000000004">
      <c r="A1526">
        <v>14652.888514</v>
      </c>
      <c r="B1526">
        <v>15068.920264</v>
      </c>
      <c r="C1526" t="s">
        <v>21</v>
      </c>
      <c r="D1526" t="s">
        <v>286</v>
      </c>
      <c r="E1526">
        <v>210039</v>
      </c>
      <c r="F1526" t="s">
        <v>286</v>
      </c>
      <c r="G1526" t="s">
        <v>35</v>
      </c>
      <c r="H1526" t="s">
        <v>286</v>
      </c>
      <c r="I1526" t="s">
        <v>37</v>
      </c>
      <c r="J1526">
        <v>31</v>
      </c>
      <c r="K1526">
        <v>825.04916953999998</v>
      </c>
      <c r="L1526">
        <v>1090</v>
      </c>
      <c r="M1526">
        <v>11919223.84</v>
      </c>
      <c r="N1526">
        <v>960.42206152000006</v>
      </c>
      <c r="O1526">
        <v>1162</v>
      </c>
      <c r="P1526">
        <v>14499092.74</v>
      </c>
      <c r="Q1526">
        <v>72</v>
      </c>
      <c r="R1526">
        <v>135.37289197999999</v>
      </c>
      <c r="S1526">
        <v>2579868.9</v>
      </c>
      <c r="U1526" t="s">
        <v>287</v>
      </c>
      <c r="V1526">
        <v>0</v>
      </c>
      <c r="W1526">
        <v>0</v>
      </c>
      <c r="X1526">
        <v>198.49333811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135.37289197999999</v>
      </c>
      <c r="AG1526">
        <v>1014811.7522</v>
      </c>
      <c r="AH1526" t="s">
        <v>40</v>
      </c>
    </row>
    <row r="1527" spans="1:34" x14ac:dyDescent="0.55000000000000004">
      <c r="A1527">
        <v>14652.888514</v>
      </c>
      <c r="B1527">
        <v>15068.920264</v>
      </c>
      <c r="C1527" t="s">
        <v>21</v>
      </c>
      <c r="D1527">
        <v>21037</v>
      </c>
      <c r="E1527">
        <v>210039</v>
      </c>
      <c r="F1527" t="s">
        <v>286</v>
      </c>
      <c r="G1527" t="s">
        <v>35</v>
      </c>
      <c r="H1527" t="s">
        <v>64</v>
      </c>
      <c r="I1527" t="s">
        <v>37</v>
      </c>
      <c r="J1527">
        <v>2</v>
      </c>
      <c r="K1527">
        <v>0.41563398800000001</v>
      </c>
      <c r="L1527">
        <v>1</v>
      </c>
      <c r="M1527">
        <v>7685.29</v>
      </c>
      <c r="N1527">
        <v>0.73465697900000004</v>
      </c>
      <c r="O1527">
        <v>2</v>
      </c>
      <c r="P1527">
        <v>14325.15</v>
      </c>
      <c r="Q1527">
        <v>1</v>
      </c>
      <c r="R1527">
        <v>0.31902299099999998</v>
      </c>
      <c r="S1527">
        <v>6639.86</v>
      </c>
      <c r="T1527" t="s">
        <v>480</v>
      </c>
      <c r="U1527" t="s">
        <v>481</v>
      </c>
      <c r="V1527">
        <v>0</v>
      </c>
      <c r="W1527">
        <v>0</v>
      </c>
      <c r="X1527">
        <v>47.501344580000001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0.31902299099999998</v>
      </c>
      <c r="AG1527">
        <v>2391.5296168</v>
      </c>
      <c r="AH1527" t="s">
        <v>40</v>
      </c>
    </row>
    <row r="1528" spans="1:34" x14ac:dyDescent="0.55000000000000004">
      <c r="A1528">
        <v>14652.888514</v>
      </c>
      <c r="B1528">
        <v>15068.920264</v>
      </c>
      <c r="C1528" t="s">
        <v>21</v>
      </c>
      <c r="D1528">
        <v>21409</v>
      </c>
      <c r="E1528">
        <v>210039</v>
      </c>
      <c r="F1528" t="s">
        <v>286</v>
      </c>
      <c r="G1528" t="s">
        <v>35</v>
      </c>
      <c r="H1528" t="s">
        <v>64</v>
      </c>
      <c r="I1528" t="s">
        <v>37</v>
      </c>
      <c r="J1528">
        <v>1</v>
      </c>
      <c r="K1528">
        <v>0</v>
      </c>
      <c r="L1528">
        <v>0</v>
      </c>
      <c r="M1528">
        <v>0</v>
      </c>
      <c r="N1528">
        <v>0.49757698500000003</v>
      </c>
      <c r="O1528">
        <v>1</v>
      </c>
      <c r="P1528">
        <v>5676.72</v>
      </c>
      <c r="Q1528">
        <v>1</v>
      </c>
      <c r="R1528">
        <v>0.49757698500000003</v>
      </c>
      <c r="S1528">
        <v>5676.72</v>
      </c>
      <c r="T1528" t="s">
        <v>104</v>
      </c>
      <c r="U1528" t="s">
        <v>105</v>
      </c>
      <c r="V1528">
        <v>0</v>
      </c>
      <c r="W1528">
        <v>0</v>
      </c>
      <c r="X1528">
        <v>23.385939306000001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0.49757698500000003</v>
      </c>
      <c r="AG1528">
        <v>3730.0449491999998</v>
      </c>
      <c r="AH1528" t="s">
        <v>40</v>
      </c>
    </row>
    <row r="1529" spans="1:34" x14ac:dyDescent="0.55000000000000004">
      <c r="A1529">
        <v>14652.888514</v>
      </c>
      <c r="B1529">
        <v>15068.920264</v>
      </c>
      <c r="C1529" t="s">
        <v>21</v>
      </c>
      <c r="D1529">
        <v>21403</v>
      </c>
      <c r="E1529">
        <v>210039</v>
      </c>
      <c r="F1529" t="s">
        <v>286</v>
      </c>
      <c r="G1529" t="s">
        <v>35</v>
      </c>
      <c r="H1529" t="s">
        <v>64</v>
      </c>
      <c r="I1529" t="s">
        <v>37</v>
      </c>
      <c r="J1529">
        <v>1</v>
      </c>
      <c r="K1529">
        <v>0</v>
      </c>
      <c r="L1529">
        <v>0</v>
      </c>
      <c r="M1529">
        <v>0</v>
      </c>
      <c r="N1529">
        <v>0.39626098799999998</v>
      </c>
      <c r="O1529">
        <v>1</v>
      </c>
      <c r="P1529">
        <v>8128.69</v>
      </c>
      <c r="Q1529">
        <v>1</v>
      </c>
      <c r="R1529">
        <v>0.39626098799999998</v>
      </c>
      <c r="S1529">
        <v>8128.69</v>
      </c>
      <c r="T1529" t="s">
        <v>104</v>
      </c>
      <c r="U1529" t="s">
        <v>457</v>
      </c>
      <c r="V1529">
        <v>0</v>
      </c>
      <c r="W1529">
        <v>0</v>
      </c>
      <c r="X1529">
        <v>30.136504110000001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0.39626098799999998</v>
      </c>
      <c r="AG1529">
        <v>2970.5379096000001</v>
      </c>
      <c r="AH1529" t="s">
        <v>40</v>
      </c>
    </row>
    <row r="1530" spans="1:34" x14ac:dyDescent="0.55000000000000004">
      <c r="A1530">
        <v>14652.888514</v>
      </c>
      <c r="B1530">
        <v>15068.920264</v>
      </c>
      <c r="C1530" t="s">
        <v>21</v>
      </c>
      <c r="D1530">
        <v>20779</v>
      </c>
      <c r="E1530">
        <v>210039</v>
      </c>
      <c r="F1530" t="s">
        <v>286</v>
      </c>
      <c r="G1530" t="s">
        <v>35</v>
      </c>
      <c r="H1530" t="s">
        <v>64</v>
      </c>
      <c r="I1530" t="s">
        <v>37</v>
      </c>
      <c r="J1530">
        <v>1</v>
      </c>
      <c r="K1530">
        <v>0.41525098799999999</v>
      </c>
      <c r="L1530">
        <v>1</v>
      </c>
      <c r="M1530">
        <v>9903.48</v>
      </c>
      <c r="N1530">
        <v>1.9408799430000001</v>
      </c>
      <c r="O1530">
        <v>3</v>
      </c>
      <c r="P1530">
        <v>31205.27</v>
      </c>
      <c r="Q1530">
        <v>2</v>
      </c>
      <c r="R1530">
        <v>1.525628955</v>
      </c>
      <c r="S1530">
        <v>21301.79</v>
      </c>
      <c r="T1530" t="s">
        <v>492</v>
      </c>
      <c r="U1530" t="s">
        <v>493</v>
      </c>
      <c r="V1530">
        <v>0</v>
      </c>
      <c r="W1530">
        <v>0</v>
      </c>
      <c r="X1530">
        <v>8.8570187390000008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1.525628955</v>
      </c>
      <c r="AG1530">
        <v>11436.751999</v>
      </c>
      <c r="AH1530" t="s">
        <v>40</v>
      </c>
    </row>
    <row r="1531" spans="1:34" x14ac:dyDescent="0.55000000000000004">
      <c r="A1531">
        <v>14652.888514</v>
      </c>
      <c r="B1531">
        <v>15068.920264</v>
      </c>
      <c r="C1531" t="s">
        <v>21</v>
      </c>
      <c r="D1531">
        <v>20774</v>
      </c>
      <c r="E1531">
        <v>210039</v>
      </c>
      <c r="F1531" t="s">
        <v>286</v>
      </c>
      <c r="G1531" t="s">
        <v>35</v>
      </c>
      <c r="H1531" t="s">
        <v>41</v>
      </c>
      <c r="I1531" t="s">
        <v>37</v>
      </c>
      <c r="J1531">
        <v>1</v>
      </c>
      <c r="K1531">
        <v>0</v>
      </c>
      <c r="L1531">
        <v>0</v>
      </c>
      <c r="M1531">
        <v>0</v>
      </c>
      <c r="N1531">
        <v>1.433486958</v>
      </c>
      <c r="O1531">
        <v>3</v>
      </c>
      <c r="P1531">
        <v>22120.959999999999</v>
      </c>
      <c r="Q1531">
        <v>3</v>
      </c>
      <c r="R1531">
        <v>1.433486958</v>
      </c>
      <c r="S1531">
        <v>22120.959999999999</v>
      </c>
      <c r="T1531" t="s">
        <v>162</v>
      </c>
      <c r="U1531" t="s">
        <v>201</v>
      </c>
      <c r="V1531">
        <v>0</v>
      </c>
      <c r="W1531">
        <v>0</v>
      </c>
      <c r="X1531">
        <v>108.96683977000001</v>
      </c>
      <c r="Y1531">
        <v>-10.96837268</v>
      </c>
      <c r="Z1531">
        <v>10.968372676</v>
      </c>
      <c r="AA1531">
        <v>-10.96837268</v>
      </c>
      <c r="AB1531">
        <v>0.1442917792</v>
      </c>
      <c r="AC1531">
        <v>0.1442917792</v>
      </c>
      <c r="AD1531">
        <v>0</v>
      </c>
      <c r="AE1531">
        <v>1081.6714565</v>
      </c>
      <c r="AF1531">
        <v>1.2891951788</v>
      </c>
      <c r="AG1531">
        <v>9664.3456397000009</v>
      </c>
      <c r="AH1531" t="s">
        <v>40</v>
      </c>
    </row>
    <row r="1532" spans="1:34" x14ac:dyDescent="0.55000000000000004">
      <c r="A1532">
        <v>14652.888514</v>
      </c>
      <c r="B1532">
        <v>15068.920264</v>
      </c>
      <c r="C1532" t="s">
        <v>21</v>
      </c>
      <c r="D1532">
        <v>20707</v>
      </c>
      <c r="E1532">
        <v>210039</v>
      </c>
      <c r="F1532" t="s">
        <v>286</v>
      </c>
      <c r="G1532" t="s">
        <v>35</v>
      </c>
      <c r="H1532" t="s">
        <v>41</v>
      </c>
      <c r="I1532" t="s">
        <v>37</v>
      </c>
      <c r="J1532">
        <v>1</v>
      </c>
      <c r="K1532">
        <v>0</v>
      </c>
      <c r="L1532">
        <v>0</v>
      </c>
      <c r="M1532">
        <v>0</v>
      </c>
      <c r="N1532">
        <v>0.82382397500000004</v>
      </c>
      <c r="O1532">
        <v>2</v>
      </c>
      <c r="P1532">
        <v>12931.71</v>
      </c>
      <c r="Q1532">
        <v>2</v>
      </c>
      <c r="R1532">
        <v>0.82382397500000004</v>
      </c>
      <c r="S1532">
        <v>12931.71</v>
      </c>
      <c r="T1532" t="s">
        <v>129</v>
      </c>
      <c r="U1532" t="s">
        <v>267</v>
      </c>
      <c r="V1532">
        <v>0</v>
      </c>
      <c r="W1532">
        <v>0</v>
      </c>
      <c r="X1532">
        <v>135.32980598</v>
      </c>
      <c r="Y1532">
        <v>-184.9022105</v>
      </c>
      <c r="Z1532">
        <v>135.32980598</v>
      </c>
      <c r="AA1532">
        <v>135.32980598</v>
      </c>
      <c r="AB1532">
        <v>0.82382397500000004</v>
      </c>
      <c r="AC1532">
        <v>0.82382397500000004</v>
      </c>
      <c r="AD1532">
        <v>0</v>
      </c>
      <c r="AE1532">
        <v>6175.7286805000003</v>
      </c>
      <c r="AF1532">
        <v>0</v>
      </c>
      <c r="AG1532">
        <v>0</v>
      </c>
      <c r="AH1532" t="s">
        <v>40</v>
      </c>
    </row>
    <row r="1533" spans="1:34" x14ac:dyDescent="0.55000000000000004">
      <c r="A1533">
        <v>14652.888514</v>
      </c>
      <c r="B1533">
        <v>15068.920264</v>
      </c>
      <c r="C1533" t="s">
        <v>21</v>
      </c>
      <c r="D1533">
        <v>21229</v>
      </c>
      <c r="E1533">
        <v>210039</v>
      </c>
      <c r="F1533" t="s">
        <v>286</v>
      </c>
      <c r="G1533" t="s">
        <v>35</v>
      </c>
      <c r="H1533" t="s">
        <v>86</v>
      </c>
      <c r="I1533" t="s">
        <v>37</v>
      </c>
      <c r="J1533">
        <v>1</v>
      </c>
      <c r="K1533">
        <v>0</v>
      </c>
      <c r="L1533">
        <v>0</v>
      </c>
      <c r="M1533">
        <v>0</v>
      </c>
      <c r="N1533">
        <v>0.56411298300000001</v>
      </c>
      <c r="O1533">
        <v>1</v>
      </c>
      <c r="P1533">
        <v>8097.96</v>
      </c>
      <c r="Q1533">
        <v>1</v>
      </c>
      <c r="R1533">
        <v>0.56411298300000001</v>
      </c>
      <c r="S1533">
        <v>8097.96</v>
      </c>
      <c r="T1533" t="s">
        <v>36</v>
      </c>
      <c r="U1533" t="s">
        <v>87</v>
      </c>
      <c r="V1533">
        <v>0</v>
      </c>
      <c r="W1533">
        <v>0</v>
      </c>
      <c r="X1533">
        <v>142.46583278</v>
      </c>
      <c r="Y1533">
        <v>-0.598206982</v>
      </c>
      <c r="Z1533">
        <v>0.598206982</v>
      </c>
      <c r="AA1533">
        <v>-0.598206982</v>
      </c>
      <c r="AB1533">
        <v>2.3686825000000002E-3</v>
      </c>
      <c r="AC1533">
        <v>2.3686825000000002E-3</v>
      </c>
      <c r="AD1533">
        <v>0</v>
      </c>
      <c r="AE1533">
        <v>17.756633575999999</v>
      </c>
      <c r="AF1533">
        <v>0.56174430050000002</v>
      </c>
      <c r="AG1533">
        <v>4211.0699530000002</v>
      </c>
      <c r="AH1533" t="s">
        <v>40</v>
      </c>
    </row>
    <row r="1534" spans="1:34" x14ac:dyDescent="0.55000000000000004">
      <c r="A1534">
        <v>14652.888514</v>
      </c>
      <c r="B1534">
        <v>15068.920264</v>
      </c>
      <c r="C1534" t="s">
        <v>21</v>
      </c>
      <c r="D1534">
        <v>20772</v>
      </c>
      <c r="E1534">
        <v>210039</v>
      </c>
      <c r="F1534" t="s">
        <v>286</v>
      </c>
      <c r="G1534" t="s">
        <v>35</v>
      </c>
      <c r="H1534" t="s">
        <v>41</v>
      </c>
      <c r="I1534" t="s">
        <v>37</v>
      </c>
      <c r="J1534">
        <v>2</v>
      </c>
      <c r="K1534">
        <v>1.2626999619999999</v>
      </c>
      <c r="L1534">
        <v>2</v>
      </c>
      <c r="M1534">
        <v>15357.57</v>
      </c>
      <c r="N1534">
        <v>6.558077806</v>
      </c>
      <c r="O1534">
        <v>7</v>
      </c>
      <c r="P1534">
        <v>174909.44</v>
      </c>
      <c r="Q1534">
        <v>5</v>
      </c>
      <c r="R1534">
        <v>5.2953778439999999</v>
      </c>
      <c r="S1534">
        <v>159551.87</v>
      </c>
      <c r="T1534" t="s">
        <v>162</v>
      </c>
      <c r="U1534" t="s">
        <v>163</v>
      </c>
      <c r="V1534">
        <v>0</v>
      </c>
      <c r="W1534">
        <v>0</v>
      </c>
      <c r="X1534">
        <v>53.818906400000003</v>
      </c>
      <c r="Y1534">
        <v>-4.8192558569999999</v>
      </c>
      <c r="Z1534">
        <v>4.8192558569999999</v>
      </c>
      <c r="AA1534">
        <v>-4.8192558569999999</v>
      </c>
      <c r="AB1534">
        <v>0.4741787301</v>
      </c>
      <c r="AC1534">
        <v>0.4741787301</v>
      </c>
      <c r="AD1534">
        <v>0</v>
      </c>
      <c r="AE1534">
        <v>3554.6418552</v>
      </c>
      <c r="AF1534">
        <v>4.8211991138999997</v>
      </c>
      <c r="AG1534">
        <v>36141.722680999999</v>
      </c>
      <c r="AH1534" t="s">
        <v>40</v>
      </c>
    </row>
    <row r="1535" spans="1:34" x14ac:dyDescent="0.55000000000000004">
      <c r="A1535">
        <v>14652.888514</v>
      </c>
      <c r="B1535">
        <v>15068.920264</v>
      </c>
      <c r="C1535" t="s">
        <v>21</v>
      </c>
      <c r="D1535">
        <v>20607</v>
      </c>
      <c r="E1535">
        <v>210039</v>
      </c>
      <c r="F1535" t="s">
        <v>286</v>
      </c>
      <c r="G1535" t="s">
        <v>35</v>
      </c>
      <c r="H1535" t="s">
        <v>41</v>
      </c>
      <c r="I1535" t="s">
        <v>37</v>
      </c>
      <c r="J1535">
        <v>1</v>
      </c>
      <c r="K1535">
        <v>0.65793997999999998</v>
      </c>
      <c r="L1535">
        <v>1</v>
      </c>
      <c r="M1535">
        <v>8971.2000000000007</v>
      </c>
      <c r="N1535">
        <v>0.79348897600000001</v>
      </c>
      <c r="O1535">
        <v>1</v>
      </c>
      <c r="P1535">
        <v>10330.709999999999</v>
      </c>
      <c r="Q1535">
        <v>0</v>
      </c>
      <c r="R1535">
        <v>0.135548996</v>
      </c>
      <c r="S1535">
        <v>1359.51</v>
      </c>
      <c r="T1535" t="s">
        <v>351</v>
      </c>
      <c r="U1535" t="s">
        <v>352</v>
      </c>
      <c r="V1535">
        <v>0</v>
      </c>
      <c r="W1535">
        <v>0</v>
      </c>
      <c r="X1535">
        <v>32.126005048000003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0.135548996</v>
      </c>
      <c r="AG1535">
        <v>1016.1319015</v>
      </c>
      <c r="AH1535" t="s">
        <v>40</v>
      </c>
    </row>
    <row r="1536" spans="1:34" x14ac:dyDescent="0.55000000000000004">
      <c r="A1536">
        <v>14652.888514</v>
      </c>
      <c r="B1536">
        <v>15068.920264</v>
      </c>
      <c r="C1536" t="s">
        <v>21</v>
      </c>
      <c r="D1536">
        <v>21221</v>
      </c>
      <c r="E1536">
        <v>210039</v>
      </c>
      <c r="F1536" t="s">
        <v>286</v>
      </c>
      <c r="G1536" t="s">
        <v>35</v>
      </c>
      <c r="H1536" t="s">
        <v>36</v>
      </c>
      <c r="I1536" t="s">
        <v>37</v>
      </c>
      <c r="J1536">
        <v>1</v>
      </c>
      <c r="K1536">
        <v>0</v>
      </c>
      <c r="L1536">
        <v>0</v>
      </c>
      <c r="M1536">
        <v>0</v>
      </c>
      <c r="N1536">
        <v>1.0422079689999999</v>
      </c>
      <c r="O1536">
        <v>1</v>
      </c>
      <c r="P1536">
        <v>10248.299999999999</v>
      </c>
      <c r="Q1536">
        <v>1</v>
      </c>
      <c r="R1536">
        <v>1.0422079689999999</v>
      </c>
      <c r="S1536">
        <v>10248.299999999999</v>
      </c>
      <c r="T1536" t="s">
        <v>388</v>
      </c>
      <c r="U1536" t="s">
        <v>389</v>
      </c>
      <c r="V1536">
        <v>0</v>
      </c>
      <c r="W1536">
        <v>0</v>
      </c>
      <c r="X1536">
        <v>45.604401649000003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1.0422079689999999</v>
      </c>
      <c r="AG1536">
        <v>7812.8263324</v>
      </c>
      <c r="AH1536" t="s">
        <v>40</v>
      </c>
    </row>
    <row r="1537" spans="1:34" x14ac:dyDescent="0.55000000000000004">
      <c r="A1537">
        <v>14652.888514</v>
      </c>
      <c r="B1537">
        <v>15068.920264</v>
      </c>
      <c r="C1537" t="s">
        <v>21</v>
      </c>
      <c r="D1537">
        <v>21216</v>
      </c>
      <c r="E1537">
        <v>210039</v>
      </c>
      <c r="F1537" t="s">
        <v>286</v>
      </c>
      <c r="G1537" t="s">
        <v>35</v>
      </c>
      <c r="H1537" t="s">
        <v>86</v>
      </c>
      <c r="I1537" t="s">
        <v>37</v>
      </c>
      <c r="J1537">
        <v>1</v>
      </c>
      <c r="K1537">
        <v>0</v>
      </c>
      <c r="L1537">
        <v>0</v>
      </c>
      <c r="M1537">
        <v>0</v>
      </c>
      <c r="N1537">
        <v>0.58914298300000001</v>
      </c>
      <c r="O1537">
        <v>1</v>
      </c>
      <c r="P1537">
        <v>3548.61</v>
      </c>
      <c r="Q1537">
        <v>1</v>
      </c>
      <c r="R1537">
        <v>0.58914298300000001</v>
      </c>
      <c r="S1537">
        <v>3548.61</v>
      </c>
      <c r="T1537" t="s">
        <v>36</v>
      </c>
      <c r="U1537" t="s">
        <v>220</v>
      </c>
      <c r="V1537">
        <v>0</v>
      </c>
      <c r="W1537">
        <v>0</v>
      </c>
      <c r="X1537">
        <v>81.369358595999998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0.58914298300000001</v>
      </c>
      <c r="AG1537">
        <v>4416.4619231999995</v>
      </c>
      <c r="AH1537" t="s">
        <v>40</v>
      </c>
    </row>
    <row r="1538" spans="1:34" x14ac:dyDescent="0.55000000000000004">
      <c r="A1538">
        <v>14652.888514</v>
      </c>
      <c r="B1538">
        <v>15068.920264</v>
      </c>
      <c r="C1538" t="s">
        <v>21</v>
      </c>
      <c r="D1538">
        <v>20758</v>
      </c>
      <c r="E1538">
        <v>210039</v>
      </c>
      <c r="F1538" t="s">
        <v>286</v>
      </c>
      <c r="G1538" t="s">
        <v>35</v>
      </c>
      <c r="H1538" t="s">
        <v>64</v>
      </c>
      <c r="I1538" t="s">
        <v>37</v>
      </c>
      <c r="J1538">
        <v>1</v>
      </c>
      <c r="K1538">
        <v>1.273962963</v>
      </c>
      <c r="L1538">
        <v>2</v>
      </c>
      <c r="M1538">
        <v>22366.53</v>
      </c>
      <c r="N1538">
        <v>5.5589368339999998</v>
      </c>
      <c r="O1538">
        <v>5</v>
      </c>
      <c r="P1538">
        <v>79096</v>
      </c>
      <c r="Q1538">
        <v>3</v>
      </c>
      <c r="R1538">
        <v>4.284973871</v>
      </c>
      <c r="S1538">
        <v>56729.47</v>
      </c>
      <c r="T1538" t="s">
        <v>488</v>
      </c>
      <c r="U1538" t="s">
        <v>489</v>
      </c>
      <c r="V1538">
        <v>0</v>
      </c>
      <c r="W1538">
        <v>0</v>
      </c>
      <c r="X1538">
        <v>5.8833748239999997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4.284973871</v>
      </c>
      <c r="AG1538">
        <v>32121.954244</v>
      </c>
      <c r="AH1538" t="s">
        <v>40</v>
      </c>
    </row>
    <row r="1539" spans="1:34" x14ac:dyDescent="0.55000000000000004">
      <c r="A1539">
        <v>14652.888514</v>
      </c>
      <c r="B1539">
        <v>15068.920264</v>
      </c>
      <c r="C1539" t="s">
        <v>21</v>
      </c>
      <c r="D1539">
        <v>21401</v>
      </c>
      <c r="E1539">
        <v>210039</v>
      </c>
      <c r="F1539" t="s">
        <v>286</v>
      </c>
      <c r="G1539" t="s">
        <v>35</v>
      </c>
      <c r="H1539" t="s">
        <v>64</v>
      </c>
      <c r="I1539" t="s">
        <v>37</v>
      </c>
      <c r="J1539">
        <v>1</v>
      </c>
      <c r="K1539">
        <v>0.35233899000000002</v>
      </c>
      <c r="L1539">
        <v>1</v>
      </c>
      <c r="M1539">
        <v>5903.49</v>
      </c>
      <c r="N1539">
        <v>0.797997976</v>
      </c>
      <c r="O1539">
        <v>1</v>
      </c>
      <c r="P1539">
        <v>4564.54</v>
      </c>
      <c r="Q1539">
        <v>0</v>
      </c>
      <c r="R1539">
        <v>0.44565898599999998</v>
      </c>
      <c r="S1539">
        <v>-1338.95</v>
      </c>
      <c r="T1539" t="s">
        <v>104</v>
      </c>
      <c r="U1539" t="s">
        <v>325</v>
      </c>
      <c r="V1539">
        <v>0</v>
      </c>
      <c r="W1539">
        <v>0</v>
      </c>
      <c r="X1539">
        <v>81.173615592999994</v>
      </c>
      <c r="Y1539">
        <v>-1.1152699669999999</v>
      </c>
      <c r="Z1539">
        <v>1.1152699669999999</v>
      </c>
      <c r="AA1539">
        <v>-1.1152699669999999</v>
      </c>
      <c r="AB1539">
        <v>6.1230497E-3</v>
      </c>
      <c r="AC1539">
        <v>6.1230497E-3</v>
      </c>
      <c r="AD1539">
        <v>0</v>
      </c>
      <c r="AE1539">
        <v>45.900938541000002</v>
      </c>
      <c r="AF1539">
        <v>0.43953593629999999</v>
      </c>
      <c r="AG1539">
        <v>3294.9450007</v>
      </c>
      <c r="AH1539" t="s">
        <v>40</v>
      </c>
    </row>
    <row r="1540" spans="1:34" x14ac:dyDescent="0.55000000000000004">
      <c r="A1540">
        <v>14652.888514</v>
      </c>
      <c r="B1540">
        <v>15068.920264</v>
      </c>
      <c r="C1540" t="s">
        <v>21</v>
      </c>
      <c r="D1540">
        <v>20751</v>
      </c>
      <c r="E1540">
        <v>210039</v>
      </c>
      <c r="F1540" t="s">
        <v>286</v>
      </c>
      <c r="G1540" t="s">
        <v>35</v>
      </c>
      <c r="H1540" t="s">
        <v>64</v>
      </c>
      <c r="I1540" t="s">
        <v>37</v>
      </c>
      <c r="J1540">
        <v>2</v>
      </c>
      <c r="K1540">
        <v>2.271109933</v>
      </c>
      <c r="L1540">
        <v>3</v>
      </c>
      <c r="M1540">
        <v>26386.49</v>
      </c>
      <c r="N1540">
        <v>3.180384906</v>
      </c>
      <c r="O1540">
        <v>6</v>
      </c>
      <c r="P1540">
        <v>53067.4</v>
      </c>
      <c r="Q1540">
        <v>3</v>
      </c>
      <c r="R1540">
        <v>0.90927497300000004</v>
      </c>
      <c r="S1540">
        <v>26680.91</v>
      </c>
      <c r="T1540" t="s">
        <v>223</v>
      </c>
      <c r="U1540" t="s">
        <v>224</v>
      </c>
      <c r="V1540">
        <v>0</v>
      </c>
      <c r="W1540">
        <v>0</v>
      </c>
      <c r="X1540">
        <v>13.091230609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0.90927497300000004</v>
      </c>
      <c r="AG1540">
        <v>6816.3050598</v>
      </c>
      <c r="AH1540" t="s">
        <v>40</v>
      </c>
    </row>
    <row r="1541" spans="1:34" x14ac:dyDescent="0.55000000000000004">
      <c r="A1541">
        <v>14652.888514</v>
      </c>
      <c r="B1541">
        <v>15068.920264</v>
      </c>
      <c r="C1541" t="s">
        <v>21</v>
      </c>
      <c r="D1541">
        <v>21140</v>
      </c>
      <c r="E1541">
        <v>210039</v>
      </c>
      <c r="F1541" t="s">
        <v>286</v>
      </c>
      <c r="G1541" t="s">
        <v>35</v>
      </c>
      <c r="H1541" t="s">
        <v>64</v>
      </c>
      <c r="I1541" t="s">
        <v>37</v>
      </c>
      <c r="J1541">
        <v>1</v>
      </c>
      <c r="K1541">
        <v>0</v>
      </c>
      <c r="L1541">
        <v>0</v>
      </c>
      <c r="M1541">
        <v>0</v>
      </c>
      <c r="N1541">
        <v>0.49757698500000003</v>
      </c>
      <c r="O1541">
        <v>1</v>
      </c>
      <c r="P1541">
        <v>5091.8599999999997</v>
      </c>
      <c r="Q1541">
        <v>1</v>
      </c>
      <c r="R1541">
        <v>0.49757698500000003</v>
      </c>
      <c r="S1541">
        <v>5091.8599999999997</v>
      </c>
      <c r="T1541" t="s">
        <v>500</v>
      </c>
      <c r="U1541" t="s">
        <v>501</v>
      </c>
      <c r="V1541">
        <v>0</v>
      </c>
      <c r="W1541">
        <v>0</v>
      </c>
      <c r="X1541">
        <v>4.232503876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0.49757698500000003</v>
      </c>
      <c r="AG1541">
        <v>3730.0449491999998</v>
      </c>
      <c r="AH1541" t="s">
        <v>40</v>
      </c>
    </row>
    <row r="1542" spans="1:34" x14ac:dyDescent="0.55000000000000004">
      <c r="A1542">
        <v>14652.888514</v>
      </c>
      <c r="B1542">
        <v>15068.920264</v>
      </c>
      <c r="C1542" t="s">
        <v>21</v>
      </c>
      <c r="D1542">
        <v>20746</v>
      </c>
      <c r="E1542">
        <v>210039</v>
      </c>
      <c r="F1542" t="s">
        <v>286</v>
      </c>
      <c r="G1542" t="s">
        <v>35</v>
      </c>
      <c r="H1542" t="s">
        <v>41</v>
      </c>
      <c r="I1542" t="s">
        <v>37</v>
      </c>
      <c r="J1542">
        <v>1</v>
      </c>
      <c r="K1542">
        <v>0</v>
      </c>
      <c r="L1542">
        <v>0</v>
      </c>
      <c r="M1542">
        <v>0</v>
      </c>
      <c r="N1542">
        <v>3.6175038929999999</v>
      </c>
      <c r="O1542">
        <v>4</v>
      </c>
      <c r="P1542">
        <v>51592.22</v>
      </c>
      <c r="Q1542">
        <v>4</v>
      </c>
      <c r="R1542">
        <v>3.6175038929999999</v>
      </c>
      <c r="S1542">
        <v>51592.22</v>
      </c>
      <c r="T1542" t="s">
        <v>476</v>
      </c>
      <c r="U1542" t="s">
        <v>477</v>
      </c>
      <c r="V1542">
        <v>0</v>
      </c>
      <c r="W1542">
        <v>0</v>
      </c>
      <c r="X1542">
        <v>38.336858863000003</v>
      </c>
      <c r="Y1542">
        <v>-7.4017377800000004</v>
      </c>
      <c r="Z1542">
        <v>7.4017377800000004</v>
      </c>
      <c r="AA1542">
        <v>-7.4017377800000004</v>
      </c>
      <c r="AB1542">
        <v>0.69843529250000003</v>
      </c>
      <c r="AC1542">
        <v>0.69843529250000003</v>
      </c>
      <c r="AD1542">
        <v>0</v>
      </c>
      <c r="AE1542">
        <v>5235.7627337000004</v>
      </c>
      <c r="AF1542">
        <v>2.9190686005000002</v>
      </c>
      <c r="AG1542">
        <v>21882.557711000001</v>
      </c>
      <c r="AH1542" t="s">
        <v>40</v>
      </c>
    </row>
    <row r="1543" spans="1:34" x14ac:dyDescent="0.55000000000000004">
      <c r="A1543">
        <v>14652.888514</v>
      </c>
      <c r="B1543">
        <v>15068.920264</v>
      </c>
      <c r="C1543" t="s">
        <v>21</v>
      </c>
      <c r="D1543">
        <v>20711</v>
      </c>
      <c r="E1543">
        <v>210039</v>
      </c>
      <c r="F1543" t="s">
        <v>286</v>
      </c>
      <c r="G1543" t="s">
        <v>35</v>
      </c>
      <c r="H1543" t="s">
        <v>64</v>
      </c>
      <c r="I1543" t="s">
        <v>37</v>
      </c>
      <c r="J1543">
        <v>2</v>
      </c>
      <c r="K1543">
        <v>33.494019008000002</v>
      </c>
      <c r="L1543">
        <v>47</v>
      </c>
      <c r="M1543">
        <v>661377.9</v>
      </c>
      <c r="N1543">
        <v>46.481669621999998</v>
      </c>
      <c r="O1543">
        <v>45</v>
      </c>
      <c r="P1543">
        <v>721412.09</v>
      </c>
      <c r="Q1543">
        <v>-2</v>
      </c>
      <c r="R1543">
        <v>12.987650614</v>
      </c>
      <c r="S1543">
        <v>60034.19</v>
      </c>
      <c r="T1543" t="s">
        <v>131</v>
      </c>
      <c r="U1543" t="s">
        <v>132</v>
      </c>
      <c r="V1543">
        <v>0</v>
      </c>
      <c r="W1543">
        <v>0</v>
      </c>
      <c r="X1543">
        <v>37.829274878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12.987650614</v>
      </c>
      <c r="AG1543">
        <v>97360.854774000007</v>
      </c>
      <c r="AH1543" t="s">
        <v>40</v>
      </c>
    </row>
    <row r="1544" spans="1:34" x14ac:dyDescent="0.55000000000000004">
      <c r="A1544">
        <v>14652.888514</v>
      </c>
      <c r="B1544">
        <v>15068.920264</v>
      </c>
      <c r="C1544" t="s">
        <v>21</v>
      </c>
      <c r="D1544">
        <v>20623</v>
      </c>
      <c r="E1544">
        <v>210039</v>
      </c>
      <c r="F1544" t="s">
        <v>286</v>
      </c>
      <c r="G1544" t="s">
        <v>35</v>
      </c>
      <c r="H1544" t="s">
        <v>41</v>
      </c>
      <c r="I1544" t="s">
        <v>37</v>
      </c>
      <c r="J1544">
        <v>1</v>
      </c>
      <c r="K1544">
        <v>0.58304598299999999</v>
      </c>
      <c r="L1544">
        <v>1</v>
      </c>
      <c r="M1544">
        <v>3592.55</v>
      </c>
      <c r="N1544">
        <v>1.0422079689999999</v>
      </c>
      <c r="O1544">
        <v>1</v>
      </c>
      <c r="P1544">
        <v>8766.7900000000009</v>
      </c>
      <c r="Q1544">
        <v>0</v>
      </c>
      <c r="R1544">
        <v>0.45916198600000002</v>
      </c>
      <c r="S1544">
        <v>5174.24</v>
      </c>
      <c r="T1544" t="s">
        <v>261</v>
      </c>
      <c r="U1544" t="s">
        <v>262</v>
      </c>
      <c r="V1544">
        <v>0</v>
      </c>
      <c r="W1544">
        <v>0</v>
      </c>
      <c r="X1544">
        <v>10.72313368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0.45916198600000002</v>
      </c>
      <c r="AG1544">
        <v>3442.0700683</v>
      </c>
      <c r="AH1544" t="s">
        <v>40</v>
      </c>
    </row>
    <row r="1545" spans="1:34" x14ac:dyDescent="0.55000000000000004">
      <c r="A1545">
        <v>14652.888514</v>
      </c>
      <c r="B1545">
        <v>15068.920264</v>
      </c>
      <c r="C1545" t="s">
        <v>21</v>
      </c>
      <c r="D1545" t="s">
        <v>375</v>
      </c>
      <c r="E1545">
        <v>210039</v>
      </c>
      <c r="F1545" t="s">
        <v>286</v>
      </c>
      <c r="G1545" t="s">
        <v>35</v>
      </c>
      <c r="H1545" t="s">
        <v>375</v>
      </c>
      <c r="I1545" t="s">
        <v>37</v>
      </c>
      <c r="J1545">
        <v>1</v>
      </c>
      <c r="K1545">
        <v>0</v>
      </c>
      <c r="L1545">
        <v>0</v>
      </c>
      <c r="M1545">
        <v>0</v>
      </c>
      <c r="N1545">
        <v>0.75430897799999996</v>
      </c>
      <c r="O1545">
        <v>1</v>
      </c>
      <c r="P1545">
        <v>6571.02</v>
      </c>
      <c r="Q1545">
        <v>1</v>
      </c>
      <c r="R1545">
        <v>0.75430897799999996</v>
      </c>
      <c r="S1545">
        <v>6571.02</v>
      </c>
      <c r="U1545" t="s">
        <v>376</v>
      </c>
      <c r="V1545">
        <v>0</v>
      </c>
      <c r="W1545">
        <v>0</v>
      </c>
      <c r="X1545">
        <v>42.342709741999997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0.75430897799999996</v>
      </c>
      <c r="AG1545">
        <v>5654.6152221000002</v>
      </c>
      <c r="AH1545" t="s">
        <v>40</v>
      </c>
    </row>
    <row r="1546" spans="1:34" x14ac:dyDescent="0.55000000000000004">
      <c r="A1546">
        <v>14652.888514</v>
      </c>
      <c r="B1546">
        <v>15068.920264</v>
      </c>
      <c r="C1546" t="s">
        <v>21</v>
      </c>
      <c r="D1546">
        <v>20613</v>
      </c>
      <c r="E1546">
        <v>210039</v>
      </c>
      <c r="F1546" t="s">
        <v>286</v>
      </c>
      <c r="G1546" t="s">
        <v>35</v>
      </c>
      <c r="H1546" t="s">
        <v>41</v>
      </c>
      <c r="I1546" t="s">
        <v>37</v>
      </c>
      <c r="J1546">
        <v>2</v>
      </c>
      <c r="K1546">
        <v>7.9019647669999999</v>
      </c>
      <c r="L1546">
        <v>11</v>
      </c>
      <c r="M1546">
        <v>142274.29999999999</v>
      </c>
      <c r="N1546">
        <v>9.0978767329999997</v>
      </c>
      <c r="O1546">
        <v>11</v>
      </c>
      <c r="P1546">
        <v>127452.96</v>
      </c>
      <c r="Q1546">
        <v>0</v>
      </c>
      <c r="R1546">
        <v>1.1959119659999999</v>
      </c>
      <c r="S1546">
        <v>-14821.34</v>
      </c>
      <c r="T1546" t="s">
        <v>186</v>
      </c>
      <c r="U1546" t="s">
        <v>187</v>
      </c>
      <c r="V1546">
        <v>0</v>
      </c>
      <c r="W1546">
        <v>0</v>
      </c>
      <c r="X1546">
        <v>58.378697269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1.1959119659999999</v>
      </c>
      <c r="AG1546">
        <v>8965.0557059000002</v>
      </c>
      <c r="AH1546" t="s">
        <v>40</v>
      </c>
    </row>
    <row r="1547" spans="1:34" x14ac:dyDescent="0.55000000000000004">
      <c r="A1547">
        <v>14652.888514</v>
      </c>
      <c r="B1547">
        <v>15068.920264</v>
      </c>
      <c r="C1547" t="s">
        <v>21</v>
      </c>
      <c r="D1547" t="s">
        <v>53</v>
      </c>
      <c r="E1547">
        <v>210039</v>
      </c>
      <c r="F1547" t="s">
        <v>286</v>
      </c>
      <c r="G1547" t="s">
        <v>35</v>
      </c>
      <c r="H1547" t="s">
        <v>53</v>
      </c>
      <c r="I1547" t="s">
        <v>37</v>
      </c>
      <c r="J1547">
        <v>19</v>
      </c>
      <c r="K1547">
        <v>70.995183897000004</v>
      </c>
      <c r="L1547">
        <v>92</v>
      </c>
      <c r="M1547">
        <v>1048275.37</v>
      </c>
      <c r="N1547">
        <v>76.808575726000001</v>
      </c>
      <c r="O1547">
        <v>95</v>
      </c>
      <c r="P1547">
        <v>1100482.82</v>
      </c>
      <c r="Q1547">
        <v>3</v>
      </c>
      <c r="R1547">
        <v>5.8133918290000004</v>
      </c>
      <c r="S1547">
        <v>52207.45</v>
      </c>
      <c r="U1547" t="s">
        <v>54</v>
      </c>
      <c r="V1547">
        <v>0</v>
      </c>
      <c r="W1547">
        <v>0</v>
      </c>
      <c r="X1547">
        <v>136.66112992000001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5.8133918290000004</v>
      </c>
      <c r="AG1547">
        <v>43579.613774999998</v>
      </c>
      <c r="AH1547" t="s">
        <v>40</v>
      </c>
    </row>
    <row r="1548" spans="1:34" x14ac:dyDescent="0.55000000000000004">
      <c r="A1548">
        <v>14652.888514</v>
      </c>
      <c r="B1548">
        <v>15068.920264</v>
      </c>
      <c r="C1548" t="s">
        <v>21</v>
      </c>
      <c r="D1548" t="s">
        <v>62</v>
      </c>
      <c r="E1548">
        <v>210039</v>
      </c>
      <c r="F1548" t="s">
        <v>286</v>
      </c>
      <c r="G1548" t="s">
        <v>35</v>
      </c>
      <c r="H1548" t="s">
        <v>62</v>
      </c>
      <c r="I1548" t="s">
        <v>37</v>
      </c>
      <c r="J1548">
        <v>18</v>
      </c>
      <c r="K1548">
        <v>44.797695668999999</v>
      </c>
      <c r="L1548">
        <v>50</v>
      </c>
      <c r="M1548">
        <v>598355.31000000006</v>
      </c>
      <c r="N1548">
        <v>51.513224473999998</v>
      </c>
      <c r="O1548">
        <v>68</v>
      </c>
      <c r="P1548">
        <v>753034.32</v>
      </c>
      <c r="Q1548">
        <v>18</v>
      </c>
      <c r="R1548">
        <v>6.7155288049999999</v>
      </c>
      <c r="S1548">
        <v>154679.01</v>
      </c>
      <c r="U1548" t="s">
        <v>63</v>
      </c>
      <c r="V1548">
        <v>0</v>
      </c>
      <c r="W1548">
        <v>0</v>
      </c>
      <c r="X1548">
        <v>145.88484364999999</v>
      </c>
      <c r="Y1548">
        <v>-9.3912267220000007</v>
      </c>
      <c r="Z1548">
        <v>9.3912267220000007</v>
      </c>
      <c r="AA1548">
        <v>-9.3912267220000007</v>
      </c>
      <c r="AB1548">
        <v>0.43230709909999998</v>
      </c>
      <c r="AC1548">
        <v>0.43230709909999998</v>
      </c>
      <c r="AD1548">
        <v>0</v>
      </c>
      <c r="AE1548">
        <v>3240.7546173999999</v>
      </c>
      <c r="AF1548">
        <v>6.2832217059</v>
      </c>
      <c r="AG1548">
        <v>47101.65481</v>
      </c>
      <c r="AH1548" t="s">
        <v>40</v>
      </c>
    </row>
    <row r="1549" spans="1:34" x14ac:dyDescent="0.55000000000000004">
      <c r="A1549">
        <v>14652.888514</v>
      </c>
      <c r="B1549">
        <v>15068.920264</v>
      </c>
      <c r="C1549" t="s">
        <v>21</v>
      </c>
      <c r="D1549">
        <v>20735</v>
      </c>
      <c r="E1549">
        <v>210039</v>
      </c>
      <c r="F1549" t="s">
        <v>286</v>
      </c>
      <c r="G1549" t="s">
        <v>35</v>
      </c>
      <c r="H1549" t="s">
        <v>41</v>
      </c>
      <c r="I1549" t="s">
        <v>37</v>
      </c>
      <c r="J1549">
        <v>2</v>
      </c>
      <c r="K1549">
        <v>5.8551628259999999</v>
      </c>
      <c r="L1549">
        <v>7</v>
      </c>
      <c r="M1549">
        <v>92380.82</v>
      </c>
      <c r="N1549">
        <v>9.2029207280000005</v>
      </c>
      <c r="O1549">
        <v>12</v>
      </c>
      <c r="P1549">
        <v>140990.9</v>
      </c>
      <c r="Q1549">
        <v>5</v>
      </c>
      <c r="R1549">
        <v>3.3477579020000001</v>
      </c>
      <c r="S1549">
        <v>48610.080000000002</v>
      </c>
      <c r="T1549" t="s">
        <v>272</v>
      </c>
      <c r="U1549" t="s">
        <v>273</v>
      </c>
      <c r="V1549">
        <v>0</v>
      </c>
      <c r="W1549">
        <v>0</v>
      </c>
      <c r="X1549">
        <v>53.338752419000002</v>
      </c>
      <c r="Y1549">
        <v>-1.0590439679999999</v>
      </c>
      <c r="Z1549">
        <v>1.0590439679999999</v>
      </c>
      <c r="AA1549">
        <v>-1.0590439679999999</v>
      </c>
      <c r="AB1549">
        <v>6.6469923900000005E-2</v>
      </c>
      <c r="AC1549">
        <v>6.6469923900000005E-2</v>
      </c>
      <c r="AD1549">
        <v>0</v>
      </c>
      <c r="AE1549">
        <v>498.28631804000003</v>
      </c>
      <c r="AF1549">
        <v>3.2812879780999999</v>
      </c>
      <c r="AG1549">
        <v>24597.905488</v>
      </c>
      <c r="AH1549" t="s">
        <v>40</v>
      </c>
    </row>
    <row r="1550" spans="1:34" x14ac:dyDescent="0.55000000000000004">
      <c r="A1550">
        <v>14652.888514</v>
      </c>
      <c r="B1550">
        <v>15068.920264</v>
      </c>
      <c r="C1550" t="s">
        <v>21</v>
      </c>
      <c r="D1550">
        <v>20733</v>
      </c>
      <c r="E1550">
        <v>210039</v>
      </c>
      <c r="F1550" t="s">
        <v>286</v>
      </c>
      <c r="G1550" t="s">
        <v>35</v>
      </c>
      <c r="H1550" t="s">
        <v>64</v>
      </c>
      <c r="I1550" t="s">
        <v>37</v>
      </c>
      <c r="J1550">
        <v>2</v>
      </c>
      <c r="K1550">
        <v>7.6500427709999999</v>
      </c>
      <c r="L1550">
        <v>10</v>
      </c>
      <c r="M1550">
        <v>135249.92000000001</v>
      </c>
      <c r="N1550">
        <v>9.7085607110000005</v>
      </c>
      <c r="O1550">
        <v>13</v>
      </c>
      <c r="P1550">
        <v>131278.98000000001</v>
      </c>
      <c r="Q1550">
        <v>3</v>
      </c>
      <c r="R1550">
        <v>2.0585179400000002</v>
      </c>
      <c r="S1550">
        <v>-3970.94</v>
      </c>
      <c r="T1550" t="s">
        <v>490</v>
      </c>
      <c r="U1550" t="s">
        <v>491</v>
      </c>
      <c r="V1550">
        <v>0</v>
      </c>
      <c r="W1550">
        <v>0</v>
      </c>
      <c r="X1550">
        <v>13.823042591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2.0585179400000002</v>
      </c>
      <c r="AG1550">
        <v>15431.510453000001</v>
      </c>
      <c r="AH1550" t="s">
        <v>40</v>
      </c>
    </row>
    <row r="1551" spans="1:34" x14ac:dyDescent="0.55000000000000004">
      <c r="A1551">
        <v>14652.888514</v>
      </c>
      <c r="B1551">
        <v>15068.920264</v>
      </c>
      <c r="C1551" t="s">
        <v>21</v>
      </c>
      <c r="D1551">
        <v>20794</v>
      </c>
      <c r="E1551">
        <v>210039</v>
      </c>
      <c r="F1551" t="s">
        <v>286</v>
      </c>
      <c r="G1551" t="s">
        <v>35</v>
      </c>
      <c r="H1551" t="s">
        <v>79</v>
      </c>
      <c r="I1551" t="s">
        <v>37</v>
      </c>
      <c r="J1551">
        <v>1</v>
      </c>
      <c r="K1551">
        <v>0</v>
      </c>
      <c r="L1551">
        <v>0</v>
      </c>
      <c r="M1551">
        <v>0</v>
      </c>
      <c r="N1551">
        <v>0.52952198399999995</v>
      </c>
      <c r="O1551">
        <v>1</v>
      </c>
      <c r="P1551">
        <v>7674.75</v>
      </c>
      <c r="Q1551">
        <v>1</v>
      </c>
      <c r="R1551">
        <v>0.52952198399999995</v>
      </c>
      <c r="S1551">
        <v>7674.75</v>
      </c>
      <c r="T1551" t="s">
        <v>208</v>
      </c>
      <c r="U1551" t="s">
        <v>209</v>
      </c>
      <c r="V1551">
        <v>0</v>
      </c>
      <c r="W1551">
        <v>0</v>
      </c>
      <c r="X1551">
        <v>40.043864829999997</v>
      </c>
      <c r="Y1551">
        <v>-4.7681088579999997</v>
      </c>
      <c r="Z1551">
        <v>4.7681088579999997</v>
      </c>
      <c r="AA1551">
        <v>-4.7681088579999997</v>
      </c>
      <c r="AB1551">
        <v>6.3051318199999998E-2</v>
      </c>
      <c r="AC1551">
        <v>6.3051318199999998E-2</v>
      </c>
      <c r="AD1551">
        <v>0</v>
      </c>
      <c r="AE1551">
        <v>472.65902161000002</v>
      </c>
      <c r="AF1551">
        <v>0.46647066580000002</v>
      </c>
      <c r="AG1551">
        <v>3496.8589855999999</v>
      </c>
      <c r="AH1551" t="s">
        <v>40</v>
      </c>
    </row>
    <row r="1552" spans="1:34" x14ac:dyDescent="0.55000000000000004">
      <c r="A1552">
        <v>14652.888514</v>
      </c>
      <c r="B1552">
        <v>15068.920264</v>
      </c>
      <c r="C1552" t="s">
        <v>21</v>
      </c>
      <c r="D1552">
        <v>20608</v>
      </c>
      <c r="E1552">
        <v>210039</v>
      </c>
      <c r="F1552" t="s">
        <v>286</v>
      </c>
      <c r="G1552" t="s">
        <v>35</v>
      </c>
      <c r="H1552" t="s">
        <v>41</v>
      </c>
      <c r="I1552" t="s">
        <v>37</v>
      </c>
      <c r="J1552">
        <v>2</v>
      </c>
      <c r="K1552">
        <v>1.4916649559999999</v>
      </c>
      <c r="L1552">
        <v>3</v>
      </c>
      <c r="M1552">
        <v>21037.24</v>
      </c>
      <c r="N1552">
        <v>6.4596368069999999</v>
      </c>
      <c r="O1552">
        <v>6</v>
      </c>
      <c r="P1552">
        <v>106783.78</v>
      </c>
      <c r="Q1552">
        <v>3</v>
      </c>
      <c r="R1552">
        <v>4.9679718509999997</v>
      </c>
      <c r="S1552">
        <v>85746.54</v>
      </c>
      <c r="T1552" t="s">
        <v>509</v>
      </c>
      <c r="U1552" t="s">
        <v>510</v>
      </c>
      <c r="V1552">
        <v>0</v>
      </c>
      <c r="W1552">
        <v>0</v>
      </c>
      <c r="X1552">
        <v>13.008224609999999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4.9679718509999997</v>
      </c>
      <c r="AG1552">
        <v>37241.992434</v>
      </c>
      <c r="AH1552" t="s">
        <v>40</v>
      </c>
    </row>
    <row r="1553" spans="1:34" x14ac:dyDescent="0.55000000000000004">
      <c r="A1553">
        <v>15733.560898</v>
      </c>
      <c r="B1553">
        <v>15230.830486000001</v>
      </c>
      <c r="C1553" t="s">
        <v>21</v>
      </c>
      <c r="D1553">
        <v>21244</v>
      </c>
      <c r="E1553">
        <v>210040</v>
      </c>
      <c r="F1553" t="s">
        <v>513</v>
      </c>
      <c r="G1553" t="s">
        <v>35</v>
      </c>
      <c r="H1553" t="s">
        <v>36</v>
      </c>
      <c r="I1553" t="s">
        <v>37</v>
      </c>
      <c r="J1553">
        <v>2</v>
      </c>
      <c r="K1553">
        <v>241.77993784</v>
      </c>
      <c r="L1553">
        <v>354</v>
      </c>
      <c r="M1553">
        <v>3740837.19</v>
      </c>
      <c r="N1553">
        <v>282.21108664000002</v>
      </c>
      <c r="O1553">
        <v>346</v>
      </c>
      <c r="P1553">
        <v>4329251.49</v>
      </c>
      <c r="Q1553">
        <v>-8</v>
      </c>
      <c r="R1553">
        <v>40.431148798999999</v>
      </c>
      <c r="S1553">
        <v>588414.30000000005</v>
      </c>
      <c r="T1553" t="s">
        <v>153</v>
      </c>
      <c r="U1553" t="s">
        <v>154</v>
      </c>
      <c r="V1553">
        <v>0</v>
      </c>
      <c r="W1553">
        <v>0</v>
      </c>
      <c r="X1553">
        <v>128.80505017999999</v>
      </c>
      <c r="Y1553">
        <v>-0.77333497699999998</v>
      </c>
      <c r="Z1553">
        <v>0.77333497699999998</v>
      </c>
      <c r="AA1553">
        <v>-0.77333497699999998</v>
      </c>
      <c r="AB1553">
        <v>0.24274530759999999</v>
      </c>
      <c r="AC1553">
        <v>0.24274530759999999</v>
      </c>
      <c r="AD1553">
        <v>0</v>
      </c>
      <c r="AE1553">
        <v>1953.9273177</v>
      </c>
      <c r="AF1553">
        <v>40.188403491000003</v>
      </c>
      <c r="AG1553">
        <v>323488.10450999998</v>
      </c>
      <c r="AH1553" t="s">
        <v>40</v>
      </c>
    </row>
    <row r="1554" spans="1:34" x14ac:dyDescent="0.55000000000000004">
      <c r="A1554">
        <v>15733.560898</v>
      </c>
      <c r="B1554">
        <v>15230.830486000001</v>
      </c>
      <c r="C1554" t="s">
        <v>21</v>
      </c>
      <c r="D1554">
        <v>21030</v>
      </c>
      <c r="E1554">
        <v>210040</v>
      </c>
      <c r="F1554" t="s">
        <v>513</v>
      </c>
      <c r="G1554" t="s">
        <v>35</v>
      </c>
      <c r="H1554" t="s">
        <v>36</v>
      </c>
      <c r="I1554" t="s">
        <v>37</v>
      </c>
      <c r="J1554">
        <v>1</v>
      </c>
      <c r="K1554">
        <v>3.02173391</v>
      </c>
      <c r="L1554">
        <v>5</v>
      </c>
      <c r="M1554">
        <v>41382.94</v>
      </c>
      <c r="N1554">
        <v>3.8396878860000001</v>
      </c>
      <c r="O1554">
        <v>4</v>
      </c>
      <c r="P1554">
        <v>39235.81</v>
      </c>
      <c r="Q1554">
        <v>-1</v>
      </c>
      <c r="R1554">
        <v>0.81795397599999997</v>
      </c>
      <c r="S1554">
        <v>-2147.13</v>
      </c>
      <c r="T1554" t="s">
        <v>38</v>
      </c>
      <c r="U1554" t="s">
        <v>39</v>
      </c>
      <c r="V1554">
        <v>0</v>
      </c>
      <c r="W1554">
        <v>0</v>
      </c>
      <c r="X1554">
        <v>40.373505799</v>
      </c>
      <c r="Y1554">
        <v>-0.92701997199999997</v>
      </c>
      <c r="Z1554">
        <v>0.92701997199999997</v>
      </c>
      <c r="AA1554">
        <v>-0.92701997199999997</v>
      </c>
      <c r="AB1554">
        <v>1.87811204E-2</v>
      </c>
      <c r="AC1554">
        <v>1.87811204E-2</v>
      </c>
      <c r="AD1554">
        <v>0</v>
      </c>
      <c r="AE1554">
        <v>151.17467973999999</v>
      </c>
      <c r="AF1554">
        <v>0.79917285559999995</v>
      </c>
      <c r="AG1554">
        <v>6432.7738798</v>
      </c>
      <c r="AH1554" t="s">
        <v>40</v>
      </c>
    </row>
    <row r="1555" spans="1:34" x14ac:dyDescent="0.55000000000000004">
      <c r="A1555">
        <v>15733.560898</v>
      </c>
      <c r="B1555">
        <v>15230.830486000001</v>
      </c>
      <c r="C1555" t="s">
        <v>21</v>
      </c>
      <c r="D1555">
        <v>21231</v>
      </c>
      <c r="E1555">
        <v>210040</v>
      </c>
      <c r="F1555" t="s">
        <v>513</v>
      </c>
      <c r="G1555" t="s">
        <v>35</v>
      </c>
      <c r="H1555" t="s">
        <v>86</v>
      </c>
      <c r="I1555" t="s">
        <v>37</v>
      </c>
      <c r="J1555">
        <v>2</v>
      </c>
      <c r="K1555">
        <v>2.947654913</v>
      </c>
      <c r="L1555">
        <v>4</v>
      </c>
      <c r="M1555">
        <v>30683.95</v>
      </c>
      <c r="N1555">
        <v>4.4468468679999997</v>
      </c>
      <c r="O1555">
        <v>4</v>
      </c>
      <c r="P1555">
        <v>62725.73</v>
      </c>
      <c r="Q1555">
        <v>0</v>
      </c>
      <c r="R1555">
        <v>1.4991919549999999</v>
      </c>
      <c r="S1555">
        <v>32041.78</v>
      </c>
      <c r="T1555" t="s">
        <v>36</v>
      </c>
      <c r="U1555" t="s">
        <v>213</v>
      </c>
      <c r="V1555">
        <v>0</v>
      </c>
      <c r="W1555">
        <v>0</v>
      </c>
      <c r="X1555">
        <v>80.842232605000007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1.4991919549999999</v>
      </c>
      <c r="AG1555">
        <v>12067.430445</v>
      </c>
      <c r="AH1555" t="s">
        <v>40</v>
      </c>
    </row>
    <row r="1556" spans="1:34" x14ac:dyDescent="0.55000000000000004">
      <c r="A1556">
        <v>15733.560898</v>
      </c>
      <c r="B1556">
        <v>15230.830486000001</v>
      </c>
      <c r="C1556" t="s">
        <v>21</v>
      </c>
      <c r="D1556">
        <v>21230</v>
      </c>
      <c r="E1556">
        <v>210040</v>
      </c>
      <c r="F1556" t="s">
        <v>513</v>
      </c>
      <c r="G1556" t="s">
        <v>35</v>
      </c>
      <c r="H1556" t="s">
        <v>86</v>
      </c>
      <c r="I1556" t="s">
        <v>37</v>
      </c>
      <c r="J1556">
        <v>2</v>
      </c>
      <c r="K1556">
        <v>3.0937949090000001</v>
      </c>
      <c r="L1556">
        <v>6</v>
      </c>
      <c r="M1556">
        <v>59366.75</v>
      </c>
      <c r="N1556">
        <v>5.3226588430000001</v>
      </c>
      <c r="O1556">
        <v>6</v>
      </c>
      <c r="P1556">
        <v>58922.46</v>
      </c>
      <c r="Q1556">
        <v>0</v>
      </c>
      <c r="R1556">
        <v>2.228863934</v>
      </c>
      <c r="S1556">
        <v>-444.29</v>
      </c>
      <c r="T1556" t="s">
        <v>36</v>
      </c>
      <c r="U1556" t="s">
        <v>200</v>
      </c>
      <c r="V1556">
        <v>0</v>
      </c>
      <c r="W1556">
        <v>0</v>
      </c>
      <c r="X1556">
        <v>91.026667282999995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2.228863934</v>
      </c>
      <c r="AG1556">
        <v>17940.771629999999</v>
      </c>
      <c r="AH1556" t="s">
        <v>40</v>
      </c>
    </row>
    <row r="1557" spans="1:34" x14ac:dyDescent="0.55000000000000004">
      <c r="A1557">
        <v>15733.560898</v>
      </c>
      <c r="B1557">
        <v>15230.830486000001</v>
      </c>
      <c r="C1557" t="s">
        <v>21</v>
      </c>
      <c r="D1557">
        <v>20774</v>
      </c>
      <c r="E1557">
        <v>210040</v>
      </c>
      <c r="F1557" t="s">
        <v>513</v>
      </c>
      <c r="G1557" t="s">
        <v>35</v>
      </c>
      <c r="H1557" t="s">
        <v>41</v>
      </c>
      <c r="I1557" t="s">
        <v>37</v>
      </c>
      <c r="J1557">
        <v>1</v>
      </c>
      <c r="K1557">
        <v>0</v>
      </c>
      <c r="L1557">
        <v>0</v>
      </c>
      <c r="M1557">
        <v>0</v>
      </c>
      <c r="N1557">
        <v>3.7839158880000001</v>
      </c>
      <c r="O1557">
        <v>1</v>
      </c>
      <c r="P1557">
        <v>32525.42</v>
      </c>
      <c r="Q1557">
        <v>1</v>
      </c>
      <c r="R1557">
        <v>3.7839158880000001</v>
      </c>
      <c r="S1557">
        <v>32525.42</v>
      </c>
      <c r="T1557" t="s">
        <v>162</v>
      </c>
      <c r="U1557" t="s">
        <v>201</v>
      </c>
      <c r="V1557">
        <v>0</v>
      </c>
      <c r="W1557">
        <v>0</v>
      </c>
      <c r="X1557">
        <v>108.96683977000001</v>
      </c>
      <c r="Y1557">
        <v>-10.96837268</v>
      </c>
      <c r="Z1557">
        <v>10.968372676</v>
      </c>
      <c r="AA1557">
        <v>-10.96837268</v>
      </c>
      <c r="AB1557">
        <v>0.38088100670000002</v>
      </c>
      <c r="AC1557">
        <v>0.38088100670000002</v>
      </c>
      <c r="AD1557">
        <v>0</v>
      </c>
      <c r="AE1557">
        <v>3065.8215856000002</v>
      </c>
      <c r="AF1557">
        <v>3.4030348813</v>
      </c>
      <c r="AG1557">
        <v>27392.013806999999</v>
      </c>
      <c r="AH1557" t="s">
        <v>40</v>
      </c>
    </row>
    <row r="1558" spans="1:34" x14ac:dyDescent="0.55000000000000004">
      <c r="A1558">
        <v>15733.560898</v>
      </c>
      <c r="B1558">
        <v>15230.830486000001</v>
      </c>
      <c r="C1558" t="s">
        <v>21</v>
      </c>
      <c r="D1558">
        <v>21012</v>
      </c>
      <c r="E1558">
        <v>210040</v>
      </c>
      <c r="F1558" t="s">
        <v>513</v>
      </c>
      <c r="G1558" t="s">
        <v>35</v>
      </c>
      <c r="H1558" t="s">
        <v>64</v>
      </c>
      <c r="I1558" t="s">
        <v>37</v>
      </c>
      <c r="J1558">
        <v>1</v>
      </c>
      <c r="K1558">
        <v>0</v>
      </c>
      <c r="L1558">
        <v>0</v>
      </c>
      <c r="M1558">
        <v>0</v>
      </c>
      <c r="N1558">
        <v>0.94474897199999996</v>
      </c>
      <c r="O1558">
        <v>1</v>
      </c>
      <c r="P1558">
        <v>19877.150000000001</v>
      </c>
      <c r="Q1558">
        <v>1</v>
      </c>
      <c r="R1558">
        <v>0.94474897199999996</v>
      </c>
      <c r="S1558">
        <v>19877.150000000001</v>
      </c>
      <c r="T1558" t="s">
        <v>341</v>
      </c>
      <c r="U1558" t="s">
        <v>342</v>
      </c>
      <c r="V1558">
        <v>0</v>
      </c>
      <c r="W1558">
        <v>0</v>
      </c>
      <c r="X1558">
        <v>80.251827634999998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0.94474897199999996</v>
      </c>
      <c r="AG1558">
        <v>7604.5582218999998</v>
      </c>
      <c r="AH1558" t="s">
        <v>40</v>
      </c>
    </row>
    <row r="1559" spans="1:34" x14ac:dyDescent="0.55000000000000004">
      <c r="A1559">
        <v>15733.560898</v>
      </c>
      <c r="B1559">
        <v>15230.830486000001</v>
      </c>
      <c r="C1559" t="s">
        <v>21</v>
      </c>
      <c r="D1559">
        <v>21226</v>
      </c>
      <c r="E1559">
        <v>210040</v>
      </c>
      <c r="F1559" t="s">
        <v>513</v>
      </c>
      <c r="G1559" t="s">
        <v>35</v>
      </c>
      <c r="H1559" t="s">
        <v>64</v>
      </c>
      <c r="I1559" t="s">
        <v>37</v>
      </c>
      <c r="J1559">
        <v>1</v>
      </c>
      <c r="K1559">
        <v>0</v>
      </c>
      <c r="L1559">
        <v>0</v>
      </c>
      <c r="M1559">
        <v>0</v>
      </c>
      <c r="N1559">
        <v>1.8894979439999999</v>
      </c>
      <c r="O1559">
        <v>2</v>
      </c>
      <c r="P1559">
        <v>10072.219999999999</v>
      </c>
      <c r="Q1559">
        <v>2</v>
      </c>
      <c r="R1559">
        <v>1.8894979439999999</v>
      </c>
      <c r="S1559">
        <v>10072.219999999999</v>
      </c>
      <c r="T1559" t="s">
        <v>360</v>
      </c>
      <c r="U1559" t="s">
        <v>361</v>
      </c>
      <c r="V1559">
        <v>0</v>
      </c>
      <c r="W1559">
        <v>0</v>
      </c>
      <c r="X1559">
        <v>41.493077776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1.8894979439999999</v>
      </c>
      <c r="AG1559">
        <v>15209.116443999999</v>
      </c>
      <c r="AH1559" t="s">
        <v>40</v>
      </c>
    </row>
    <row r="1560" spans="1:34" x14ac:dyDescent="0.55000000000000004">
      <c r="A1560">
        <v>15733.560898</v>
      </c>
      <c r="B1560">
        <v>15230.830486000001</v>
      </c>
      <c r="C1560" t="s">
        <v>21</v>
      </c>
      <c r="D1560">
        <v>20607</v>
      </c>
      <c r="E1560">
        <v>210040</v>
      </c>
      <c r="F1560" t="s">
        <v>513</v>
      </c>
      <c r="G1560" t="s">
        <v>35</v>
      </c>
      <c r="H1560" t="s">
        <v>41</v>
      </c>
      <c r="I1560" t="s">
        <v>37</v>
      </c>
      <c r="J1560">
        <v>1</v>
      </c>
      <c r="K1560">
        <v>0</v>
      </c>
      <c r="L1560">
        <v>0</v>
      </c>
      <c r="M1560">
        <v>0</v>
      </c>
      <c r="N1560">
        <v>0.92701997199999997</v>
      </c>
      <c r="O1560">
        <v>1</v>
      </c>
      <c r="P1560">
        <v>12435.82</v>
      </c>
      <c r="Q1560">
        <v>1</v>
      </c>
      <c r="R1560">
        <v>0.92701997199999997</v>
      </c>
      <c r="S1560">
        <v>12435.82</v>
      </c>
      <c r="T1560" t="s">
        <v>351</v>
      </c>
      <c r="U1560" t="s">
        <v>352</v>
      </c>
      <c r="V1560">
        <v>0</v>
      </c>
      <c r="W1560">
        <v>0</v>
      </c>
      <c r="X1560">
        <v>32.126005048000003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0.92701997199999997</v>
      </c>
      <c r="AG1560">
        <v>7461.8523637999997</v>
      </c>
      <c r="AH1560" t="s">
        <v>40</v>
      </c>
    </row>
    <row r="1561" spans="1:34" x14ac:dyDescent="0.55000000000000004">
      <c r="A1561">
        <v>15733.560898</v>
      </c>
      <c r="B1561">
        <v>15230.830486000001</v>
      </c>
      <c r="C1561" t="s">
        <v>21</v>
      </c>
      <c r="D1561">
        <v>21001</v>
      </c>
      <c r="E1561">
        <v>210040</v>
      </c>
      <c r="F1561" t="s">
        <v>513</v>
      </c>
      <c r="G1561" t="s">
        <v>35</v>
      </c>
      <c r="H1561" t="s">
        <v>126</v>
      </c>
      <c r="I1561" t="s">
        <v>37</v>
      </c>
      <c r="J1561">
        <v>2</v>
      </c>
      <c r="K1561">
        <v>0</v>
      </c>
      <c r="L1561">
        <v>0</v>
      </c>
      <c r="M1561">
        <v>0</v>
      </c>
      <c r="N1561">
        <v>1.890281944</v>
      </c>
      <c r="O1561">
        <v>2</v>
      </c>
      <c r="P1561">
        <v>17222.900000000001</v>
      </c>
      <c r="Q1561">
        <v>2</v>
      </c>
      <c r="R1561">
        <v>1.890281944</v>
      </c>
      <c r="S1561">
        <v>17222.900000000001</v>
      </c>
      <c r="T1561" t="s">
        <v>278</v>
      </c>
      <c r="U1561" t="s">
        <v>279</v>
      </c>
      <c r="V1561">
        <v>0</v>
      </c>
      <c r="W1561">
        <v>0</v>
      </c>
      <c r="X1561">
        <v>57.391620308999997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1.890281944</v>
      </c>
      <c r="AG1561">
        <v>15215.427087</v>
      </c>
      <c r="AH1561" t="s">
        <v>40</v>
      </c>
    </row>
    <row r="1562" spans="1:34" x14ac:dyDescent="0.55000000000000004">
      <c r="A1562">
        <v>15733.560898</v>
      </c>
      <c r="B1562">
        <v>15230.830486000001</v>
      </c>
      <c r="C1562" t="s">
        <v>21</v>
      </c>
      <c r="D1562">
        <v>21223</v>
      </c>
      <c r="E1562">
        <v>210040</v>
      </c>
      <c r="F1562" t="s">
        <v>513</v>
      </c>
      <c r="G1562" t="s">
        <v>35</v>
      </c>
      <c r="H1562" t="s">
        <v>86</v>
      </c>
      <c r="I1562" t="s">
        <v>37</v>
      </c>
      <c r="J1562">
        <v>2</v>
      </c>
      <c r="K1562">
        <v>15.070748554</v>
      </c>
      <c r="L1562">
        <v>14</v>
      </c>
      <c r="M1562">
        <v>482591.1</v>
      </c>
      <c r="N1562">
        <v>17.138518491999999</v>
      </c>
      <c r="O1562">
        <v>17</v>
      </c>
      <c r="P1562">
        <v>307216.71999999997</v>
      </c>
      <c r="Q1562">
        <v>3</v>
      </c>
      <c r="R1562">
        <v>2.0677699380000001</v>
      </c>
      <c r="S1562">
        <v>-175374.38</v>
      </c>
      <c r="T1562" t="s">
        <v>36</v>
      </c>
      <c r="U1562" t="s">
        <v>308</v>
      </c>
      <c r="V1562">
        <v>0</v>
      </c>
      <c r="W1562">
        <v>0</v>
      </c>
      <c r="X1562">
        <v>32.501234044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2.0677699380000001</v>
      </c>
      <c r="AG1562">
        <v>16644.079378999999</v>
      </c>
      <c r="AH1562" t="s">
        <v>40</v>
      </c>
    </row>
    <row r="1563" spans="1:34" x14ac:dyDescent="0.55000000000000004">
      <c r="A1563">
        <v>15733.560898</v>
      </c>
      <c r="B1563">
        <v>15230.830486000001</v>
      </c>
      <c r="C1563" t="s">
        <v>21</v>
      </c>
      <c r="D1563">
        <v>21222</v>
      </c>
      <c r="E1563">
        <v>210040</v>
      </c>
      <c r="F1563" t="s">
        <v>513</v>
      </c>
      <c r="G1563" t="s">
        <v>35</v>
      </c>
      <c r="H1563" t="s">
        <v>36</v>
      </c>
      <c r="I1563" t="s">
        <v>37</v>
      </c>
      <c r="J1563">
        <v>2</v>
      </c>
      <c r="K1563">
        <v>2.994996912</v>
      </c>
      <c r="L1563">
        <v>4</v>
      </c>
      <c r="M1563">
        <v>30564.36</v>
      </c>
      <c r="N1563">
        <v>3.144069907</v>
      </c>
      <c r="O1563">
        <v>4</v>
      </c>
      <c r="P1563">
        <v>23242.6</v>
      </c>
      <c r="Q1563">
        <v>0</v>
      </c>
      <c r="R1563">
        <v>0.14907299500000001</v>
      </c>
      <c r="S1563">
        <v>-7321.76</v>
      </c>
      <c r="T1563" t="s">
        <v>357</v>
      </c>
      <c r="U1563" t="s">
        <v>358</v>
      </c>
      <c r="V1563">
        <v>0</v>
      </c>
      <c r="W1563">
        <v>0</v>
      </c>
      <c r="X1563">
        <v>83.096533515999994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0.14907299500000001</v>
      </c>
      <c r="AG1563">
        <v>1199.9317315000001</v>
      </c>
      <c r="AH1563" t="s">
        <v>40</v>
      </c>
    </row>
    <row r="1564" spans="1:34" x14ac:dyDescent="0.55000000000000004">
      <c r="A1564">
        <v>15733.560898</v>
      </c>
      <c r="B1564">
        <v>15230.830486000001</v>
      </c>
      <c r="C1564" t="s">
        <v>21</v>
      </c>
      <c r="D1564">
        <v>20770</v>
      </c>
      <c r="E1564">
        <v>210040</v>
      </c>
      <c r="F1564" t="s">
        <v>513</v>
      </c>
      <c r="G1564" t="s">
        <v>35</v>
      </c>
      <c r="H1564" t="s">
        <v>41</v>
      </c>
      <c r="I1564" t="s">
        <v>37</v>
      </c>
      <c r="J1564">
        <v>1</v>
      </c>
      <c r="K1564">
        <v>0</v>
      </c>
      <c r="L1564">
        <v>0</v>
      </c>
      <c r="M1564">
        <v>0</v>
      </c>
      <c r="N1564">
        <v>0.58304598299999999</v>
      </c>
      <c r="O1564">
        <v>1</v>
      </c>
      <c r="P1564">
        <v>26979.51</v>
      </c>
      <c r="Q1564">
        <v>1</v>
      </c>
      <c r="R1564">
        <v>0.58304598299999999</v>
      </c>
      <c r="S1564">
        <v>26979.51</v>
      </c>
      <c r="T1564" t="s">
        <v>435</v>
      </c>
      <c r="U1564" t="s">
        <v>436</v>
      </c>
      <c r="V1564">
        <v>0</v>
      </c>
      <c r="W1564">
        <v>0</v>
      </c>
      <c r="X1564">
        <v>43.179993729000003</v>
      </c>
      <c r="Y1564">
        <v>-8.4850117489999999</v>
      </c>
      <c r="Z1564">
        <v>8.4850117489999999</v>
      </c>
      <c r="AA1564">
        <v>-8.4850117489999999</v>
      </c>
      <c r="AB1564">
        <v>0.11457046630000001</v>
      </c>
      <c r="AC1564">
        <v>0.11457046630000001</v>
      </c>
      <c r="AD1564">
        <v>0</v>
      </c>
      <c r="AE1564">
        <v>922.2108806</v>
      </c>
      <c r="AF1564">
        <v>0.46847551669999998</v>
      </c>
      <c r="AG1564">
        <v>3770.8951774000002</v>
      </c>
      <c r="AH1564" t="s">
        <v>40</v>
      </c>
    </row>
    <row r="1565" spans="1:34" x14ac:dyDescent="0.55000000000000004">
      <c r="A1565">
        <v>15733.560898</v>
      </c>
      <c r="B1565">
        <v>15230.830486000001</v>
      </c>
      <c r="C1565" t="s">
        <v>21</v>
      </c>
      <c r="D1565">
        <v>20910</v>
      </c>
      <c r="E1565">
        <v>210040</v>
      </c>
      <c r="F1565" t="s">
        <v>513</v>
      </c>
      <c r="G1565" t="s">
        <v>35</v>
      </c>
      <c r="H1565" t="s">
        <v>46</v>
      </c>
      <c r="I1565" t="s">
        <v>37</v>
      </c>
      <c r="J1565">
        <v>1</v>
      </c>
      <c r="K1565">
        <v>0.94474897199999996</v>
      </c>
      <c r="L1565">
        <v>1</v>
      </c>
      <c r="M1565">
        <v>6187.74</v>
      </c>
      <c r="N1565">
        <v>1.6796749500000001</v>
      </c>
      <c r="O1565">
        <v>2</v>
      </c>
      <c r="P1565">
        <v>43263.44</v>
      </c>
      <c r="Q1565">
        <v>1</v>
      </c>
      <c r="R1565">
        <v>0.73492597800000004</v>
      </c>
      <c r="S1565">
        <v>37075.699999999997</v>
      </c>
      <c r="T1565" t="s">
        <v>98</v>
      </c>
      <c r="U1565" t="s">
        <v>231</v>
      </c>
      <c r="V1565">
        <v>0</v>
      </c>
      <c r="W1565">
        <v>0</v>
      </c>
      <c r="X1565">
        <v>79.478649641000004</v>
      </c>
      <c r="Y1565">
        <v>-2.182473935</v>
      </c>
      <c r="Z1565">
        <v>2.182473935</v>
      </c>
      <c r="AA1565">
        <v>-2.182473935</v>
      </c>
      <c r="AB1565">
        <v>2.0180976900000001E-2</v>
      </c>
      <c r="AC1565">
        <v>2.0180976900000001E-2</v>
      </c>
      <c r="AD1565">
        <v>0</v>
      </c>
      <c r="AE1565">
        <v>162.44253049</v>
      </c>
      <c r="AF1565">
        <v>0.71474500110000005</v>
      </c>
      <c r="AG1565">
        <v>5753.1896152999998</v>
      </c>
      <c r="AH1565" t="s">
        <v>40</v>
      </c>
    </row>
    <row r="1566" spans="1:34" x14ac:dyDescent="0.55000000000000004">
      <c r="A1566">
        <v>15733.560898</v>
      </c>
      <c r="B1566">
        <v>15230.830486000001</v>
      </c>
      <c r="C1566" t="s">
        <v>21</v>
      </c>
      <c r="D1566" t="s">
        <v>373</v>
      </c>
      <c r="E1566">
        <v>210040</v>
      </c>
      <c r="F1566" t="s">
        <v>513</v>
      </c>
      <c r="G1566" t="s">
        <v>35</v>
      </c>
      <c r="H1566" t="s">
        <v>373</v>
      </c>
      <c r="I1566" t="s">
        <v>37</v>
      </c>
      <c r="J1566">
        <v>1</v>
      </c>
      <c r="K1566">
        <v>0</v>
      </c>
      <c r="L1566">
        <v>0</v>
      </c>
      <c r="M1566">
        <v>0</v>
      </c>
      <c r="N1566">
        <v>1.4777599560000001</v>
      </c>
      <c r="O1566">
        <v>1</v>
      </c>
      <c r="P1566">
        <v>7025.12</v>
      </c>
      <c r="Q1566">
        <v>1</v>
      </c>
      <c r="R1566">
        <v>1.4777599560000001</v>
      </c>
      <c r="S1566">
        <v>7025.12</v>
      </c>
      <c r="U1566" t="s">
        <v>374</v>
      </c>
      <c r="V1566">
        <v>0</v>
      </c>
      <c r="W1566">
        <v>0</v>
      </c>
      <c r="X1566">
        <v>18.061258459000001</v>
      </c>
      <c r="Y1566">
        <v>-1.486203956</v>
      </c>
      <c r="Z1566">
        <v>1.486203956</v>
      </c>
      <c r="AA1566">
        <v>-1.486203956</v>
      </c>
      <c r="AB1566">
        <v>0.1216002029</v>
      </c>
      <c r="AC1566">
        <v>0.1216002029</v>
      </c>
      <c r="AD1566">
        <v>0</v>
      </c>
      <c r="AE1566">
        <v>978.79526720000001</v>
      </c>
      <c r="AF1566">
        <v>1.3561597531</v>
      </c>
      <c r="AG1566">
        <v>10916.122808</v>
      </c>
      <c r="AH1566" t="s">
        <v>40</v>
      </c>
    </row>
    <row r="1567" spans="1:34" x14ac:dyDescent="0.55000000000000004">
      <c r="A1567">
        <v>15733.560898</v>
      </c>
      <c r="B1567">
        <v>15230.830486000001</v>
      </c>
      <c r="C1567" t="s">
        <v>21</v>
      </c>
      <c r="D1567">
        <v>20901</v>
      </c>
      <c r="E1567">
        <v>210040</v>
      </c>
      <c r="F1567" t="s">
        <v>513</v>
      </c>
      <c r="G1567" t="s">
        <v>35</v>
      </c>
      <c r="H1567" t="s">
        <v>46</v>
      </c>
      <c r="I1567" t="s">
        <v>37</v>
      </c>
      <c r="J1567">
        <v>1</v>
      </c>
      <c r="K1567">
        <v>0</v>
      </c>
      <c r="L1567">
        <v>0</v>
      </c>
      <c r="M1567">
        <v>0</v>
      </c>
      <c r="N1567">
        <v>0.75515097799999997</v>
      </c>
      <c r="O1567">
        <v>1</v>
      </c>
      <c r="P1567">
        <v>9766.57</v>
      </c>
      <c r="Q1567">
        <v>1</v>
      </c>
      <c r="R1567">
        <v>0.75515097799999997</v>
      </c>
      <c r="S1567">
        <v>9766.57</v>
      </c>
      <c r="T1567" t="s">
        <v>98</v>
      </c>
      <c r="U1567" t="s">
        <v>171</v>
      </c>
      <c r="V1567">
        <v>0</v>
      </c>
      <c r="W1567">
        <v>0</v>
      </c>
      <c r="X1567">
        <v>70.619512907000001</v>
      </c>
      <c r="Y1567">
        <v>-1.8741309450000001</v>
      </c>
      <c r="Z1567">
        <v>1.8741309450000001</v>
      </c>
      <c r="AA1567">
        <v>-1.8741309450000001</v>
      </c>
      <c r="AB1567">
        <v>2.0040520799999999E-2</v>
      </c>
      <c r="AC1567">
        <v>2.0040520799999999E-2</v>
      </c>
      <c r="AD1567">
        <v>0</v>
      </c>
      <c r="AE1567">
        <v>161.31195862000001</v>
      </c>
      <c r="AF1567">
        <v>0.73511045720000001</v>
      </c>
      <c r="AG1567">
        <v>5917.1170725000002</v>
      </c>
      <c r="AH1567" t="s">
        <v>40</v>
      </c>
    </row>
    <row r="1568" spans="1:34" x14ac:dyDescent="0.55000000000000004">
      <c r="A1568">
        <v>15733.560898</v>
      </c>
      <c r="B1568">
        <v>15230.830486000001</v>
      </c>
      <c r="C1568" t="s">
        <v>21</v>
      </c>
      <c r="D1568">
        <v>21209</v>
      </c>
      <c r="E1568">
        <v>210040</v>
      </c>
      <c r="F1568" t="s">
        <v>513</v>
      </c>
      <c r="G1568" t="s">
        <v>35</v>
      </c>
      <c r="H1568" t="s">
        <v>86</v>
      </c>
      <c r="I1568" t="s">
        <v>37</v>
      </c>
      <c r="J1568">
        <v>2</v>
      </c>
      <c r="K1568">
        <v>22.155913342000002</v>
      </c>
      <c r="L1568">
        <v>32</v>
      </c>
      <c r="M1568">
        <v>341433.64</v>
      </c>
      <c r="N1568">
        <v>22.681480327999999</v>
      </c>
      <c r="O1568">
        <v>27</v>
      </c>
      <c r="P1568">
        <v>372470.7</v>
      </c>
      <c r="Q1568">
        <v>-5</v>
      </c>
      <c r="R1568">
        <v>0.52556698599999996</v>
      </c>
      <c r="S1568">
        <v>31037.06</v>
      </c>
      <c r="T1568" t="s">
        <v>36</v>
      </c>
      <c r="U1568" t="s">
        <v>264</v>
      </c>
      <c r="V1568">
        <v>0</v>
      </c>
      <c r="W1568">
        <v>0</v>
      </c>
      <c r="X1568">
        <v>97.924219085000004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0.52556698599999996</v>
      </c>
      <c r="AG1568">
        <v>4230.4409562999999</v>
      </c>
      <c r="AH1568" t="s">
        <v>40</v>
      </c>
    </row>
    <row r="1569" spans="1:34" x14ac:dyDescent="0.55000000000000004">
      <c r="A1569">
        <v>15733.560898</v>
      </c>
      <c r="B1569">
        <v>15230.830486000001</v>
      </c>
      <c r="C1569" t="s">
        <v>21</v>
      </c>
      <c r="D1569">
        <v>21206</v>
      </c>
      <c r="E1569">
        <v>210040</v>
      </c>
      <c r="F1569" t="s">
        <v>513</v>
      </c>
      <c r="G1569" t="s">
        <v>35</v>
      </c>
      <c r="H1569" t="s">
        <v>86</v>
      </c>
      <c r="I1569" t="s">
        <v>37</v>
      </c>
      <c r="J1569">
        <v>2</v>
      </c>
      <c r="K1569">
        <v>7.0125247909999997</v>
      </c>
      <c r="L1569">
        <v>8</v>
      </c>
      <c r="M1569">
        <v>97690.92</v>
      </c>
      <c r="N1569">
        <v>17.382375484000001</v>
      </c>
      <c r="O1569">
        <v>13</v>
      </c>
      <c r="P1569">
        <v>228931.84</v>
      </c>
      <c r="Q1569">
        <v>5</v>
      </c>
      <c r="R1569">
        <v>10.369850693</v>
      </c>
      <c r="S1569">
        <v>131240.92000000001</v>
      </c>
      <c r="T1569" t="s">
        <v>36</v>
      </c>
      <c r="U1569" t="s">
        <v>108</v>
      </c>
      <c r="V1569">
        <v>0</v>
      </c>
      <c r="W1569">
        <v>0</v>
      </c>
      <c r="X1569">
        <v>198.44760808000001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10.369850693</v>
      </c>
      <c r="AG1569">
        <v>83469.932950000002</v>
      </c>
      <c r="AH1569" t="s">
        <v>40</v>
      </c>
    </row>
    <row r="1570" spans="1:34" x14ac:dyDescent="0.55000000000000004">
      <c r="A1570">
        <v>15733.560898</v>
      </c>
      <c r="B1570">
        <v>15230.830486000001</v>
      </c>
      <c r="C1570" t="s">
        <v>21</v>
      </c>
      <c r="D1570">
        <v>21204</v>
      </c>
      <c r="E1570">
        <v>210040</v>
      </c>
      <c r="F1570" t="s">
        <v>513</v>
      </c>
      <c r="G1570" t="s">
        <v>35</v>
      </c>
      <c r="H1570" t="s">
        <v>36</v>
      </c>
      <c r="I1570" t="s">
        <v>37</v>
      </c>
      <c r="J1570">
        <v>2</v>
      </c>
      <c r="K1570">
        <v>0.75515097799999997</v>
      </c>
      <c r="L1570">
        <v>1</v>
      </c>
      <c r="M1570">
        <v>8866.9</v>
      </c>
      <c r="N1570">
        <v>1.354582959</v>
      </c>
      <c r="O1570">
        <v>2</v>
      </c>
      <c r="P1570">
        <v>14139.65</v>
      </c>
      <c r="Q1570">
        <v>1</v>
      </c>
      <c r="R1570">
        <v>0.59943198099999995</v>
      </c>
      <c r="S1570">
        <v>5272.75</v>
      </c>
      <c r="T1570" t="s">
        <v>155</v>
      </c>
      <c r="U1570" t="s">
        <v>432</v>
      </c>
      <c r="V1570">
        <v>0</v>
      </c>
      <c r="W1570">
        <v>0</v>
      </c>
      <c r="X1570">
        <v>132.48252106000001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0.59943198099999995</v>
      </c>
      <c r="AG1570">
        <v>4825.0017037999996</v>
      </c>
      <c r="AH1570" t="s">
        <v>40</v>
      </c>
    </row>
    <row r="1571" spans="1:34" x14ac:dyDescent="0.55000000000000004">
      <c r="A1571">
        <v>15733.560898</v>
      </c>
      <c r="B1571">
        <v>15230.830486000001</v>
      </c>
      <c r="C1571" t="s">
        <v>21</v>
      </c>
      <c r="D1571">
        <v>21201</v>
      </c>
      <c r="E1571">
        <v>210040</v>
      </c>
      <c r="F1571" t="s">
        <v>513</v>
      </c>
      <c r="G1571" t="s">
        <v>35</v>
      </c>
      <c r="H1571" t="s">
        <v>86</v>
      </c>
      <c r="I1571" t="s">
        <v>37</v>
      </c>
      <c r="J1571">
        <v>2</v>
      </c>
      <c r="K1571">
        <v>4.2157398739999996</v>
      </c>
      <c r="L1571">
        <v>6</v>
      </c>
      <c r="M1571">
        <v>43008.160000000003</v>
      </c>
      <c r="N1571">
        <v>10.690863682</v>
      </c>
      <c r="O1571">
        <v>7</v>
      </c>
      <c r="P1571">
        <v>223388.39</v>
      </c>
      <c r="Q1571">
        <v>1</v>
      </c>
      <c r="R1571">
        <v>6.4751238080000002</v>
      </c>
      <c r="S1571">
        <v>180380.23</v>
      </c>
      <c r="T1571" t="s">
        <v>36</v>
      </c>
      <c r="U1571" t="s">
        <v>232</v>
      </c>
      <c r="V1571">
        <v>0</v>
      </c>
      <c r="W1571">
        <v>0</v>
      </c>
      <c r="X1571">
        <v>58.911117240000003</v>
      </c>
      <c r="Y1571">
        <v>-0.58304598299999999</v>
      </c>
      <c r="Z1571">
        <v>0.58304598299999999</v>
      </c>
      <c r="AA1571">
        <v>-0.58304598299999999</v>
      </c>
      <c r="AB1571">
        <v>6.4084592199999998E-2</v>
      </c>
      <c r="AC1571">
        <v>6.4084592199999998E-2</v>
      </c>
      <c r="AD1571">
        <v>0</v>
      </c>
      <c r="AE1571">
        <v>515.83545165999999</v>
      </c>
      <c r="AF1571">
        <v>6.4110392157999998</v>
      </c>
      <c r="AG1571">
        <v>51604.312281999999</v>
      </c>
      <c r="AH1571" t="s">
        <v>40</v>
      </c>
    </row>
    <row r="1572" spans="1:34" x14ac:dyDescent="0.55000000000000004">
      <c r="A1572">
        <v>15733.560898</v>
      </c>
      <c r="B1572">
        <v>15230.830486000001</v>
      </c>
      <c r="C1572" t="s">
        <v>21</v>
      </c>
      <c r="D1572">
        <v>21163</v>
      </c>
      <c r="E1572">
        <v>210040</v>
      </c>
      <c r="F1572" t="s">
        <v>513</v>
      </c>
      <c r="G1572" t="s">
        <v>35</v>
      </c>
      <c r="H1572" t="s">
        <v>79</v>
      </c>
      <c r="I1572" t="s">
        <v>37</v>
      </c>
      <c r="J1572">
        <v>2</v>
      </c>
      <c r="K1572">
        <v>15.046972555</v>
      </c>
      <c r="L1572">
        <v>21</v>
      </c>
      <c r="M1572">
        <v>186533.95</v>
      </c>
      <c r="N1572">
        <v>17.125061492</v>
      </c>
      <c r="O1572">
        <v>21</v>
      </c>
      <c r="P1572">
        <v>228324.43</v>
      </c>
      <c r="Q1572">
        <v>0</v>
      </c>
      <c r="R1572">
        <v>2.078088937</v>
      </c>
      <c r="S1572">
        <v>41790.480000000003</v>
      </c>
      <c r="T1572" t="s">
        <v>121</v>
      </c>
      <c r="U1572" t="s">
        <v>122</v>
      </c>
      <c r="V1572">
        <v>0</v>
      </c>
      <c r="W1572">
        <v>0</v>
      </c>
      <c r="X1572">
        <v>24.653901267999998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2.078088937</v>
      </c>
      <c r="AG1572">
        <v>16727.139992</v>
      </c>
      <c r="AH1572" t="s">
        <v>40</v>
      </c>
    </row>
    <row r="1573" spans="1:34" x14ac:dyDescent="0.55000000000000004">
      <c r="A1573">
        <v>15733.560898</v>
      </c>
      <c r="B1573">
        <v>15230.830486000001</v>
      </c>
      <c r="C1573" t="s">
        <v>21</v>
      </c>
      <c r="D1573">
        <v>21162</v>
      </c>
      <c r="E1573">
        <v>210040</v>
      </c>
      <c r="F1573" t="s">
        <v>513</v>
      </c>
      <c r="G1573" t="s">
        <v>35</v>
      </c>
      <c r="H1573" t="s">
        <v>36</v>
      </c>
      <c r="I1573" t="s">
        <v>37</v>
      </c>
      <c r="J1573">
        <v>1</v>
      </c>
      <c r="K1573">
        <v>0</v>
      </c>
      <c r="L1573">
        <v>0</v>
      </c>
      <c r="M1573">
        <v>0</v>
      </c>
      <c r="N1573">
        <v>0.73492597800000004</v>
      </c>
      <c r="O1573">
        <v>1</v>
      </c>
      <c r="P1573">
        <v>10571.59</v>
      </c>
      <c r="Q1573">
        <v>1</v>
      </c>
      <c r="R1573">
        <v>0.73492597800000004</v>
      </c>
      <c r="S1573">
        <v>10571.59</v>
      </c>
      <c r="T1573" t="s">
        <v>172</v>
      </c>
      <c r="U1573" t="s">
        <v>173</v>
      </c>
      <c r="V1573">
        <v>0</v>
      </c>
      <c r="W1573">
        <v>0</v>
      </c>
      <c r="X1573">
        <v>44.98476866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0.73492597800000004</v>
      </c>
      <c r="AG1573">
        <v>5915.6321458000002</v>
      </c>
      <c r="AH1573" t="s">
        <v>40</v>
      </c>
    </row>
    <row r="1574" spans="1:34" x14ac:dyDescent="0.55000000000000004">
      <c r="A1574">
        <v>15733.560898</v>
      </c>
      <c r="B1574">
        <v>15230.830486000001</v>
      </c>
      <c r="C1574" t="s">
        <v>21</v>
      </c>
      <c r="D1574">
        <v>20747</v>
      </c>
      <c r="E1574">
        <v>210040</v>
      </c>
      <c r="F1574" t="s">
        <v>513</v>
      </c>
      <c r="G1574" t="s">
        <v>35</v>
      </c>
      <c r="H1574" t="s">
        <v>41</v>
      </c>
      <c r="I1574" t="s">
        <v>37</v>
      </c>
      <c r="J1574">
        <v>1</v>
      </c>
      <c r="K1574">
        <v>0</v>
      </c>
      <c r="L1574">
        <v>0</v>
      </c>
      <c r="M1574">
        <v>0</v>
      </c>
      <c r="N1574">
        <v>0.94474897199999996</v>
      </c>
      <c r="O1574">
        <v>1</v>
      </c>
      <c r="P1574">
        <v>7089.88</v>
      </c>
      <c r="Q1574">
        <v>1</v>
      </c>
      <c r="R1574">
        <v>0.94474897199999996</v>
      </c>
      <c r="S1574">
        <v>7089.88</v>
      </c>
      <c r="T1574" t="s">
        <v>106</v>
      </c>
      <c r="U1574" t="s">
        <v>107</v>
      </c>
      <c r="V1574">
        <v>0</v>
      </c>
      <c r="W1574">
        <v>0</v>
      </c>
      <c r="X1574">
        <v>135.299723</v>
      </c>
      <c r="Y1574">
        <v>-5.2008608450000002</v>
      </c>
      <c r="Z1574">
        <v>5.2008608450000002</v>
      </c>
      <c r="AA1574">
        <v>-5.2008608450000002</v>
      </c>
      <c r="AB1574">
        <v>3.6315727999999999E-2</v>
      </c>
      <c r="AC1574">
        <v>3.6315727999999999E-2</v>
      </c>
      <c r="AD1574">
        <v>0</v>
      </c>
      <c r="AE1574">
        <v>292.31581724</v>
      </c>
      <c r="AF1574">
        <v>0.90843324400000003</v>
      </c>
      <c r="AG1574">
        <v>7312.2424045999996</v>
      </c>
      <c r="AH1574" t="s">
        <v>40</v>
      </c>
    </row>
    <row r="1575" spans="1:34" x14ac:dyDescent="0.55000000000000004">
      <c r="A1575">
        <v>15733.560898</v>
      </c>
      <c r="B1575">
        <v>15230.830486000001</v>
      </c>
      <c r="C1575" t="s">
        <v>21</v>
      </c>
      <c r="D1575">
        <v>21155</v>
      </c>
      <c r="E1575">
        <v>210040</v>
      </c>
      <c r="F1575" t="s">
        <v>513</v>
      </c>
      <c r="G1575" t="s">
        <v>35</v>
      </c>
      <c r="H1575" t="s">
        <v>36</v>
      </c>
      <c r="I1575" t="s">
        <v>37</v>
      </c>
      <c r="J1575">
        <v>1</v>
      </c>
      <c r="K1575">
        <v>0.39700198799999997</v>
      </c>
      <c r="L1575">
        <v>1</v>
      </c>
      <c r="M1575">
        <v>5761.21</v>
      </c>
      <c r="N1575">
        <v>3.0781519089999998</v>
      </c>
      <c r="O1575">
        <v>2</v>
      </c>
      <c r="P1575">
        <v>49665.760000000002</v>
      </c>
      <c r="Q1575">
        <v>1</v>
      </c>
      <c r="R1575">
        <v>2.6811499209999998</v>
      </c>
      <c r="S1575">
        <v>43904.55</v>
      </c>
      <c r="T1575" t="s">
        <v>142</v>
      </c>
      <c r="U1575" t="s">
        <v>143</v>
      </c>
      <c r="V1575">
        <v>0</v>
      </c>
      <c r="W1575">
        <v>0</v>
      </c>
      <c r="X1575">
        <v>16.53367751</v>
      </c>
      <c r="Y1575">
        <v>-0.51374798499999996</v>
      </c>
      <c r="Z1575">
        <v>0.51374798499999996</v>
      </c>
      <c r="AA1575">
        <v>-0.51374798499999996</v>
      </c>
      <c r="AB1575">
        <v>8.3310888900000005E-2</v>
      </c>
      <c r="AC1575">
        <v>8.3310888900000005E-2</v>
      </c>
      <c r="AD1575">
        <v>0</v>
      </c>
      <c r="AE1575">
        <v>670.59348418000002</v>
      </c>
      <c r="AF1575">
        <v>2.5978390321</v>
      </c>
      <c r="AG1575">
        <v>20910.759107999998</v>
      </c>
      <c r="AH1575" t="s">
        <v>40</v>
      </c>
    </row>
    <row r="1576" spans="1:34" x14ac:dyDescent="0.55000000000000004">
      <c r="A1576">
        <v>15733.560898</v>
      </c>
      <c r="B1576">
        <v>15230.830486000001</v>
      </c>
      <c r="C1576" t="s">
        <v>21</v>
      </c>
      <c r="D1576">
        <v>20705</v>
      </c>
      <c r="E1576">
        <v>210040</v>
      </c>
      <c r="F1576" t="s">
        <v>513</v>
      </c>
      <c r="G1576" t="s">
        <v>35</v>
      </c>
      <c r="H1576" t="s">
        <v>41</v>
      </c>
      <c r="I1576" t="s">
        <v>37</v>
      </c>
      <c r="J1576">
        <v>1</v>
      </c>
      <c r="K1576">
        <v>0.39626098799999998</v>
      </c>
      <c r="L1576">
        <v>1</v>
      </c>
      <c r="M1576">
        <v>6647.61</v>
      </c>
      <c r="N1576">
        <v>0.80401997599999997</v>
      </c>
      <c r="O1576">
        <v>1</v>
      </c>
      <c r="P1576">
        <v>23646.99</v>
      </c>
      <c r="Q1576">
        <v>0</v>
      </c>
      <c r="R1576">
        <v>0.40775898799999999</v>
      </c>
      <c r="S1576">
        <v>16999.38</v>
      </c>
      <c r="T1576" t="s">
        <v>298</v>
      </c>
      <c r="U1576" t="s">
        <v>299</v>
      </c>
      <c r="V1576">
        <v>0</v>
      </c>
      <c r="W1576">
        <v>0</v>
      </c>
      <c r="X1576">
        <v>75.462409758000007</v>
      </c>
      <c r="Y1576">
        <v>-55.213048360000002</v>
      </c>
      <c r="Z1576">
        <v>55.213048364000002</v>
      </c>
      <c r="AA1576">
        <v>-55.213048360000002</v>
      </c>
      <c r="AB1576">
        <v>0.29834213879999999</v>
      </c>
      <c r="AC1576">
        <v>0.29834213879999999</v>
      </c>
      <c r="AD1576">
        <v>0</v>
      </c>
      <c r="AE1576">
        <v>2401.4423213999999</v>
      </c>
      <c r="AF1576">
        <v>0.1094168492</v>
      </c>
      <c r="AG1576">
        <v>880.72792344000004</v>
      </c>
      <c r="AH1576" t="s">
        <v>40</v>
      </c>
    </row>
    <row r="1577" spans="1:34" x14ac:dyDescent="0.55000000000000004">
      <c r="A1577">
        <v>15733.560898</v>
      </c>
      <c r="B1577">
        <v>15230.830486000001</v>
      </c>
      <c r="C1577" t="s">
        <v>21</v>
      </c>
      <c r="D1577">
        <v>20715</v>
      </c>
      <c r="E1577">
        <v>210040</v>
      </c>
      <c r="F1577" t="s">
        <v>513</v>
      </c>
      <c r="G1577" t="s">
        <v>35</v>
      </c>
      <c r="H1577" t="s">
        <v>41</v>
      </c>
      <c r="I1577" t="s">
        <v>37</v>
      </c>
      <c r="J1577">
        <v>1</v>
      </c>
      <c r="K1577">
        <v>1.4698519560000001</v>
      </c>
      <c r="L1577">
        <v>2</v>
      </c>
      <c r="M1577">
        <v>5604.2</v>
      </c>
      <c r="N1577">
        <v>1.69989995</v>
      </c>
      <c r="O1577">
        <v>2</v>
      </c>
      <c r="P1577">
        <v>17219.52</v>
      </c>
      <c r="Q1577">
        <v>0</v>
      </c>
      <c r="R1577">
        <v>0.23004799400000001</v>
      </c>
      <c r="S1577">
        <v>11615.32</v>
      </c>
      <c r="T1577" t="s">
        <v>140</v>
      </c>
      <c r="U1577" t="s">
        <v>141</v>
      </c>
      <c r="V1577">
        <v>0</v>
      </c>
      <c r="W1577">
        <v>0</v>
      </c>
      <c r="X1577">
        <v>14.181413575000001</v>
      </c>
      <c r="Y1577">
        <v>-7.2284367859999996</v>
      </c>
      <c r="Z1577">
        <v>7.2284367859999996</v>
      </c>
      <c r="AA1577">
        <v>-7.2284367859999996</v>
      </c>
      <c r="AB1577">
        <v>0.1172582249</v>
      </c>
      <c r="AC1577">
        <v>0.1172582249</v>
      </c>
      <c r="AD1577">
        <v>0</v>
      </c>
      <c r="AE1577">
        <v>943.84542843999998</v>
      </c>
      <c r="AF1577">
        <v>0.11278976910000001</v>
      </c>
      <c r="AG1577">
        <v>907.87753295000005</v>
      </c>
      <c r="AH1577" t="s">
        <v>40</v>
      </c>
    </row>
    <row r="1578" spans="1:34" x14ac:dyDescent="0.55000000000000004">
      <c r="A1578">
        <v>15733.560898</v>
      </c>
      <c r="B1578">
        <v>15230.830486000001</v>
      </c>
      <c r="C1578" t="s">
        <v>21</v>
      </c>
      <c r="D1578">
        <v>21128</v>
      </c>
      <c r="E1578">
        <v>210040</v>
      </c>
      <c r="F1578" t="s">
        <v>513</v>
      </c>
      <c r="G1578" t="s">
        <v>35</v>
      </c>
      <c r="H1578" t="s">
        <v>36</v>
      </c>
      <c r="I1578" t="s">
        <v>37</v>
      </c>
      <c r="J1578">
        <v>1</v>
      </c>
      <c r="K1578">
        <v>0</v>
      </c>
      <c r="L1578">
        <v>0</v>
      </c>
      <c r="M1578">
        <v>0</v>
      </c>
      <c r="N1578">
        <v>0.52161998499999995</v>
      </c>
      <c r="O1578">
        <v>1</v>
      </c>
      <c r="P1578">
        <v>14694.36</v>
      </c>
      <c r="Q1578">
        <v>1</v>
      </c>
      <c r="R1578">
        <v>0.52161998499999995</v>
      </c>
      <c r="S1578">
        <v>14694.36</v>
      </c>
      <c r="T1578" t="s">
        <v>151</v>
      </c>
      <c r="U1578" t="s">
        <v>152</v>
      </c>
      <c r="V1578">
        <v>0</v>
      </c>
      <c r="W1578">
        <v>0</v>
      </c>
      <c r="X1578">
        <v>20.047959393999999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0.52161998499999995</v>
      </c>
      <c r="AG1578">
        <v>4198.6704014999996</v>
      </c>
      <c r="AH1578" t="s">
        <v>40</v>
      </c>
    </row>
    <row r="1579" spans="1:34" x14ac:dyDescent="0.55000000000000004">
      <c r="A1579">
        <v>15733.560898</v>
      </c>
      <c r="B1579">
        <v>15230.830486000001</v>
      </c>
      <c r="C1579" t="s">
        <v>21</v>
      </c>
      <c r="D1579">
        <v>21108</v>
      </c>
      <c r="E1579">
        <v>210040</v>
      </c>
      <c r="F1579" t="s">
        <v>513</v>
      </c>
      <c r="G1579" t="s">
        <v>35</v>
      </c>
      <c r="H1579" t="s">
        <v>64</v>
      </c>
      <c r="I1579" t="s">
        <v>37</v>
      </c>
      <c r="J1579">
        <v>1</v>
      </c>
      <c r="K1579">
        <v>0</v>
      </c>
      <c r="L1579">
        <v>0</v>
      </c>
      <c r="M1579">
        <v>0</v>
      </c>
      <c r="N1579">
        <v>0.51364198500000002</v>
      </c>
      <c r="O1579">
        <v>1</v>
      </c>
      <c r="P1579">
        <v>3848.16</v>
      </c>
      <c r="Q1579">
        <v>1</v>
      </c>
      <c r="R1579">
        <v>0.51364198500000002</v>
      </c>
      <c r="S1579">
        <v>3848.16</v>
      </c>
      <c r="T1579" t="s">
        <v>202</v>
      </c>
      <c r="U1579" t="s">
        <v>203</v>
      </c>
      <c r="V1579">
        <v>0</v>
      </c>
      <c r="W1579">
        <v>0</v>
      </c>
      <c r="X1579">
        <v>14.370112578000001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0.51364198500000002</v>
      </c>
      <c r="AG1579">
        <v>4134.4531679000002</v>
      </c>
      <c r="AH1579" t="s">
        <v>40</v>
      </c>
    </row>
    <row r="1580" spans="1:34" x14ac:dyDescent="0.55000000000000004">
      <c r="A1580">
        <v>15733.560898</v>
      </c>
      <c r="B1580">
        <v>15230.830486000001</v>
      </c>
      <c r="C1580" t="s">
        <v>21</v>
      </c>
      <c r="D1580">
        <v>21102</v>
      </c>
      <c r="E1580">
        <v>210040</v>
      </c>
      <c r="F1580" t="s">
        <v>513</v>
      </c>
      <c r="G1580" t="s">
        <v>35</v>
      </c>
      <c r="H1580" t="s">
        <v>123</v>
      </c>
      <c r="I1580" t="s">
        <v>37</v>
      </c>
      <c r="J1580">
        <v>2</v>
      </c>
      <c r="K1580">
        <v>1.7344579490000001</v>
      </c>
      <c r="L1580">
        <v>3</v>
      </c>
      <c r="M1580">
        <v>19253.25</v>
      </c>
      <c r="N1580">
        <v>3.3457109009999999</v>
      </c>
      <c r="O1580">
        <v>4</v>
      </c>
      <c r="P1580">
        <v>79914.039999999994</v>
      </c>
      <c r="Q1580">
        <v>1</v>
      </c>
      <c r="R1580">
        <v>1.6112529520000001</v>
      </c>
      <c r="S1580">
        <v>60660.79</v>
      </c>
      <c r="T1580" t="s">
        <v>442</v>
      </c>
      <c r="U1580" t="s">
        <v>443</v>
      </c>
      <c r="V1580">
        <v>0</v>
      </c>
      <c r="W1580">
        <v>0</v>
      </c>
      <c r="X1580">
        <v>18.728887444000001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1.6112529520000001</v>
      </c>
      <c r="AG1580">
        <v>12969.44188</v>
      </c>
      <c r="AH1580" t="s">
        <v>40</v>
      </c>
    </row>
    <row r="1581" spans="1:34" x14ac:dyDescent="0.55000000000000004">
      <c r="A1581">
        <v>15733.560898</v>
      </c>
      <c r="B1581">
        <v>15230.830486000001</v>
      </c>
      <c r="C1581" t="s">
        <v>21</v>
      </c>
      <c r="D1581" t="s">
        <v>148</v>
      </c>
      <c r="E1581">
        <v>210040</v>
      </c>
      <c r="F1581" t="s">
        <v>513</v>
      </c>
      <c r="G1581" t="s">
        <v>35</v>
      </c>
      <c r="H1581" t="s">
        <v>148</v>
      </c>
      <c r="I1581" t="s">
        <v>37</v>
      </c>
      <c r="J1581">
        <v>1</v>
      </c>
      <c r="K1581">
        <v>1.1812529650000001</v>
      </c>
      <c r="L1581">
        <v>2</v>
      </c>
      <c r="M1581">
        <v>11302.92</v>
      </c>
      <c r="N1581">
        <v>1.8785369439999999</v>
      </c>
      <c r="O1581">
        <v>3</v>
      </c>
      <c r="P1581">
        <v>27257.119999999999</v>
      </c>
      <c r="Q1581">
        <v>1</v>
      </c>
      <c r="R1581">
        <v>0.69728397900000005</v>
      </c>
      <c r="S1581">
        <v>15954.2</v>
      </c>
      <c r="U1581" t="s">
        <v>149</v>
      </c>
      <c r="V1581">
        <v>0</v>
      </c>
      <c r="W1581">
        <v>0</v>
      </c>
      <c r="X1581">
        <v>44.885576671999999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0.69728397900000005</v>
      </c>
      <c r="AG1581">
        <v>5612.6407889000002</v>
      </c>
      <c r="AH1581" t="s">
        <v>40</v>
      </c>
    </row>
    <row r="1582" spans="1:34" x14ac:dyDescent="0.55000000000000004">
      <c r="A1582">
        <v>15733.560898</v>
      </c>
      <c r="B1582">
        <v>15230.830486000001</v>
      </c>
      <c r="C1582" t="s">
        <v>21</v>
      </c>
      <c r="D1582" t="s">
        <v>206</v>
      </c>
      <c r="E1582">
        <v>210040</v>
      </c>
      <c r="F1582" t="s">
        <v>513</v>
      </c>
      <c r="G1582" t="s">
        <v>35</v>
      </c>
      <c r="H1582" t="s">
        <v>206</v>
      </c>
      <c r="I1582" t="s">
        <v>37</v>
      </c>
      <c r="J1582">
        <v>1</v>
      </c>
      <c r="K1582">
        <v>0</v>
      </c>
      <c r="L1582">
        <v>0</v>
      </c>
      <c r="M1582">
        <v>0</v>
      </c>
      <c r="N1582">
        <v>0.47289798599999999</v>
      </c>
      <c r="O1582">
        <v>1</v>
      </c>
      <c r="P1582">
        <v>8056.05</v>
      </c>
      <c r="Q1582">
        <v>1</v>
      </c>
      <c r="R1582">
        <v>0.47289798599999999</v>
      </c>
      <c r="S1582">
        <v>8056.05</v>
      </c>
      <c r="U1582" t="s">
        <v>207</v>
      </c>
      <c r="V1582">
        <v>0</v>
      </c>
      <c r="W1582">
        <v>0</v>
      </c>
      <c r="X1582">
        <v>23.983850288999999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0.47289798599999999</v>
      </c>
      <c r="AG1582">
        <v>3806.4929140999998</v>
      </c>
      <c r="AH1582" t="s">
        <v>40</v>
      </c>
    </row>
    <row r="1583" spans="1:34" x14ac:dyDescent="0.55000000000000004">
      <c r="A1583">
        <v>15733.560898</v>
      </c>
      <c r="B1583">
        <v>15230.830486000001</v>
      </c>
      <c r="C1583" t="s">
        <v>21</v>
      </c>
      <c r="D1583" t="s">
        <v>347</v>
      </c>
      <c r="E1583">
        <v>210040</v>
      </c>
      <c r="F1583" t="s">
        <v>513</v>
      </c>
      <c r="G1583" t="s">
        <v>35</v>
      </c>
      <c r="H1583" t="s">
        <v>347</v>
      </c>
      <c r="I1583" t="s">
        <v>37</v>
      </c>
      <c r="J1583">
        <v>2</v>
      </c>
      <c r="K1583">
        <v>0</v>
      </c>
      <c r="L1583">
        <v>0</v>
      </c>
      <c r="M1583">
        <v>0</v>
      </c>
      <c r="N1583">
        <v>2.0997729380000001</v>
      </c>
      <c r="O1583">
        <v>2</v>
      </c>
      <c r="P1583">
        <v>26250</v>
      </c>
      <c r="Q1583">
        <v>2</v>
      </c>
      <c r="R1583">
        <v>2.0997729380000001</v>
      </c>
      <c r="S1583">
        <v>26250</v>
      </c>
      <c r="U1583" t="s">
        <v>348</v>
      </c>
      <c r="V1583">
        <v>0</v>
      </c>
      <c r="W1583">
        <v>0</v>
      </c>
      <c r="X1583">
        <v>68.731464979999998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2.0997729380000001</v>
      </c>
      <c r="AG1583">
        <v>16901.680799000002</v>
      </c>
      <c r="AH1583" t="s">
        <v>40</v>
      </c>
    </row>
    <row r="1584" spans="1:34" x14ac:dyDescent="0.55000000000000004">
      <c r="A1584">
        <v>15733.560898</v>
      </c>
      <c r="B1584">
        <v>15230.830486000001</v>
      </c>
      <c r="C1584" t="s">
        <v>21</v>
      </c>
      <c r="D1584">
        <v>21074</v>
      </c>
      <c r="E1584">
        <v>210040</v>
      </c>
      <c r="F1584" t="s">
        <v>513</v>
      </c>
      <c r="G1584" t="s">
        <v>35</v>
      </c>
      <c r="H1584" t="s">
        <v>123</v>
      </c>
      <c r="I1584" t="s">
        <v>37</v>
      </c>
      <c r="J1584">
        <v>1</v>
      </c>
      <c r="K1584">
        <v>2.9070199140000001</v>
      </c>
      <c r="L1584">
        <v>2</v>
      </c>
      <c r="M1584">
        <v>26586.45</v>
      </c>
      <c r="N1584">
        <v>3.5360978940000001</v>
      </c>
      <c r="O1584">
        <v>3</v>
      </c>
      <c r="P1584">
        <v>67318.240000000005</v>
      </c>
      <c r="Q1584">
        <v>1</v>
      </c>
      <c r="R1584">
        <v>0.62907798000000004</v>
      </c>
      <c r="S1584">
        <v>40731.79</v>
      </c>
      <c r="T1584" t="s">
        <v>196</v>
      </c>
      <c r="U1584" t="s">
        <v>197</v>
      </c>
      <c r="V1584">
        <v>0</v>
      </c>
      <c r="W1584">
        <v>0</v>
      </c>
      <c r="X1584">
        <v>25.075629255999999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0.62907798000000004</v>
      </c>
      <c r="AG1584">
        <v>5063.6309398000003</v>
      </c>
      <c r="AH1584" t="s">
        <v>40</v>
      </c>
    </row>
    <row r="1585" spans="1:34" x14ac:dyDescent="0.55000000000000004">
      <c r="A1585">
        <v>15733.560898</v>
      </c>
      <c r="B1585">
        <v>15230.830486000001</v>
      </c>
      <c r="C1585" t="s">
        <v>21</v>
      </c>
      <c r="D1585">
        <v>21061</v>
      </c>
      <c r="E1585">
        <v>210040</v>
      </c>
      <c r="F1585" t="s">
        <v>513</v>
      </c>
      <c r="G1585" t="s">
        <v>35</v>
      </c>
      <c r="H1585" t="s">
        <v>64</v>
      </c>
      <c r="I1585" t="s">
        <v>37</v>
      </c>
      <c r="J1585">
        <v>2</v>
      </c>
      <c r="K1585">
        <v>0.47782898600000001</v>
      </c>
      <c r="L1585">
        <v>1</v>
      </c>
      <c r="M1585">
        <v>4803.57</v>
      </c>
      <c r="N1585">
        <v>2.2890429330000002</v>
      </c>
      <c r="O1585">
        <v>3</v>
      </c>
      <c r="P1585">
        <v>26071.96</v>
      </c>
      <c r="Q1585">
        <v>2</v>
      </c>
      <c r="R1585">
        <v>1.8112139469999999</v>
      </c>
      <c r="S1585">
        <v>21268.39</v>
      </c>
      <c r="T1585" t="s">
        <v>164</v>
      </c>
      <c r="U1585" t="s">
        <v>421</v>
      </c>
      <c r="V1585">
        <v>0</v>
      </c>
      <c r="W1585">
        <v>0</v>
      </c>
      <c r="X1585">
        <v>121.47440439</v>
      </c>
      <c r="Y1585">
        <v>-2.2170409339999999</v>
      </c>
      <c r="Z1585">
        <v>2.2170409339999999</v>
      </c>
      <c r="AA1585">
        <v>-2.2170409339999999</v>
      </c>
      <c r="AB1585">
        <v>3.3056638399999998E-2</v>
      </c>
      <c r="AC1585">
        <v>3.3056638399999998E-2</v>
      </c>
      <c r="AD1585">
        <v>0</v>
      </c>
      <c r="AE1585">
        <v>266.08246081999999</v>
      </c>
      <c r="AF1585">
        <v>1.7781573086</v>
      </c>
      <c r="AG1585">
        <v>14312.903408</v>
      </c>
      <c r="AH1585" t="s">
        <v>40</v>
      </c>
    </row>
    <row r="1586" spans="1:34" x14ac:dyDescent="0.55000000000000004">
      <c r="A1586">
        <v>15733.560898</v>
      </c>
      <c r="B1586">
        <v>15230.830486000001</v>
      </c>
      <c r="C1586" t="s">
        <v>21</v>
      </c>
      <c r="D1586">
        <v>21060</v>
      </c>
      <c r="E1586">
        <v>210040</v>
      </c>
      <c r="F1586" t="s">
        <v>513</v>
      </c>
      <c r="G1586" t="s">
        <v>35</v>
      </c>
      <c r="H1586" t="s">
        <v>64</v>
      </c>
      <c r="I1586" t="s">
        <v>37</v>
      </c>
      <c r="J1586">
        <v>1</v>
      </c>
      <c r="K1586">
        <v>0.75515097799999997</v>
      </c>
      <c r="L1586">
        <v>1</v>
      </c>
      <c r="M1586">
        <v>9638.11</v>
      </c>
      <c r="N1586">
        <v>0.94474897199999996</v>
      </c>
      <c r="O1586">
        <v>1</v>
      </c>
      <c r="P1586">
        <v>9533.33</v>
      </c>
      <c r="Q1586">
        <v>0</v>
      </c>
      <c r="R1586">
        <v>0.18959799399999999</v>
      </c>
      <c r="S1586">
        <v>-104.78</v>
      </c>
      <c r="T1586" t="s">
        <v>164</v>
      </c>
      <c r="U1586" t="s">
        <v>165</v>
      </c>
      <c r="V1586">
        <v>0</v>
      </c>
      <c r="W1586">
        <v>0</v>
      </c>
      <c r="X1586">
        <v>34.865030947000001</v>
      </c>
      <c r="Y1586">
        <v>-0.45127198699999999</v>
      </c>
      <c r="Z1586">
        <v>0.45127198699999999</v>
      </c>
      <c r="AA1586">
        <v>-0.45127198699999999</v>
      </c>
      <c r="AB1586">
        <v>2.4540424000000002E-3</v>
      </c>
      <c r="AC1586">
        <v>2.4540424000000002E-3</v>
      </c>
      <c r="AD1586">
        <v>0</v>
      </c>
      <c r="AE1586">
        <v>19.753298180000002</v>
      </c>
      <c r="AF1586">
        <v>0.1871439516</v>
      </c>
      <c r="AG1586">
        <v>1506.3758926</v>
      </c>
      <c r="AH1586" t="s">
        <v>40</v>
      </c>
    </row>
    <row r="1587" spans="1:34" x14ac:dyDescent="0.55000000000000004">
      <c r="A1587">
        <v>15733.560898</v>
      </c>
      <c r="B1587">
        <v>15230.830486000001</v>
      </c>
      <c r="C1587" t="s">
        <v>21</v>
      </c>
      <c r="D1587" t="s">
        <v>286</v>
      </c>
      <c r="E1587">
        <v>210040</v>
      </c>
      <c r="F1587" t="s">
        <v>513</v>
      </c>
      <c r="G1587" t="s">
        <v>35</v>
      </c>
      <c r="H1587" t="s">
        <v>286</v>
      </c>
      <c r="I1587" t="s">
        <v>37</v>
      </c>
      <c r="J1587">
        <v>1</v>
      </c>
      <c r="K1587">
        <v>0</v>
      </c>
      <c r="L1587">
        <v>0</v>
      </c>
      <c r="M1587">
        <v>0</v>
      </c>
      <c r="N1587">
        <v>0.73492597800000004</v>
      </c>
      <c r="O1587">
        <v>1</v>
      </c>
      <c r="P1587">
        <v>5870.29</v>
      </c>
      <c r="Q1587">
        <v>1</v>
      </c>
      <c r="R1587">
        <v>0.73492597800000004</v>
      </c>
      <c r="S1587">
        <v>5870.29</v>
      </c>
      <c r="U1587" t="s">
        <v>287</v>
      </c>
      <c r="V1587">
        <v>0</v>
      </c>
      <c r="W1587">
        <v>0</v>
      </c>
      <c r="X1587">
        <v>198.49333811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0.73492597800000004</v>
      </c>
      <c r="AG1587">
        <v>5915.6321458000002</v>
      </c>
      <c r="AH1587" t="s">
        <v>40</v>
      </c>
    </row>
    <row r="1588" spans="1:34" x14ac:dyDescent="0.55000000000000004">
      <c r="A1588">
        <v>15733.560898</v>
      </c>
      <c r="B1588">
        <v>15230.830486000001</v>
      </c>
      <c r="C1588" t="s">
        <v>21</v>
      </c>
      <c r="D1588">
        <v>20735</v>
      </c>
      <c r="E1588">
        <v>210040</v>
      </c>
      <c r="F1588" t="s">
        <v>513</v>
      </c>
      <c r="G1588" t="s">
        <v>35</v>
      </c>
      <c r="H1588" t="s">
        <v>41</v>
      </c>
      <c r="I1588" t="s">
        <v>37</v>
      </c>
      <c r="J1588">
        <v>1</v>
      </c>
      <c r="K1588">
        <v>0</v>
      </c>
      <c r="L1588">
        <v>0</v>
      </c>
      <c r="M1588">
        <v>0</v>
      </c>
      <c r="N1588">
        <v>0.75515097799999997</v>
      </c>
      <c r="O1588">
        <v>1</v>
      </c>
      <c r="P1588">
        <v>16128.05</v>
      </c>
      <c r="Q1588">
        <v>1</v>
      </c>
      <c r="R1588">
        <v>0.75515097799999997</v>
      </c>
      <c r="S1588">
        <v>16128.05</v>
      </c>
      <c r="T1588" t="s">
        <v>272</v>
      </c>
      <c r="U1588" t="s">
        <v>273</v>
      </c>
      <c r="V1588">
        <v>0</v>
      </c>
      <c r="W1588">
        <v>0</v>
      </c>
      <c r="X1588">
        <v>53.338752419000002</v>
      </c>
      <c r="Y1588">
        <v>-1.0590439679999999</v>
      </c>
      <c r="Z1588">
        <v>1.0590439679999999</v>
      </c>
      <c r="AA1588">
        <v>-1.0590439679999999</v>
      </c>
      <c r="AB1588">
        <v>1.4993565699999999E-2</v>
      </c>
      <c r="AC1588">
        <v>1.4993565699999999E-2</v>
      </c>
      <c r="AD1588">
        <v>0</v>
      </c>
      <c r="AE1588">
        <v>120.68755470000001</v>
      </c>
      <c r="AF1588">
        <v>0.74015741229999998</v>
      </c>
      <c r="AG1588">
        <v>5957.7414763999996</v>
      </c>
      <c r="AH1588" t="s">
        <v>40</v>
      </c>
    </row>
    <row r="1589" spans="1:34" x14ac:dyDescent="0.55000000000000004">
      <c r="A1589">
        <v>15733.560898</v>
      </c>
      <c r="B1589">
        <v>15230.830486000001</v>
      </c>
      <c r="C1589" t="s">
        <v>21</v>
      </c>
      <c r="D1589">
        <v>21791</v>
      </c>
      <c r="E1589">
        <v>210040</v>
      </c>
      <c r="F1589" t="s">
        <v>513</v>
      </c>
      <c r="G1589" t="s">
        <v>35</v>
      </c>
      <c r="H1589" t="s">
        <v>123</v>
      </c>
      <c r="I1589" t="s">
        <v>37</v>
      </c>
      <c r="J1589">
        <v>1</v>
      </c>
      <c r="K1589">
        <v>0</v>
      </c>
      <c r="L1589">
        <v>0</v>
      </c>
      <c r="M1589">
        <v>0</v>
      </c>
      <c r="N1589">
        <v>1.719472949</v>
      </c>
      <c r="O1589">
        <v>1</v>
      </c>
      <c r="P1589">
        <v>15543.75</v>
      </c>
      <c r="Q1589">
        <v>1</v>
      </c>
      <c r="R1589">
        <v>1.719472949</v>
      </c>
      <c r="S1589">
        <v>15543.75</v>
      </c>
      <c r="T1589" t="s">
        <v>345</v>
      </c>
      <c r="U1589" t="s">
        <v>346</v>
      </c>
      <c r="V1589">
        <v>0</v>
      </c>
      <c r="W1589">
        <v>0</v>
      </c>
      <c r="X1589">
        <v>10.496671685000001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1.719472949</v>
      </c>
      <c r="AG1589">
        <v>13840.535993</v>
      </c>
      <c r="AH1589" t="s">
        <v>40</v>
      </c>
    </row>
    <row r="1590" spans="1:34" x14ac:dyDescent="0.55000000000000004">
      <c r="A1590">
        <v>15733.560898</v>
      </c>
      <c r="B1590">
        <v>15230.830486000001</v>
      </c>
      <c r="C1590" t="s">
        <v>21</v>
      </c>
      <c r="D1590">
        <v>21787</v>
      </c>
      <c r="E1590">
        <v>210040</v>
      </c>
      <c r="F1590" t="s">
        <v>513</v>
      </c>
      <c r="G1590" t="s">
        <v>35</v>
      </c>
      <c r="H1590" t="s">
        <v>123</v>
      </c>
      <c r="I1590" t="s">
        <v>37</v>
      </c>
      <c r="J1590">
        <v>1</v>
      </c>
      <c r="K1590">
        <v>0.73492597800000004</v>
      </c>
      <c r="L1590">
        <v>1</v>
      </c>
      <c r="M1590">
        <v>4744.42</v>
      </c>
      <c r="N1590">
        <v>2.1139769369999999</v>
      </c>
      <c r="O1590">
        <v>1</v>
      </c>
      <c r="P1590">
        <v>12850.25</v>
      </c>
      <c r="Q1590">
        <v>0</v>
      </c>
      <c r="R1590">
        <v>1.379050959</v>
      </c>
      <c r="S1590">
        <v>8105.83</v>
      </c>
      <c r="T1590" t="s">
        <v>179</v>
      </c>
      <c r="U1590" t="s">
        <v>180</v>
      </c>
      <c r="V1590">
        <v>0</v>
      </c>
      <c r="W1590">
        <v>0</v>
      </c>
      <c r="X1590">
        <v>30.826973074000001</v>
      </c>
      <c r="Y1590">
        <v>-0.73492597800000004</v>
      </c>
      <c r="Z1590">
        <v>0.73492597800000004</v>
      </c>
      <c r="AA1590">
        <v>-0.73492597800000004</v>
      </c>
      <c r="AB1590">
        <v>3.2877064300000002E-2</v>
      </c>
      <c r="AC1590">
        <v>3.2877064300000002E-2</v>
      </c>
      <c r="AD1590">
        <v>0</v>
      </c>
      <c r="AE1590">
        <v>264.63701656000001</v>
      </c>
      <c r="AF1590">
        <v>1.3461738946999999</v>
      </c>
      <c r="AG1590">
        <v>10835.74374</v>
      </c>
      <c r="AH1590" t="s">
        <v>40</v>
      </c>
    </row>
    <row r="1591" spans="1:34" x14ac:dyDescent="0.55000000000000004">
      <c r="A1591">
        <v>15733.560898</v>
      </c>
      <c r="B1591">
        <v>15230.830486000001</v>
      </c>
      <c r="C1591" t="s">
        <v>21</v>
      </c>
      <c r="D1591">
        <v>21043</v>
      </c>
      <c r="E1591">
        <v>210040</v>
      </c>
      <c r="F1591" t="s">
        <v>513</v>
      </c>
      <c r="G1591" t="s">
        <v>35</v>
      </c>
      <c r="H1591" t="s">
        <v>79</v>
      </c>
      <c r="I1591" t="s">
        <v>37</v>
      </c>
      <c r="J1591">
        <v>2</v>
      </c>
      <c r="K1591">
        <v>2.3697529290000001</v>
      </c>
      <c r="L1591">
        <v>4</v>
      </c>
      <c r="M1591">
        <v>28130.29</v>
      </c>
      <c r="N1591">
        <v>4.8849348539999999</v>
      </c>
      <c r="O1591">
        <v>8</v>
      </c>
      <c r="P1591">
        <v>91724.47</v>
      </c>
      <c r="Q1591">
        <v>4</v>
      </c>
      <c r="R1591">
        <v>2.5151819249999998</v>
      </c>
      <c r="S1591">
        <v>63594.18</v>
      </c>
      <c r="T1591" t="s">
        <v>365</v>
      </c>
      <c r="U1591" t="s">
        <v>392</v>
      </c>
      <c r="V1591">
        <v>0</v>
      </c>
      <c r="W1591">
        <v>0</v>
      </c>
      <c r="X1591">
        <v>59.304537232999998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2.5151819249999998</v>
      </c>
      <c r="AG1591">
        <v>20245.428102000002</v>
      </c>
      <c r="AH1591" t="s">
        <v>40</v>
      </c>
    </row>
    <row r="1592" spans="1:34" x14ac:dyDescent="0.55000000000000004">
      <c r="A1592">
        <v>15733.560898</v>
      </c>
      <c r="B1592">
        <v>15230.830486000001</v>
      </c>
      <c r="C1592" t="s">
        <v>21</v>
      </c>
      <c r="D1592">
        <v>21042</v>
      </c>
      <c r="E1592">
        <v>210040</v>
      </c>
      <c r="F1592" t="s">
        <v>513</v>
      </c>
      <c r="G1592" t="s">
        <v>35</v>
      </c>
      <c r="H1592" t="s">
        <v>79</v>
      </c>
      <c r="I1592" t="s">
        <v>37</v>
      </c>
      <c r="J1592">
        <v>2</v>
      </c>
      <c r="K1592">
        <v>3.1964179060000002</v>
      </c>
      <c r="L1592">
        <v>6</v>
      </c>
      <c r="M1592">
        <v>59084.52</v>
      </c>
      <c r="N1592">
        <v>9.2001337270000008</v>
      </c>
      <c r="O1592">
        <v>12</v>
      </c>
      <c r="P1592">
        <v>112576.16</v>
      </c>
      <c r="Q1592">
        <v>6</v>
      </c>
      <c r="R1592">
        <v>6.0037158210000001</v>
      </c>
      <c r="S1592">
        <v>53491.64</v>
      </c>
      <c r="T1592" t="s">
        <v>365</v>
      </c>
      <c r="U1592" t="s">
        <v>366</v>
      </c>
      <c r="V1592">
        <v>0</v>
      </c>
      <c r="W1592">
        <v>0</v>
      </c>
      <c r="X1592">
        <v>41.943236755999997</v>
      </c>
      <c r="Y1592">
        <v>-2.192951935</v>
      </c>
      <c r="Z1592">
        <v>2.192951935</v>
      </c>
      <c r="AA1592">
        <v>-2.192951935</v>
      </c>
      <c r="AB1592">
        <v>0.31389709630000001</v>
      </c>
      <c r="AC1592">
        <v>0.31389709630000001</v>
      </c>
      <c r="AD1592">
        <v>0</v>
      </c>
      <c r="AE1592">
        <v>2526.6486814999998</v>
      </c>
      <c r="AF1592">
        <v>5.6898187247000003</v>
      </c>
      <c r="AG1592">
        <v>45798.999572000001</v>
      </c>
      <c r="AH1592" t="s">
        <v>40</v>
      </c>
    </row>
    <row r="1593" spans="1:34" x14ac:dyDescent="0.55000000000000004">
      <c r="A1593">
        <v>15733.560898</v>
      </c>
      <c r="B1593">
        <v>15230.830486000001</v>
      </c>
      <c r="C1593" t="s">
        <v>21</v>
      </c>
      <c r="D1593">
        <v>21703</v>
      </c>
      <c r="E1593">
        <v>210040</v>
      </c>
      <c r="F1593" t="s">
        <v>513</v>
      </c>
      <c r="G1593" t="s">
        <v>35</v>
      </c>
      <c r="H1593" t="s">
        <v>55</v>
      </c>
      <c r="I1593" t="s">
        <v>37</v>
      </c>
      <c r="J1593">
        <v>1</v>
      </c>
      <c r="K1593">
        <v>1.6794059509999999</v>
      </c>
      <c r="L1593">
        <v>3</v>
      </c>
      <c r="M1593">
        <v>41109.86</v>
      </c>
      <c r="N1593">
        <v>6.1252948180000004</v>
      </c>
      <c r="O1593">
        <v>1</v>
      </c>
      <c r="P1593">
        <v>125477.58</v>
      </c>
      <c r="Q1593">
        <v>-2</v>
      </c>
      <c r="R1593">
        <v>4.4458888669999999</v>
      </c>
      <c r="S1593">
        <v>84367.72</v>
      </c>
      <c r="T1593" t="s">
        <v>55</v>
      </c>
      <c r="U1593" t="s">
        <v>166</v>
      </c>
      <c r="V1593">
        <v>0</v>
      </c>
      <c r="W1593">
        <v>0</v>
      </c>
      <c r="X1593">
        <v>20.142659399999999</v>
      </c>
      <c r="Y1593">
        <v>-0.52161998499999995</v>
      </c>
      <c r="Z1593">
        <v>0.52161998499999995</v>
      </c>
      <c r="AA1593">
        <v>-0.52161998499999995</v>
      </c>
      <c r="AB1593">
        <v>0.11513199120000001</v>
      </c>
      <c r="AC1593">
        <v>0.11513199120000001</v>
      </c>
      <c r="AD1593">
        <v>0</v>
      </c>
      <c r="AE1593">
        <v>926.73075702999995</v>
      </c>
      <c r="AF1593">
        <v>4.3307568757999997</v>
      </c>
      <c r="AG1593">
        <v>34859.516953999999</v>
      </c>
      <c r="AH1593" t="s">
        <v>40</v>
      </c>
    </row>
    <row r="1594" spans="1:34" x14ac:dyDescent="0.55000000000000004">
      <c r="A1594">
        <v>14324.970314</v>
      </c>
      <c r="B1594">
        <v>14372.573175</v>
      </c>
      <c r="C1594" t="s">
        <v>21</v>
      </c>
      <c r="D1594">
        <v>21037</v>
      </c>
      <c r="E1594">
        <v>210043</v>
      </c>
      <c r="F1594" t="s">
        <v>514</v>
      </c>
      <c r="G1594" t="s">
        <v>35</v>
      </c>
      <c r="H1594" t="s">
        <v>64</v>
      </c>
      <c r="I1594" t="s">
        <v>37</v>
      </c>
      <c r="J1594">
        <v>2</v>
      </c>
      <c r="K1594">
        <v>4.8615668559999996</v>
      </c>
      <c r="L1594">
        <v>5</v>
      </c>
      <c r="M1594">
        <v>74225.960000000006</v>
      </c>
      <c r="N1594">
        <v>15.560756538</v>
      </c>
      <c r="O1594">
        <v>12</v>
      </c>
      <c r="P1594">
        <v>181085.73</v>
      </c>
      <c r="Q1594">
        <v>7</v>
      </c>
      <c r="R1594">
        <v>10.699189682</v>
      </c>
      <c r="S1594">
        <v>106859.77</v>
      </c>
      <c r="T1594" t="s">
        <v>480</v>
      </c>
      <c r="U1594" t="s">
        <v>481</v>
      </c>
      <c r="V1594">
        <v>0</v>
      </c>
      <c r="W1594">
        <v>0</v>
      </c>
      <c r="X1594">
        <v>47.501344580000001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10.699189682</v>
      </c>
      <c r="AG1594">
        <v>78410.667954999997</v>
      </c>
      <c r="AH1594" t="s">
        <v>40</v>
      </c>
    </row>
    <row r="1595" spans="1:34" x14ac:dyDescent="0.55000000000000004">
      <c r="A1595">
        <v>14324.970314</v>
      </c>
      <c r="B1595">
        <v>14372.573175</v>
      </c>
      <c r="C1595" t="s">
        <v>21</v>
      </c>
      <c r="D1595">
        <v>21409</v>
      </c>
      <c r="E1595">
        <v>210043</v>
      </c>
      <c r="F1595" t="s">
        <v>514</v>
      </c>
      <c r="G1595" t="s">
        <v>35</v>
      </c>
      <c r="H1595" t="s">
        <v>64</v>
      </c>
      <c r="I1595" t="s">
        <v>37</v>
      </c>
      <c r="J1595">
        <v>2</v>
      </c>
      <c r="K1595">
        <v>2.902430914</v>
      </c>
      <c r="L1595">
        <v>5</v>
      </c>
      <c r="M1595">
        <v>53991.6</v>
      </c>
      <c r="N1595">
        <v>12.129077642</v>
      </c>
      <c r="O1595">
        <v>18</v>
      </c>
      <c r="P1595">
        <v>203307.63</v>
      </c>
      <c r="Q1595">
        <v>13</v>
      </c>
      <c r="R1595">
        <v>9.2266467280000004</v>
      </c>
      <c r="S1595">
        <v>149316.03</v>
      </c>
      <c r="T1595" t="s">
        <v>104</v>
      </c>
      <c r="U1595" t="s">
        <v>105</v>
      </c>
      <c r="V1595">
        <v>0</v>
      </c>
      <c r="W1595">
        <v>0</v>
      </c>
      <c r="X1595">
        <v>23.385939306000001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9.2266467280000004</v>
      </c>
      <c r="AG1595">
        <v>67618.908947999997</v>
      </c>
      <c r="AH1595" t="s">
        <v>40</v>
      </c>
    </row>
    <row r="1596" spans="1:34" x14ac:dyDescent="0.55000000000000004">
      <c r="A1596">
        <v>14324.970314</v>
      </c>
      <c r="B1596">
        <v>14372.573175</v>
      </c>
      <c r="C1596" t="s">
        <v>21</v>
      </c>
      <c r="D1596">
        <v>21402</v>
      </c>
      <c r="E1596">
        <v>210043</v>
      </c>
      <c r="F1596" t="s">
        <v>514</v>
      </c>
      <c r="G1596" t="s">
        <v>35</v>
      </c>
      <c r="H1596" t="s">
        <v>64</v>
      </c>
      <c r="I1596" t="s">
        <v>37</v>
      </c>
      <c r="J1596">
        <v>1</v>
      </c>
      <c r="K1596">
        <v>0</v>
      </c>
      <c r="L1596">
        <v>0</v>
      </c>
      <c r="M1596">
        <v>0</v>
      </c>
      <c r="N1596">
        <v>0.46813298599999997</v>
      </c>
      <c r="O1596">
        <v>1</v>
      </c>
      <c r="P1596">
        <v>4713.7299999999996</v>
      </c>
      <c r="Q1596">
        <v>1</v>
      </c>
      <c r="R1596">
        <v>0.46813298599999997</v>
      </c>
      <c r="S1596">
        <v>4713.7299999999996</v>
      </c>
      <c r="T1596" t="s">
        <v>104</v>
      </c>
      <c r="U1596" t="s">
        <v>485</v>
      </c>
      <c r="V1596">
        <v>0</v>
      </c>
      <c r="W1596">
        <v>0</v>
      </c>
      <c r="X1596">
        <v>1.5849779530000001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0.46813298599999997</v>
      </c>
      <c r="AG1596">
        <v>3430.7850607999999</v>
      </c>
      <c r="AH1596" t="s">
        <v>40</v>
      </c>
    </row>
    <row r="1597" spans="1:34" x14ac:dyDescent="0.55000000000000004">
      <c r="A1597">
        <v>14324.970314</v>
      </c>
      <c r="B1597">
        <v>14372.573175</v>
      </c>
      <c r="C1597" t="s">
        <v>21</v>
      </c>
      <c r="D1597">
        <v>21401</v>
      </c>
      <c r="E1597">
        <v>210043</v>
      </c>
      <c r="F1597" t="s">
        <v>514</v>
      </c>
      <c r="G1597" t="s">
        <v>35</v>
      </c>
      <c r="H1597" t="s">
        <v>64</v>
      </c>
      <c r="I1597" t="s">
        <v>37</v>
      </c>
      <c r="J1597">
        <v>2</v>
      </c>
      <c r="K1597">
        <v>28.873234143000001</v>
      </c>
      <c r="L1597">
        <v>37</v>
      </c>
      <c r="M1597">
        <v>446683.55</v>
      </c>
      <c r="N1597">
        <v>35.719636940000001</v>
      </c>
      <c r="O1597">
        <v>40</v>
      </c>
      <c r="P1597">
        <v>610070.02</v>
      </c>
      <c r="Q1597">
        <v>3</v>
      </c>
      <c r="R1597">
        <v>6.8464027969999997</v>
      </c>
      <c r="S1597">
        <v>163386.47</v>
      </c>
      <c r="T1597" t="s">
        <v>104</v>
      </c>
      <c r="U1597" t="s">
        <v>325</v>
      </c>
      <c r="V1597">
        <v>0</v>
      </c>
      <c r="W1597">
        <v>0</v>
      </c>
      <c r="X1597">
        <v>81.173615592999994</v>
      </c>
      <c r="Y1597">
        <v>-1.1152699669999999</v>
      </c>
      <c r="Z1597">
        <v>1.1152699669999999</v>
      </c>
      <c r="AA1597">
        <v>-1.1152699669999999</v>
      </c>
      <c r="AB1597">
        <v>9.4064892499999997E-2</v>
      </c>
      <c r="AC1597">
        <v>9.4064892499999997E-2</v>
      </c>
      <c r="AD1597">
        <v>0</v>
      </c>
      <c r="AE1597">
        <v>689.36912685000004</v>
      </c>
      <c r="AF1597">
        <v>6.7523379045</v>
      </c>
      <c r="AG1597">
        <v>49485.553680999998</v>
      </c>
      <c r="AH1597" t="s">
        <v>40</v>
      </c>
    </row>
    <row r="1598" spans="1:34" x14ac:dyDescent="0.55000000000000004">
      <c r="A1598">
        <v>14324.970314</v>
      </c>
      <c r="B1598">
        <v>14372.573175</v>
      </c>
      <c r="C1598" t="s">
        <v>21</v>
      </c>
      <c r="D1598">
        <v>21032</v>
      </c>
      <c r="E1598">
        <v>210043</v>
      </c>
      <c r="F1598" t="s">
        <v>514</v>
      </c>
      <c r="G1598" t="s">
        <v>35</v>
      </c>
      <c r="H1598" t="s">
        <v>64</v>
      </c>
      <c r="I1598" t="s">
        <v>37</v>
      </c>
      <c r="J1598">
        <v>2</v>
      </c>
      <c r="K1598">
        <v>21.395090366000002</v>
      </c>
      <c r="L1598">
        <v>23</v>
      </c>
      <c r="M1598">
        <v>335793.84</v>
      </c>
      <c r="N1598">
        <v>30.743084086</v>
      </c>
      <c r="O1598">
        <v>31</v>
      </c>
      <c r="P1598">
        <v>524655.12</v>
      </c>
      <c r="Q1598">
        <v>8</v>
      </c>
      <c r="R1598">
        <v>9.3479937199999998</v>
      </c>
      <c r="S1598">
        <v>188861.28</v>
      </c>
      <c r="T1598" t="s">
        <v>177</v>
      </c>
      <c r="U1598" t="s">
        <v>178</v>
      </c>
      <c r="V1598">
        <v>0</v>
      </c>
      <c r="W1598">
        <v>0</v>
      </c>
      <c r="X1598">
        <v>56.647458321000002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9.3479937199999998</v>
      </c>
      <c r="AG1598">
        <v>68508.219165000002</v>
      </c>
      <c r="AH1598" t="s">
        <v>40</v>
      </c>
    </row>
    <row r="1599" spans="1:34" x14ac:dyDescent="0.55000000000000004">
      <c r="A1599">
        <v>14324.970314</v>
      </c>
      <c r="B1599">
        <v>14372.573175</v>
      </c>
      <c r="C1599" t="s">
        <v>21</v>
      </c>
      <c r="D1599">
        <v>21244</v>
      </c>
      <c r="E1599">
        <v>210043</v>
      </c>
      <c r="F1599" t="s">
        <v>514</v>
      </c>
      <c r="G1599" t="s">
        <v>35</v>
      </c>
      <c r="H1599" t="s">
        <v>36</v>
      </c>
      <c r="I1599" t="s">
        <v>37</v>
      </c>
      <c r="J1599">
        <v>2</v>
      </c>
      <c r="K1599">
        <v>4.4826958670000003</v>
      </c>
      <c r="L1599">
        <v>7</v>
      </c>
      <c r="M1599">
        <v>49993.26</v>
      </c>
      <c r="N1599">
        <v>7.0083817919999998</v>
      </c>
      <c r="O1599">
        <v>7</v>
      </c>
      <c r="P1599">
        <v>175080.47</v>
      </c>
      <c r="Q1599">
        <v>0</v>
      </c>
      <c r="R1599">
        <v>2.5256859249999999</v>
      </c>
      <c r="S1599">
        <v>125087.21</v>
      </c>
      <c r="T1599" t="s">
        <v>153</v>
      </c>
      <c r="U1599" t="s">
        <v>154</v>
      </c>
      <c r="V1599">
        <v>0</v>
      </c>
      <c r="W1599">
        <v>0</v>
      </c>
      <c r="X1599">
        <v>128.80505017999999</v>
      </c>
      <c r="Y1599">
        <v>-0.77333497699999998</v>
      </c>
      <c r="Z1599">
        <v>0.77333497699999998</v>
      </c>
      <c r="AA1599">
        <v>-0.77333497699999998</v>
      </c>
      <c r="AB1599">
        <v>1.51640115E-2</v>
      </c>
      <c r="AC1599">
        <v>1.51640115E-2</v>
      </c>
      <c r="AD1599">
        <v>0</v>
      </c>
      <c r="AE1599">
        <v>111.13180611999999</v>
      </c>
      <c r="AF1599">
        <v>2.5105219134999999</v>
      </c>
      <c r="AG1599">
        <v>18398.748503999999</v>
      </c>
      <c r="AH1599" t="s">
        <v>40</v>
      </c>
    </row>
    <row r="1600" spans="1:34" x14ac:dyDescent="0.55000000000000004">
      <c r="A1600">
        <v>14324.970314</v>
      </c>
      <c r="B1600">
        <v>14372.573175</v>
      </c>
      <c r="C1600" t="s">
        <v>21</v>
      </c>
      <c r="D1600">
        <v>20723</v>
      </c>
      <c r="E1600">
        <v>210043</v>
      </c>
      <c r="F1600" t="s">
        <v>514</v>
      </c>
      <c r="G1600" t="s">
        <v>35</v>
      </c>
      <c r="H1600" t="s">
        <v>79</v>
      </c>
      <c r="I1600" t="s">
        <v>37</v>
      </c>
      <c r="J1600">
        <v>2</v>
      </c>
      <c r="K1600">
        <v>13.406667603000001</v>
      </c>
      <c r="L1600">
        <v>14</v>
      </c>
      <c r="M1600">
        <v>352433.19</v>
      </c>
      <c r="N1600">
        <v>19.809193411999999</v>
      </c>
      <c r="O1600">
        <v>25</v>
      </c>
      <c r="P1600">
        <v>319644.44</v>
      </c>
      <c r="Q1600">
        <v>11</v>
      </c>
      <c r="R1600">
        <v>6.4025258090000001</v>
      </c>
      <c r="S1600">
        <v>-32788.75</v>
      </c>
      <c r="T1600" t="s">
        <v>129</v>
      </c>
      <c r="U1600" t="s">
        <v>255</v>
      </c>
      <c r="V1600">
        <v>0</v>
      </c>
      <c r="W1600">
        <v>0</v>
      </c>
      <c r="X1600">
        <v>111.81412468000001</v>
      </c>
      <c r="Y1600">
        <v>-21.82886835</v>
      </c>
      <c r="Z1600">
        <v>21.828868353000001</v>
      </c>
      <c r="AA1600">
        <v>-21.82886835</v>
      </c>
      <c r="AB1600">
        <v>1.2499305736999999</v>
      </c>
      <c r="AC1600">
        <v>1.2499305736999999</v>
      </c>
      <c r="AD1600">
        <v>0</v>
      </c>
      <c r="AE1600">
        <v>9160.3097147000008</v>
      </c>
      <c r="AF1600">
        <v>5.1525952352999997</v>
      </c>
      <c r="AG1600">
        <v>37761.591869000003</v>
      </c>
      <c r="AH1600" t="s">
        <v>40</v>
      </c>
    </row>
    <row r="1601" spans="1:34" x14ac:dyDescent="0.55000000000000004">
      <c r="A1601">
        <v>14324.970314</v>
      </c>
      <c r="B1601">
        <v>14372.573175</v>
      </c>
      <c r="C1601" t="s">
        <v>21</v>
      </c>
      <c r="D1601">
        <v>21239</v>
      </c>
      <c r="E1601">
        <v>210043</v>
      </c>
      <c r="F1601" t="s">
        <v>514</v>
      </c>
      <c r="G1601" t="s">
        <v>35</v>
      </c>
      <c r="H1601" t="s">
        <v>86</v>
      </c>
      <c r="I1601" t="s">
        <v>37</v>
      </c>
      <c r="J1601">
        <v>2</v>
      </c>
      <c r="K1601">
        <v>1.3770109589999999</v>
      </c>
      <c r="L1601">
        <v>2</v>
      </c>
      <c r="M1601">
        <v>28135.02</v>
      </c>
      <c r="N1601">
        <v>1.9545719420000001</v>
      </c>
      <c r="O1601">
        <v>3</v>
      </c>
      <c r="P1601">
        <v>18860.47</v>
      </c>
      <c r="Q1601">
        <v>1</v>
      </c>
      <c r="R1601">
        <v>0.57756098300000003</v>
      </c>
      <c r="S1601">
        <v>-9274.5499999999993</v>
      </c>
      <c r="T1601" t="s">
        <v>36</v>
      </c>
      <c r="U1601" t="s">
        <v>109</v>
      </c>
      <c r="V1601">
        <v>0</v>
      </c>
      <c r="W1601">
        <v>0</v>
      </c>
      <c r="X1601">
        <v>164.27218110999999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0.57756098300000003</v>
      </c>
      <c r="AG1601">
        <v>4232.7450777000004</v>
      </c>
      <c r="AH1601" t="s">
        <v>40</v>
      </c>
    </row>
    <row r="1602" spans="1:34" x14ac:dyDescent="0.55000000000000004">
      <c r="A1602">
        <v>14324.970314</v>
      </c>
      <c r="B1602">
        <v>14372.573175</v>
      </c>
      <c r="C1602" t="s">
        <v>21</v>
      </c>
      <c r="D1602">
        <v>21237</v>
      </c>
      <c r="E1602">
        <v>210043</v>
      </c>
      <c r="F1602" t="s">
        <v>514</v>
      </c>
      <c r="G1602" t="s">
        <v>35</v>
      </c>
      <c r="H1602" t="s">
        <v>36</v>
      </c>
      <c r="I1602" t="s">
        <v>37</v>
      </c>
      <c r="J1602">
        <v>2</v>
      </c>
      <c r="K1602">
        <v>2.9797369119999999</v>
      </c>
      <c r="L1602">
        <v>6</v>
      </c>
      <c r="M1602">
        <v>33955.33</v>
      </c>
      <c r="N1602">
        <v>12.239394637</v>
      </c>
      <c r="O1602">
        <v>18</v>
      </c>
      <c r="P1602">
        <v>123658.68</v>
      </c>
      <c r="Q1602">
        <v>12</v>
      </c>
      <c r="R1602">
        <v>9.2596577250000003</v>
      </c>
      <c r="S1602">
        <v>89703.35</v>
      </c>
      <c r="T1602" t="s">
        <v>294</v>
      </c>
      <c r="U1602" t="s">
        <v>295</v>
      </c>
      <c r="V1602">
        <v>0</v>
      </c>
      <c r="W1602">
        <v>0</v>
      </c>
      <c r="X1602">
        <v>67.447334992999998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9.2596577250000003</v>
      </c>
      <c r="AG1602">
        <v>67860.835149999999</v>
      </c>
      <c r="AH1602" t="s">
        <v>40</v>
      </c>
    </row>
    <row r="1603" spans="1:34" x14ac:dyDescent="0.55000000000000004">
      <c r="A1603">
        <v>14324.970314</v>
      </c>
      <c r="B1603">
        <v>14372.573175</v>
      </c>
      <c r="C1603" t="s">
        <v>21</v>
      </c>
      <c r="D1603">
        <v>21029</v>
      </c>
      <c r="E1603">
        <v>210043</v>
      </c>
      <c r="F1603" t="s">
        <v>514</v>
      </c>
      <c r="G1603" t="s">
        <v>35</v>
      </c>
      <c r="H1603" t="s">
        <v>79</v>
      </c>
      <c r="I1603" t="s">
        <v>37</v>
      </c>
      <c r="J1603">
        <v>1</v>
      </c>
      <c r="K1603">
        <v>0</v>
      </c>
      <c r="L1603">
        <v>0</v>
      </c>
      <c r="M1603">
        <v>0</v>
      </c>
      <c r="N1603">
        <v>1.3620409600000001</v>
      </c>
      <c r="O1603">
        <v>1</v>
      </c>
      <c r="P1603">
        <v>32002.98</v>
      </c>
      <c r="Q1603">
        <v>1</v>
      </c>
      <c r="R1603">
        <v>1.3620409600000001</v>
      </c>
      <c r="S1603">
        <v>32002.98</v>
      </c>
      <c r="T1603" t="s">
        <v>190</v>
      </c>
      <c r="U1603" t="s">
        <v>191</v>
      </c>
      <c r="V1603">
        <v>0</v>
      </c>
      <c r="W1603">
        <v>0</v>
      </c>
      <c r="X1603">
        <v>36.759042909000001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1.3620409600000001</v>
      </c>
      <c r="AG1603">
        <v>9981.9280366000003</v>
      </c>
      <c r="AH1603" t="s">
        <v>40</v>
      </c>
    </row>
    <row r="1604" spans="1:34" x14ac:dyDescent="0.55000000000000004">
      <c r="A1604">
        <v>14324.970314</v>
      </c>
      <c r="B1604">
        <v>14372.573175</v>
      </c>
      <c r="C1604" t="s">
        <v>21</v>
      </c>
      <c r="D1604">
        <v>20776</v>
      </c>
      <c r="E1604">
        <v>210043</v>
      </c>
      <c r="F1604" t="s">
        <v>514</v>
      </c>
      <c r="G1604" t="s">
        <v>35</v>
      </c>
      <c r="H1604" t="s">
        <v>64</v>
      </c>
      <c r="I1604" t="s">
        <v>37</v>
      </c>
      <c r="J1604">
        <v>2</v>
      </c>
      <c r="K1604">
        <v>0</v>
      </c>
      <c r="L1604">
        <v>0</v>
      </c>
      <c r="M1604">
        <v>0</v>
      </c>
      <c r="N1604">
        <v>0.84717097500000005</v>
      </c>
      <c r="O1604">
        <v>2</v>
      </c>
      <c r="P1604">
        <v>13450.18</v>
      </c>
      <c r="Q1604">
        <v>2</v>
      </c>
      <c r="R1604">
        <v>0.84717097500000005</v>
      </c>
      <c r="S1604">
        <v>13450.18</v>
      </c>
      <c r="T1604" t="s">
        <v>394</v>
      </c>
      <c r="U1604" t="s">
        <v>395</v>
      </c>
      <c r="V1604">
        <v>0</v>
      </c>
      <c r="W1604">
        <v>0</v>
      </c>
      <c r="X1604">
        <v>8.7516477429999995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0.84717097500000005</v>
      </c>
      <c r="AG1604">
        <v>6208.6236430999998</v>
      </c>
      <c r="AH1604" t="s">
        <v>40</v>
      </c>
    </row>
    <row r="1605" spans="1:34" x14ac:dyDescent="0.55000000000000004">
      <c r="A1605">
        <v>14324.970314</v>
      </c>
      <c r="B1605">
        <v>14372.573175</v>
      </c>
      <c r="C1605" t="s">
        <v>21</v>
      </c>
      <c r="D1605">
        <v>21234</v>
      </c>
      <c r="E1605">
        <v>210043</v>
      </c>
      <c r="F1605" t="s">
        <v>514</v>
      </c>
      <c r="G1605" t="s">
        <v>35</v>
      </c>
      <c r="H1605" t="s">
        <v>36</v>
      </c>
      <c r="I1605" t="s">
        <v>37</v>
      </c>
      <c r="J1605">
        <v>2</v>
      </c>
      <c r="K1605">
        <v>4.5770568640000002</v>
      </c>
      <c r="L1605">
        <v>6</v>
      </c>
      <c r="M1605">
        <v>69318.2</v>
      </c>
      <c r="N1605">
        <v>7.0718357879999996</v>
      </c>
      <c r="O1605">
        <v>8</v>
      </c>
      <c r="P1605">
        <v>190461.34</v>
      </c>
      <c r="Q1605">
        <v>2</v>
      </c>
      <c r="R1605">
        <v>2.4947789239999998</v>
      </c>
      <c r="S1605">
        <v>121143.14</v>
      </c>
      <c r="T1605" t="s">
        <v>236</v>
      </c>
      <c r="U1605" t="s">
        <v>237</v>
      </c>
      <c r="V1605">
        <v>0</v>
      </c>
      <c r="W1605">
        <v>0</v>
      </c>
      <c r="X1605">
        <v>124.48361029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2.4947789239999998</v>
      </c>
      <c r="AG1605">
        <v>18283.373567999999</v>
      </c>
      <c r="AH1605" t="s">
        <v>40</v>
      </c>
    </row>
    <row r="1606" spans="1:34" x14ac:dyDescent="0.55000000000000004">
      <c r="A1606">
        <v>14324.970314</v>
      </c>
      <c r="B1606">
        <v>14372.573175</v>
      </c>
      <c r="C1606" t="s">
        <v>21</v>
      </c>
      <c r="D1606">
        <v>21015</v>
      </c>
      <c r="E1606">
        <v>210043</v>
      </c>
      <c r="F1606" t="s">
        <v>514</v>
      </c>
      <c r="G1606" t="s">
        <v>35</v>
      </c>
      <c r="H1606" t="s">
        <v>126</v>
      </c>
      <c r="I1606" t="s">
        <v>37</v>
      </c>
      <c r="J1606">
        <v>1</v>
      </c>
      <c r="K1606">
        <v>0.70905997899999995</v>
      </c>
      <c r="L1606">
        <v>1</v>
      </c>
      <c r="M1606">
        <v>3331.55</v>
      </c>
      <c r="N1606">
        <v>1.7559339469999999</v>
      </c>
      <c r="O1606">
        <v>2</v>
      </c>
      <c r="P1606">
        <v>8652.49</v>
      </c>
      <c r="Q1606">
        <v>1</v>
      </c>
      <c r="R1606">
        <v>1.0468739680000001</v>
      </c>
      <c r="S1606">
        <v>5320.94</v>
      </c>
      <c r="T1606" t="s">
        <v>247</v>
      </c>
      <c r="U1606" t="s">
        <v>336</v>
      </c>
      <c r="V1606">
        <v>0</v>
      </c>
      <c r="W1606">
        <v>0</v>
      </c>
      <c r="X1606">
        <v>16.030183524000002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1.0468739680000001</v>
      </c>
      <c r="AG1606">
        <v>7672.1779439000002</v>
      </c>
      <c r="AH1606" t="s">
        <v>40</v>
      </c>
    </row>
    <row r="1607" spans="1:34" x14ac:dyDescent="0.55000000000000004">
      <c r="A1607">
        <v>14324.970314</v>
      </c>
      <c r="B1607">
        <v>14372.573175</v>
      </c>
      <c r="C1607" t="s">
        <v>21</v>
      </c>
      <c r="D1607">
        <v>21231</v>
      </c>
      <c r="E1607">
        <v>210043</v>
      </c>
      <c r="F1607" t="s">
        <v>514</v>
      </c>
      <c r="G1607" t="s">
        <v>35</v>
      </c>
      <c r="H1607" t="s">
        <v>86</v>
      </c>
      <c r="I1607" t="s">
        <v>37</v>
      </c>
      <c r="J1607">
        <v>2</v>
      </c>
      <c r="K1607">
        <v>1.4313369579999999</v>
      </c>
      <c r="L1607">
        <v>2</v>
      </c>
      <c r="M1607">
        <v>10560.54</v>
      </c>
      <c r="N1607">
        <v>3.525297895</v>
      </c>
      <c r="O1607">
        <v>3</v>
      </c>
      <c r="P1607">
        <v>41536.559999999998</v>
      </c>
      <c r="Q1607">
        <v>1</v>
      </c>
      <c r="R1607">
        <v>2.0939609369999999</v>
      </c>
      <c r="S1607">
        <v>30976.02</v>
      </c>
      <c r="T1607" t="s">
        <v>36</v>
      </c>
      <c r="U1607" t="s">
        <v>213</v>
      </c>
      <c r="V1607">
        <v>0</v>
      </c>
      <c r="W1607">
        <v>0</v>
      </c>
      <c r="X1607">
        <v>80.842232605000007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2.0939609369999999</v>
      </c>
      <c r="AG1607">
        <v>15345.916899</v>
      </c>
      <c r="AH1607" t="s">
        <v>40</v>
      </c>
    </row>
    <row r="1608" spans="1:34" x14ac:dyDescent="0.55000000000000004">
      <c r="A1608">
        <v>14324.970314</v>
      </c>
      <c r="B1608">
        <v>14372.573175</v>
      </c>
      <c r="C1608" t="s">
        <v>21</v>
      </c>
      <c r="D1608">
        <v>20707</v>
      </c>
      <c r="E1608">
        <v>210043</v>
      </c>
      <c r="F1608" t="s">
        <v>514</v>
      </c>
      <c r="G1608" t="s">
        <v>35</v>
      </c>
      <c r="H1608" t="s">
        <v>41</v>
      </c>
      <c r="I1608" t="s">
        <v>37</v>
      </c>
      <c r="J1608">
        <v>2</v>
      </c>
      <c r="K1608">
        <v>4.0468088800000004</v>
      </c>
      <c r="L1608">
        <v>5</v>
      </c>
      <c r="M1608">
        <v>78386.240000000005</v>
      </c>
      <c r="N1608">
        <v>11.428533659999999</v>
      </c>
      <c r="O1608">
        <v>15</v>
      </c>
      <c r="P1608">
        <v>220300.83</v>
      </c>
      <c r="Q1608">
        <v>10</v>
      </c>
      <c r="R1608">
        <v>7.3817247799999999</v>
      </c>
      <c r="S1608">
        <v>141914.59</v>
      </c>
      <c r="T1608" t="s">
        <v>129</v>
      </c>
      <c r="U1608" t="s">
        <v>267</v>
      </c>
      <c r="V1608">
        <v>0</v>
      </c>
      <c r="W1608">
        <v>0</v>
      </c>
      <c r="X1608">
        <v>135.32980598</v>
      </c>
      <c r="Y1608">
        <v>-184.9022105</v>
      </c>
      <c r="Z1608">
        <v>135.32980598</v>
      </c>
      <c r="AA1608">
        <v>135.32980598</v>
      </c>
      <c r="AB1608">
        <v>7.3817247799999999</v>
      </c>
      <c r="AC1608">
        <v>7.3817247799999999</v>
      </c>
      <c r="AD1608">
        <v>0</v>
      </c>
      <c r="AE1608">
        <v>54098.112835</v>
      </c>
      <c r="AF1608">
        <v>0</v>
      </c>
      <c r="AG1608">
        <v>0</v>
      </c>
      <c r="AH1608" t="s">
        <v>40</v>
      </c>
    </row>
    <row r="1609" spans="1:34" x14ac:dyDescent="0.55000000000000004">
      <c r="A1609">
        <v>14324.970314</v>
      </c>
      <c r="B1609">
        <v>14372.573175</v>
      </c>
      <c r="C1609" t="s">
        <v>21</v>
      </c>
      <c r="D1609">
        <v>21230</v>
      </c>
      <c r="E1609">
        <v>210043</v>
      </c>
      <c r="F1609" t="s">
        <v>514</v>
      </c>
      <c r="G1609" t="s">
        <v>35</v>
      </c>
      <c r="H1609" t="s">
        <v>86</v>
      </c>
      <c r="I1609" t="s">
        <v>37</v>
      </c>
      <c r="J1609">
        <v>2</v>
      </c>
      <c r="K1609">
        <v>9.5169287180000008</v>
      </c>
      <c r="L1609">
        <v>12</v>
      </c>
      <c r="M1609">
        <v>105826.93</v>
      </c>
      <c r="N1609">
        <v>25.078546257999999</v>
      </c>
      <c r="O1609">
        <v>29</v>
      </c>
      <c r="P1609">
        <v>349395.35</v>
      </c>
      <c r="Q1609">
        <v>17</v>
      </c>
      <c r="R1609">
        <v>15.56161754</v>
      </c>
      <c r="S1609">
        <v>243568.42</v>
      </c>
      <c r="T1609" t="s">
        <v>36</v>
      </c>
      <c r="U1609" t="s">
        <v>200</v>
      </c>
      <c r="V1609">
        <v>0</v>
      </c>
      <c r="W1609">
        <v>0</v>
      </c>
      <c r="X1609">
        <v>91.026667282999995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15.56161754</v>
      </c>
      <c r="AG1609">
        <v>114045.72328000001</v>
      </c>
      <c r="AH1609" t="s">
        <v>40</v>
      </c>
    </row>
    <row r="1610" spans="1:34" x14ac:dyDescent="0.55000000000000004">
      <c r="A1610">
        <v>14324.970314</v>
      </c>
      <c r="B1610">
        <v>14372.573175</v>
      </c>
      <c r="C1610" t="s">
        <v>21</v>
      </c>
      <c r="D1610">
        <v>21229</v>
      </c>
      <c r="E1610">
        <v>210043</v>
      </c>
      <c r="F1610" t="s">
        <v>514</v>
      </c>
      <c r="G1610" t="s">
        <v>35</v>
      </c>
      <c r="H1610" t="s">
        <v>86</v>
      </c>
      <c r="I1610" t="s">
        <v>37</v>
      </c>
      <c r="J1610">
        <v>2</v>
      </c>
      <c r="K1610">
        <v>4.6714388610000004</v>
      </c>
      <c r="L1610">
        <v>7</v>
      </c>
      <c r="M1610">
        <v>118097.79</v>
      </c>
      <c r="N1610">
        <v>20.165062405</v>
      </c>
      <c r="O1610">
        <v>25</v>
      </c>
      <c r="P1610">
        <v>392418.32</v>
      </c>
      <c r="Q1610">
        <v>18</v>
      </c>
      <c r="R1610">
        <v>15.493623544</v>
      </c>
      <c r="S1610">
        <v>274320.53000000003</v>
      </c>
      <c r="T1610" t="s">
        <v>36</v>
      </c>
      <c r="U1610" t="s">
        <v>87</v>
      </c>
      <c r="V1610">
        <v>0</v>
      </c>
      <c r="W1610">
        <v>0</v>
      </c>
      <c r="X1610">
        <v>142.46583278</v>
      </c>
      <c r="Y1610">
        <v>-0.598206982</v>
      </c>
      <c r="Z1610">
        <v>0.598206982</v>
      </c>
      <c r="AA1610">
        <v>-0.598206982</v>
      </c>
      <c r="AB1610">
        <v>6.5056958600000006E-2</v>
      </c>
      <c r="AC1610">
        <v>6.5056958600000006E-2</v>
      </c>
      <c r="AD1610">
        <v>0</v>
      </c>
      <c r="AE1610">
        <v>476.77999252000001</v>
      </c>
      <c r="AF1610">
        <v>15.428566585</v>
      </c>
      <c r="AG1610">
        <v>113070.63876</v>
      </c>
      <c r="AH1610" t="s">
        <v>40</v>
      </c>
    </row>
    <row r="1611" spans="1:34" x14ac:dyDescent="0.55000000000000004">
      <c r="A1611">
        <v>14324.970314</v>
      </c>
      <c r="B1611">
        <v>14372.573175</v>
      </c>
      <c r="C1611" t="s">
        <v>21</v>
      </c>
      <c r="D1611">
        <v>21012</v>
      </c>
      <c r="E1611">
        <v>210043</v>
      </c>
      <c r="F1611" t="s">
        <v>514</v>
      </c>
      <c r="G1611" t="s">
        <v>35</v>
      </c>
      <c r="H1611" t="s">
        <v>64</v>
      </c>
      <c r="I1611" t="s">
        <v>37</v>
      </c>
      <c r="J1611">
        <v>3</v>
      </c>
      <c r="K1611">
        <v>28.745003146999998</v>
      </c>
      <c r="L1611">
        <v>27</v>
      </c>
      <c r="M1611">
        <v>433982.75</v>
      </c>
      <c r="N1611">
        <v>36.061722934999999</v>
      </c>
      <c r="O1611">
        <v>36</v>
      </c>
      <c r="P1611">
        <v>434646.56</v>
      </c>
      <c r="Q1611">
        <v>9</v>
      </c>
      <c r="R1611">
        <v>7.3167197880000003</v>
      </c>
      <c r="S1611">
        <v>663.81</v>
      </c>
      <c r="T1611" t="s">
        <v>341</v>
      </c>
      <c r="U1611" t="s">
        <v>342</v>
      </c>
      <c r="V1611">
        <v>0</v>
      </c>
      <c r="W1611">
        <v>0</v>
      </c>
      <c r="X1611">
        <v>80.251827634999998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7.3167197880000003</v>
      </c>
      <c r="AG1611">
        <v>53621.713688000003</v>
      </c>
      <c r="AH1611" t="s">
        <v>40</v>
      </c>
    </row>
    <row r="1612" spans="1:34" x14ac:dyDescent="0.55000000000000004">
      <c r="A1612">
        <v>14324.970314</v>
      </c>
      <c r="B1612">
        <v>14372.573175</v>
      </c>
      <c r="C1612" t="s">
        <v>21</v>
      </c>
      <c r="D1612">
        <v>21228</v>
      </c>
      <c r="E1612">
        <v>210043</v>
      </c>
      <c r="F1612" t="s">
        <v>514</v>
      </c>
      <c r="G1612" t="s">
        <v>35</v>
      </c>
      <c r="H1612" t="s">
        <v>36</v>
      </c>
      <c r="I1612" t="s">
        <v>37</v>
      </c>
      <c r="J1612">
        <v>2</v>
      </c>
      <c r="K1612">
        <v>9.7219737110000004</v>
      </c>
      <c r="L1612">
        <v>11</v>
      </c>
      <c r="M1612">
        <v>161049.26</v>
      </c>
      <c r="N1612">
        <v>21.713577355000002</v>
      </c>
      <c r="O1612">
        <v>28</v>
      </c>
      <c r="P1612">
        <v>366981.22</v>
      </c>
      <c r="Q1612">
        <v>17</v>
      </c>
      <c r="R1612">
        <v>11.991603644</v>
      </c>
      <c r="S1612">
        <v>205931.96</v>
      </c>
      <c r="T1612" t="s">
        <v>463</v>
      </c>
      <c r="U1612" t="s">
        <v>464</v>
      </c>
      <c r="V1612">
        <v>0</v>
      </c>
      <c r="W1612">
        <v>0</v>
      </c>
      <c r="X1612">
        <v>33.186515018000001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11.991603644</v>
      </c>
      <c r="AG1612">
        <v>87882.323757999999</v>
      </c>
      <c r="AH1612" t="s">
        <v>40</v>
      </c>
    </row>
    <row r="1613" spans="1:34" x14ac:dyDescent="0.55000000000000004">
      <c r="A1613">
        <v>14324.970314</v>
      </c>
      <c r="B1613">
        <v>14372.573175</v>
      </c>
      <c r="C1613" t="s">
        <v>21</v>
      </c>
      <c r="D1613">
        <v>21227</v>
      </c>
      <c r="E1613">
        <v>210043</v>
      </c>
      <c r="F1613" t="s">
        <v>514</v>
      </c>
      <c r="G1613" t="s">
        <v>35</v>
      </c>
      <c r="H1613" t="s">
        <v>36</v>
      </c>
      <c r="I1613" t="s">
        <v>37</v>
      </c>
      <c r="J1613">
        <v>2</v>
      </c>
      <c r="K1613">
        <v>59.486552234000001</v>
      </c>
      <c r="L1613">
        <v>55</v>
      </c>
      <c r="M1613">
        <v>966731.53</v>
      </c>
      <c r="N1613">
        <v>72.090288861999994</v>
      </c>
      <c r="O1613">
        <v>80</v>
      </c>
      <c r="P1613">
        <v>965339.76</v>
      </c>
      <c r="Q1613">
        <v>25</v>
      </c>
      <c r="R1613">
        <v>12.603736628</v>
      </c>
      <c r="S1613">
        <v>-1391.77</v>
      </c>
      <c r="T1613" t="s">
        <v>458</v>
      </c>
      <c r="U1613" t="s">
        <v>459</v>
      </c>
      <c r="V1613">
        <v>0</v>
      </c>
      <c r="W1613">
        <v>0</v>
      </c>
      <c r="X1613">
        <v>38.351487861000003</v>
      </c>
      <c r="Y1613">
        <v>-0.598206982</v>
      </c>
      <c r="Z1613">
        <v>0.598206982</v>
      </c>
      <c r="AA1613">
        <v>-0.598206982</v>
      </c>
      <c r="AB1613">
        <v>0.19659323980000001</v>
      </c>
      <c r="AC1613">
        <v>0.19659323980000001</v>
      </c>
      <c r="AD1613">
        <v>0</v>
      </c>
      <c r="AE1613">
        <v>1440.7639931000001</v>
      </c>
      <c r="AF1613">
        <v>12.407143388</v>
      </c>
      <c r="AG1613">
        <v>90927.671103999994</v>
      </c>
      <c r="AH1613" t="s">
        <v>40</v>
      </c>
    </row>
    <row r="1614" spans="1:34" x14ac:dyDescent="0.55000000000000004">
      <c r="A1614">
        <v>14324.970314</v>
      </c>
      <c r="B1614">
        <v>14372.573175</v>
      </c>
      <c r="C1614" t="s">
        <v>21</v>
      </c>
      <c r="D1614">
        <v>20772</v>
      </c>
      <c r="E1614">
        <v>210043</v>
      </c>
      <c r="F1614" t="s">
        <v>514</v>
      </c>
      <c r="G1614" t="s">
        <v>35</v>
      </c>
      <c r="H1614" t="s">
        <v>41</v>
      </c>
      <c r="I1614" t="s">
        <v>37</v>
      </c>
      <c r="J1614">
        <v>2</v>
      </c>
      <c r="K1614">
        <v>3.8450528849999999</v>
      </c>
      <c r="L1614">
        <v>6</v>
      </c>
      <c r="M1614">
        <v>64456.08</v>
      </c>
      <c r="N1614">
        <v>4.3261268719999997</v>
      </c>
      <c r="O1614">
        <v>5</v>
      </c>
      <c r="P1614">
        <v>43589.760000000002</v>
      </c>
      <c r="Q1614">
        <v>-1</v>
      </c>
      <c r="R1614">
        <v>0.48107398699999998</v>
      </c>
      <c r="S1614">
        <v>-20866.32</v>
      </c>
      <c r="T1614" t="s">
        <v>162</v>
      </c>
      <c r="U1614" t="s">
        <v>163</v>
      </c>
      <c r="V1614">
        <v>0</v>
      </c>
      <c r="W1614">
        <v>0</v>
      </c>
      <c r="X1614">
        <v>53.818906400000003</v>
      </c>
      <c r="Y1614">
        <v>-4.8192558569999999</v>
      </c>
      <c r="Z1614">
        <v>4.8192558569999999</v>
      </c>
      <c r="AA1614">
        <v>-4.8192558569999999</v>
      </c>
      <c r="AB1614">
        <v>4.30781446E-2</v>
      </c>
      <c r="AC1614">
        <v>4.30781446E-2</v>
      </c>
      <c r="AD1614">
        <v>0</v>
      </c>
      <c r="AE1614">
        <v>315.70485138999999</v>
      </c>
      <c r="AF1614">
        <v>0.4379958424</v>
      </c>
      <c r="AG1614">
        <v>3209.9203386999998</v>
      </c>
      <c r="AH1614" t="s">
        <v>40</v>
      </c>
    </row>
    <row r="1615" spans="1:34" x14ac:dyDescent="0.55000000000000004">
      <c r="A1615">
        <v>14324.970314</v>
      </c>
      <c r="B1615">
        <v>14372.573175</v>
      </c>
      <c r="C1615" t="s">
        <v>21</v>
      </c>
      <c r="D1615">
        <v>21001</v>
      </c>
      <c r="E1615">
        <v>210043</v>
      </c>
      <c r="F1615" t="s">
        <v>514</v>
      </c>
      <c r="G1615" t="s">
        <v>35</v>
      </c>
      <c r="H1615" t="s">
        <v>126</v>
      </c>
      <c r="I1615" t="s">
        <v>37</v>
      </c>
      <c r="J1615">
        <v>1</v>
      </c>
      <c r="K1615">
        <v>0</v>
      </c>
      <c r="L1615">
        <v>0</v>
      </c>
      <c r="M1615">
        <v>0</v>
      </c>
      <c r="N1615">
        <v>3.9089478849999999</v>
      </c>
      <c r="O1615">
        <v>4</v>
      </c>
      <c r="P1615">
        <v>24942.37</v>
      </c>
      <c r="Q1615">
        <v>4</v>
      </c>
      <c r="R1615">
        <v>3.9089478849999999</v>
      </c>
      <c r="S1615">
        <v>24942.37</v>
      </c>
      <c r="T1615" t="s">
        <v>278</v>
      </c>
      <c r="U1615" t="s">
        <v>279</v>
      </c>
      <c r="V1615">
        <v>0</v>
      </c>
      <c r="W1615">
        <v>0</v>
      </c>
      <c r="X1615">
        <v>57.391620308999997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3.9089478849999999</v>
      </c>
      <c r="AG1615">
        <v>28647.329730000001</v>
      </c>
      <c r="AH1615" t="s">
        <v>40</v>
      </c>
    </row>
    <row r="1616" spans="1:34" x14ac:dyDescent="0.55000000000000004">
      <c r="A1616">
        <v>14324.970314</v>
      </c>
      <c r="B1616">
        <v>14372.573175</v>
      </c>
      <c r="C1616" t="s">
        <v>21</v>
      </c>
      <c r="D1616">
        <v>21224</v>
      </c>
      <c r="E1616">
        <v>210043</v>
      </c>
      <c r="F1616" t="s">
        <v>514</v>
      </c>
      <c r="G1616" t="s">
        <v>35</v>
      </c>
      <c r="H1616" t="s">
        <v>86</v>
      </c>
      <c r="I1616" t="s">
        <v>37</v>
      </c>
      <c r="J1616">
        <v>2</v>
      </c>
      <c r="K1616">
        <v>5.2014478459999998</v>
      </c>
      <c r="L1616">
        <v>7</v>
      </c>
      <c r="M1616">
        <v>54645.58</v>
      </c>
      <c r="N1616">
        <v>7.3445177819999996</v>
      </c>
      <c r="O1616">
        <v>10</v>
      </c>
      <c r="P1616">
        <v>162999.17000000001</v>
      </c>
      <c r="Q1616">
        <v>3</v>
      </c>
      <c r="R1616">
        <v>2.1430699359999998</v>
      </c>
      <c r="S1616">
        <v>108353.59</v>
      </c>
      <c r="T1616" t="s">
        <v>36</v>
      </c>
      <c r="U1616" t="s">
        <v>400</v>
      </c>
      <c r="V1616">
        <v>0</v>
      </c>
      <c r="W1616">
        <v>0</v>
      </c>
      <c r="X1616">
        <v>65.434303064000005</v>
      </c>
      <c r="Y1616">
        <v>-0.73492597800000004</v>
      </c>
      <c r="Z1616">
        <v>0.73492597800000004</v>
      </c>
      <c r="AA1616">
        <v>-0.73492597800000004</v>
      </c>
      <c r="AB1616">
        <v>2.4069909699999999E-2</v>
      </c>
      <c r="AC1616">
        <v>2.4069909699999999E-2</v>
      </c>
      <c r="AD1616">
        <v>0</v>
      </c>
      <c r="AE1616">
        <v>176.40005986</v>
      </c>
      <c r="AF1616">
        <v>2.1190000263000002</v>
      </c>
      <c r="AG1616">
        <v>15529.419741</v>
      </c>
      <c r="AH1616" t="s">
        <v>40</v>
      </c>
    </row>
    <row r="1617" spans="1:34" x14ac:dyDescent="0.55000000000000004">
      <c r="A1617">
        <v>14324.970314</v>
      </c>
      <c r="B1617">
        <v>14372.573175</v>
      </c>
      <c r="C1617" t="s">
        <v>21</v>
      </c>
      <c r="D1617">
        <v>21223</v>
      </c>
      <c r="E1617">
        <v>210043</v>
      </c>
      <c r="F1617" t="s">
        <v>514</v>
      </c>
      <c r="G1617" t="s">
        <v>35</v>
      </c>
      <c r="H1617" t="s">
        <v>86</v>
      </c>
      <c r="I1617" t="s">
        <v>37</v>
      </c>
      <c r="J1617">
        <v>2</v>
      </c>
      <c r="K1617">
        <v>8.2433437549999997</v>
      </c>
      <c r="L1617">
        <v>10</v>
      </c>
      <c r="M1617">
        <v>118469.53</v>
      </c>
      <c r="N1617">
        <v>8.5694037440000006</v>
      </c>
      <c r="O1617">
        <v>11</v>
      </c>
      <c r="P1617">
        <v>93279.81</v>
      </c>
      <c r="Q1617">
        <v>1</v>
      </c>
      <c r="R1617">
        <v>0.32605998899999999</v>
      </c>
      <c r="S1617">
        <v>-25189.72</v>
      </c>
      <c r="T1617" t="s">
        <v>36</v>
      </c>
      <c r="U1617" t="s">
        <v>308</v>
      </c>
      <c r="V1617">
        <v>0</v>
      </c>
      <c r="W1617">
        <v>0</v>
      </c>
      <c r="X1617">
        <v>32.501234044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0.32605998899999999</v>
      </c>
      <c r="AG1617">
        <v>2389.5811076</v>
      </c>
      <c r="AH1617" t="s">
        <v>40</v>
      </c>
    </row>
    <row r="1618" spans="1:34" x14ac:dyDescent="0.55000000000000004">
      <c r="A1618">
        <v>14324.970314</v>
      </c>
      <c r="B1618">
        <v>14372.573175</v>
      </c>
      <c r="C1618" t="s">
        <v>21</v>
      </c>
      <c r="D1618">
        <v>21222</v>
      </c>
      <c r="E1618">
        <v>210043</v>
      </c>
      <c r="F1618" t="s">
        <v>514</v>
      </c>
      <c r="G1618" t="s">
        <v>35</v>
      </c>
      <c r="H1618" t="s">
        <v>36</v>
      </c>
      <c r="I1618" t="s">
        <v>37</v>
      </c>
      <c r="J1618">
        <v>2</v>
      </c>
      <c r="K1618">
        <v>11.188522667999999</v>
      </c>
      <c r="L1618">
        <v>11</v>
      </c>
      <c r="M1618">
        <v>152643.54</v>
      </c>
      <c r="N1618">
        <v>17.161123491000001</v>
      </c>
      <c r="O1618">
        <v>23</v>
      </c>
      <c r="P1618">
        <v>252553.01</v>
      </c>
      <c r="Q1618">
        <v>12</v>
      </c>
      <c r="R1618">
        <v>5.9726008229999996</v>
      </c>
      <c r="S1618">
        <v>99909.47</v>
      </c>
      <c r="T1618" t="s">
        <v>357</v>
      </c>
      <c r="U1618" t="s">
        <v>358</v>
      </c>
      <c r="V1618">
        <v>0</v>
      </c>
      <c r="W1618">
        <v>0</v>
      </c>
      <c r="X1618">
        <v>83.096533515999994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5.9726008229999996</v>
      </c>
      <c r="AG1618">
        <v>43771.129765999998</v>
      </c>
      <c r="AH1618" t="s">
        <v>40</v>
      </c>
    </row>
    <row r="1619" spans="1:34" x14ac:dyDescent="0.55000000000000004">
      <c r="A1619">
        <v>14324.970314</v>
      </c>
      <c r="B1619">
        <v>14372.573175</v>
      </c>
      <c r="C1619" t="s">
        <v>21</v>
      </c>
      <c r="D1619">
        <v>20721</v>
      </c>
      <c r="E1619">
        <v>210043</v>
      </c>
      <c r="F1619" t="s">
        <v>514</v>
      </c>
      <c r="G1619" t="s">
        <v>35</v>
      </c>
      <c r="H1619" t="s">
        <v>41</v>
      </c>
      <c r="I1619" t="s">
        <v>37</v>
      </c>
      <c r="J1619">
        <v>2</v>
      </c>
      <c r="K1619">
        <v>3.378452899</v>
      </c>
      <c r="L1619">
        <v>4</v>
      </c>
      <c r="M1619">
        <v>48733.05</v>
      </c>
      <c r="N1619">
        <v>4.7429038590000001</v>
      </c>
      <c r="O1619">
        <v>4</v>
      </c>
      <c r="P1619">
        <v>67002.720000000001</v>
      </c>
      <c r="Q1619">
        <v>0</v>
      </c>
      <c r="R1619">
        <v>1.3644509600000001</v>
      </c>
      <c r="S1619">
        <v>18269.669999999998</v>
      </c>
      <c r="T1619" t="s">
        <v>140</v>
      </c>
      <c r="U1619" t="s">
        <v>157</v>
      </c>
      <c r="V1619">
        <v>0</v>
      </c>
      <c r="W1619">
        <v>0</v>
      </c>
      <c r="X1619">
        <v>63.788020107000001</v>
      </c>
      <c r="Y1619">
        <v>-1.1063639679999999</v>
      </c>
      <c r="Z1619">
        <v>1.1063639679999999</v>
      </c>
      <c r="AA1619">
        <v>-1.1063639679999999</v>
      </c>
      <c r="AB1619">
        <v>2.3665562500000001E-2</v>
      </c>
      <c r="AC1619">
        <v>2.3665562500000001E-2</v>
      </c>
      <c r="AD1619">
        <v>0</v>
      </c>
      <c r="AE1619">
        <v>173.43673870000001</v>
      </c>
      <c r="AF1619">
        <v>1.3407853974999999</v>
      </c>
      <c r="AG1619">
        <v>9826.1533560000007</v>
      </c>
      <c r="AH1619" t="s">
        <v>40</v>
      </c>
    </row>
    <row r="1620" spans="1:34" x14ac:dyDescent="0.55000000000000004">
      <c r="A1620">
        <v>14324.970314</v>
      </c>
      <c r="B1620">
        <v>14372.573175</v>
      </c>
      <c r="C1620" t="s">
        <v>21</v>
      </c>
      <c r="D1620">
        <v>20770</v>
      </c>
      <c r="E1620">
        <v>210043</v>
      </c>
      <c r="F1620" t="s">
        <v>514</v>
      </c>
      <c r="G1620" t="s">
        <v>35</v>
      </c>
      <c r="H1620" t="s">
        <v>41</v>
      </c>
      <c r="I1620" t="s">
        <v>37</v>
      </c>
      <c r="J1620">
        <v>2</v>
      </c>
      <c r="K1620">
        <v>3.0195139100000001</v>
      </c>
      <c r="L1620">
        <v>6</v>
      </c>
      <c r="M1620">
        <v>51658.26</v>
      </c>
      <c r="N1620">
        <v>5.9181798250000002</v>
      </c>
      <c r="O1620">
        <v>11</v>
      </c>
      <c r="P1620">
        <v>77788.2</v>
      </c>
      <c r="Q1620">
        <v>5</v>
      </c>
      <c r="R1620">
        <v>2.898665915</v>
      </c>
      <c r="S1620">
        <v>26129.94</v>
      </c>
      <c r="T1620" t="s">
        <v>435</v>
      </c>
      <c r="U1620" t="s">
        <v>436</v>
      </c>
      <c r="V1620">
        <v>0</v>
      </c>
      <c r="W1620">
        <v>0</v>
      </c>
      <c r="X1620">
        <v>43.179993729000003</v>
      </c>
      <c r="Y1620">
        <v>-8.4850117489999999</v>
      </c>
      <c r="Z1620">
        <v>8.4850117489999999</v>
      </c>
      <c r="AA1620">
        <v>-8.4850117489999999</v>
      </c>
      <c r="AB1620">
        <v>0.5695974506</v>
      </c>
      <c r="AC1620">
        <v>0.5695974506</v>
      </c>
      <c r="AD1620">
        <v>0</v>
      </c>
      <c r="AE1620">
        <v>4174.3830976999998</v>
      </c>
      <c r="AF1620">
        <v>2.3290684644000001</v>
      </c>
      <c r="AG1620">
        <v>17068.938811</v>
      </c>
      <c r="AH1620" t="s">
        <v>40</v>
      </c>
    </row>
    <row r="1621" spans="1:34" x14ac:dyDescent="0.55000000000000004">
      <c r="A1621">
        <v>14324.970314</v>
      </c>
      <c r="B1621">
        <v>14372.573175</v>
      </c>
      <c r="C1621" t="s">
        <v>21</v>
      </c>
      <c r="D1621">
        <v>21220</v>
      </c>
      <c r="E1621">
        <v>210043</v>
      </c>
      <c r="F1621" t="s">
        <v>514</v>
      </c>
      <c r="G1621" t="s">
        <v>35</v>
      </c>
      <c r="H1621" t="s">
        <v>36</v>
      </c>
      <c r="I1621" t="s">
        <v>37</v>
      </c>
      <c r="J1621">
        <v>2</v>
      </c>
      <c r="K1621">
        <v>7.3101907820000003</v>
      </c>
      <c r="L1621">
        <v>6</v>
      </c>
      <c r="M1621">
        <v>152925.04999999999</v>
      </c>
      <c r="N1621">
        <v>10.525924688</v>
      </c>
      <c r="O1621">
        <v>12</v>
      </c>
      <c r="P1621">
        <v>158279.98000000001</v>
      </c>
      <c r="Q1621">
        <v>6</v>
      </c>
      <c r="R1621">
        <v>3.2157339060000001</v>
      </c>
      <c r="S1621">
        <v>5354.93</v>
      </c>
      <c r="T1621" t="s">
        <v>238</v>
      </c>
      <c r="U1621" t="s">
        <v>239</v>
      </c>
      <c r="V1621">
        <v>0</v>
      </c>
      <c r="W1621">
        <v>0</v>
      </c>
      <c r="X1621">
        <v>75.358833779999998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3.2157339060000001</v>
      </c>
      <c r="AG1621">
        <v>23567.003766999998</v>
      </c>
      <c r="AH1621" t="s">
        <v>40</v>
      </c>
    </row>
    <row r="1622" spans="1:34" x14ac:dyDescent="0.55000000000000004">
      <c r="A1622">
        <v>14324.970314</v>
      </c>
      <c r="B1622">
        <v>14372.573175</v>
      </c>
      <c r="C1622" t="s">
        <v>21</v>
      </c>
      <c r="D1622">
        <v>21219</v>
      </c>
      <c r="E1622">
        <v>210043</v>
      </c>
      <c r="F1622" t="s">
        <v>514</v>
      </c>
      <c r="G1622" t="s">
        <v>35</v>
      </c>
      <c r="H1622" t="s">
        <v>36</v>
      </c>
      <c r="I1622" t="s">
        <v>37</v>
      </c>
      <c r="J1622">
        <v>1</v>
      </c>
      <c r="K1622">
        <v>1.432906958</v>
      </c>
      <c r="L1622">
        <v>3</v>
      </c>
      <c r="M1622">
        <v>15174.25</v>
      </c>
      <c r="N1622">
        <v>8.6502707430000001</v>
      </c>
      <c r="O1622">
        <v>6</v>
      </c>
      <c r="P1622">
        <v>52361.55</v>
      </c>
      <c r="Q1622">
        <v>3</v>
      </c>
      <c r="R1622">
        <v>7.2173637849999999</v>
      </c>
      <c r="S1622">
        <v>37187.300000000003</v>
      </c>
      <c r="T1622" t="s">
        <v>221</v>
      </c>
      <c r="U1622" t="s">
        <v>222</v>
      </c>
      <c r="V1622">
        <v>0</v>
      </c>
      <c r="W1622">
        <v>0</v>
      </c>
      <c r="X1622">
        <v>25.849107242999999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7.2173637849999999</v>
      </c>
      <c r="AG1622">
        <v>52893.567838000003</v>
      </c>
      <c r="AH1622" t="s">
        <v>40</v>
      </c>
    </row>
    <row r="1623" spans="1:34" x14ac:dyDescent="0.55000000000000004">
      <c r="A1623">
        <v>14324.970314</v>
      </c>
      <c r="B1623">
        <v>14372.573175</v>
      </c>
      <c r="C1623" t="s">
        <v>21</v>
      </c>
      <c r="D1623">
        <v>20906</v>
      </c>
      <c r="E1623">
        <v>210043</v>
      </c>
      <c r="F1623" t="s">
        <v>514</v>
      </c>
      <c r="G1623" t="s">
        <v>35</v>
      </c>
      <c r="H1623" t="s">
        <v>46</v>
      </c>
      <c r="I1623" t="s">
        <v>37</v>
      </c>
      <c r="J1623">
        <v>1</v>
      </c>
      <c r="K1623">
        <v>0</v>
      </c>
      <c r="L1623">
        <v>0</v>
      </c>
      <c r="M1623">
        <v>0</v>
      </c>
      <c r="N1623">
        <v>2.0359439400000001</v>
      </c>
      <c r="O1623">
        <v>1</v>
      </c>
      <c r="P1623">
        <v>9518.14</v>
      </c>
      <c r="Q1623">
        <v>1</v>
      </c>
      <c r="R1623">
        <v>2.0359439400000001</v>
      </c>
      <c r="S1623">
        <v>9518.14</v>
      </c>
      <c r="T1623" t="s">
        <v>98</v>
      </c>
      <c r="U1623" t="s">
        <v>99</v>
      </c>
      <c r="V1623">
        <v>0</v>
      </c>
      <c r="W1623">
        <v>0</v>
      </c>
      <c r="X1623">
        <v>117.35899250999999</v>
      </c>
      <c r="Y1623">
        <v>-1.7898299470000001</v>
      </c>
      <c r="Z1623">
        <v>1.7898299470000001</v>
      </c>
      <c r="AA1623">
        <v>-1.7898299470000001</v>
      </c>
      <c r="AB1623">
        <v>3.1049971999999999E-2</v>
      </c>
      <c r="AC1623">
        <v>3.1049971999999999E-2</v>
      </c>
      <c r="AD1623">
        <v>0</v>
      </c>
      <c r="AE1623">
        <v>227.55452690999999</v>
      </c>
      <c r="AF1623">
        <v>2.0048939680000002</v>
      </c>
      <c r="AG1623">
        <v>14693.175826999999</v>
      </c>
      <c r="AH1623" t="s">
        <v>40</v>
      </c>
    </row>
    <row r="1624" spans="1:34" x14ac:dyDescent="0.55000000000000004">
      <c r="A1624">
        <v>14324.970314</v>
      </c>
      <c r="B1624">
        <v>14372.573175</v>
      </c>
      <c r="C1624" t="s">
        <v>21</v>
      </c>
      <c r="D1624">
        <v>20769</v>
      </c>
      <c r="E1624">
        <v>210043</v>
      </c>
      <c r="F1624" t="s">
        <v>514</v>
      </c>
      <c r="G1624" t="s">
        <v>35</v>
      </c>
      <c r="H1624" t="s">
        <v>41</v>
      </c>
      <c r="I1624" t="s">
        <v>37</v>
      </c>
      <c r="J1624">
        <v>2</v>
      </c>
      <c r="K1624">
        <v>0</v>
      </c>
      <c r="L1624">
        <v>0</v>
      </c>
      <c r="M1624">
        <v>0</v>
      </c>
      <c r="N1624">
        <v>2.9656249130000001</v>
      </c>
      <c r="O1624">
        <v>3</v>
      </c>
      <c r="P1624">
        <v>43692.44</v>
      </c>
      <c r="Q1624">
        <v>3</v>
      </c>
      <c r="R1624">
        <v>2.9656249130000001</v>
      </c>
      <c r="S1624">
        <v>43692.44</v>
      </c>
      <c r="T1624" t="s">
        <v>216</v>
      </c>
      <c r="U1624" t="s">
        <v>217</v>
      </c>
      <c r="V1624">
        <v>0</v>
      </c>
      <c r="W1624">
        <v>0</v>
      </c>
      <c r="X1624">
        <v>35.385238944000001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2.9656249130000001</v>
      </c>
      <c r="AG1624">
        <v>21734.041291000001</v>
      </c>
      <c r="AH1624" t="s">
        <v>40</v>
      </c>
    </row>
    <row r="1625" spans="1:34" x14ac:dyDescent="0.55000000000000004">
      <c r="A1625">
        <v>14324.970314</v>
      </c>
      <c r="B1625">
        <v>14372.573175</v>
      </c>
      <c r="C1625" t="s">
        <v>21</v>
      </c>
      <c r="D1625">
        <v>21217</v>
      </c>
      <c r="E1625">
        <v>210043</v>
      </c>
      <c r="F1625" t="s">
        <v>514</v>
      </c>
      <c r="G1625" t="s">
        <v>35</v>
      </c>
      <c r="H1625" t="s">
        <v>86</v>
      </c>
      <c r="I1625" t="s">
        <v>37</v>
      </c>
      <c r="J1625">
        <v>2</v>
      </c>
      <c r="K1625">
        <v>0.95970397200000002</v>
      </c>
      <c r="L1625">
        <v>2</v>
      </c>
      <c r="M1625">
        <v>14584.14</v>
      </c>
      <c r="N1625">
        <v>7.4401277800000001</v>
      </c>
      <c r="O1625">
        <v>10</v>
      </c>
      <c r="P1625">
        <v>79170.899999999994</v>
      </c>
      <c r="Q1625">
        <v>8</v>
      </c>
      <c r="R1625">
        <v>6.4804238080000003</v>
      </c>
      <c r="S1625">
        <v>64586.76</v>
      </c>
      <c r="T1625" t="s">
        <v>36</v>
      </c>
      <c r="U1625" t="s">
        <v>364</v>
      </c>
      <c r="V1625">
        <v>0</v>
      </c>
      <c r="W1625">
        <v>0</v>
      </c>
      <c r="X1625">
        <v>63.406089125999998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6.4804238080000003</v>
      </c>
      <c r="AG1625">
        <v>47492.789128999997</v>
      </c>
      <c r="AH1625" t="s">
        <v>40</v>
      </c>
    </row>
    <row r="1626" spans="1:34" x14ac:dyDescent="0.55000000000000004">
      <c r="A1626">
        <v>14324.970314</v>
      </c>
      <c r="B1626">
        <v>14372.573175</v>
      </c>
      <c r="C1626" t="s">
        <v>21</v>
      </c>
      <c r="D1626">
        <v>21216</v>
      </c>
      <c r="E1626">
        <v>210043</v>
      </c>
      <c r="F1626" t="s">
        <v>514</v>
      </c>
      <c r="G1626" t="s">
        <v>35</v>
      </c>
      <c r="H1626" t="s">
        <v>86</v>
      </c>
      <c r="I1626" t="s">
        <v>37</v>
      </c>
      <c r="J1626">
        <v>2</v>
      </c>
      <c r="K1626">
        <v>3.8216378870000001</v>
      </c>
      <c r="L1626">
        <v>6</v>
      </c>
      <c r="M1626">
        <v>90276.13</v>
      </c>
      <c r="N1626">
        <v>15.209856549</v>
      </c>
      <c r="O1626">
        <v>18</v>
      </c>
      <c r="P1626">
        <v>222928.5</v>
      </c>
      <c r="Q1626">
        <v>12</v>
      </c>
      <c r="R1626">
        <v>11.388218662</v>
      </c>
      <c r="S1626">
        <v>132652.37</v>
      </c>
      <c r="T1626" t="s">
        <v>36</v>
      </c>
      <c r="U1626" t="s">
        <v>220</v>
      </c>
      <c r="V1626">
        <v>0</v>
      </c>
      <c r="W1626">
        <v>0</v>
      </c>
      <c r="X1626">
        <v>81.369358595999998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11.388218662</v>
      </c>
      <c r="AG1626">
        <v>83460.323506000001</v>
      </c>
      <c r="AH1626" t="s">
        <v>40</v>
      </c>
    </row>
    <row r="1627" spans="1:34" x14ac:dyDescent="0.55000000000000004">
      <c r="A1627">
        <v>14324.970314</v>
      </c>
      <c r="B1627">
        <v>14372.573175</v>
      </c>
      <c r="C1627" t="s">
        <v>21</v>
      </c>
      <c r="D1627">
        <v>20735</v>
      </c>
      <c r="E1627">
        <v>210043</v>
      </c>
      <c r="F1627" t="s">
        <v>514</v>
      </c>
      <c r="G1627" t="s">
        <v>35</v>
      </c>
      <c r="H1627" t="s">
        <v>41</v>
      </c>
      <c r="I1627" t="s">
        <v>37</v>
      </c>
      <c r="J1627">
        <v>2</v>
      </c>
      <c r="K1627">
        <v>0</v>
      </c>
      <c r="L1627">
        <v>0</v>
      </c>
      <c r="M1627">
        <v>0</v>
      </c>
      <c r="N1627">
        <v>4.7603228590000004</v>
      </c>
      <c r="O1627">
        <v>4</v>
      </c>
      <c r="P1627">
        <v>64563.519999999997</v>
      </c>
      <c r="Q1627">
        <v>4</v>
      </c>
      <c r="R1627">
        <v>4.7603228590000004</v>
      </c>
      <c r="S1627">
        <v>64563.519999999997</v>
      </c>
      <c r="T1627" t="s">
        <v>272</v>
      </c>
      <c r="U1627" t="s">
        <v>273</v>
      </c>
      <c r="V1627">
        <v>0</v>
      </c>
      <c r="W1627">
        <v>0</v>
      </c>
      <c r="X1627">
        <v>53.338752419000002</v>
      </c>
      <c r="Y1627">
        <v>-1.0590439679999999</v>
      </c>
      <c r="Z1627">
        <v>1.0590439679999999</v>
      </c>
      <c r="AA1627">
        <v>-1.0590439679999999</v>
      </c>
      <c r="AB1627">
        <v>9.4516481599999994E-2</v>
      </c>
      <c r="AC1627">
        <v>9.4516481599999994E-2</v>
      </c>
      <c r="AD1627">
        <v>0</v>
      </c>
      <c r="AE1627">
        <v>692.67866747999994</v>
      </c>
      <c r="AF1627">
        <v>4.6658063774</v>
      </c>
      <c r="AG1627">
        <v>34194.084363000002</v>
      </c>
      <c r="AH1627" t="s">
        <v>40</v>
      </c>
    </row>
    <row r="1628" spans="1:34" x14ac:dyDescent="0.55000000000000004">
      <c r="A1628">
        <v>14324.970314</v>
      </c>
      <c r="B1628">
        <v>14372.573175</v>
      </c>
      <c r="C1628" t="s">
        <v>21</v>
      </c>
      <c r="D1628">
        <v>20720</v>
      </c>
      <c r="E1628">
        <v>210043</v>
      </c>
      <c r="F1628" t="s">
        <v>514</v>
      </c>
      <c r="G1628" t="s">
        <v>35</v>
      </c>
      <c r="H1628" t="s">
        <v>41</v>
      </c>
      <c r="I1628" t="s">
        <v>37</v>
      </c>
      <c r="J1628">
        <v>2</v>
      </c>
      <c r="K1628">
        <v>0</v>
      </c>
      <c r="L1628">
        <v>0</v>
      </c>
      <c r="M1628">
        <v>0</v>
      </c>
      <c r="N1628">
        <v>2.9381959129999999</v>
      </c>
      <c r="O1628">
        <v>2</v>
      </c>
      <c r="P1628">
        <v>23461.13</v>
      </c>
      <c r="Q1628">
        <v>2</v>
      </c>
      <c r="R1628">
        <v>2.9381959129999999</v>
      </c>
      <c r="S1628">
        <v>23461.13</v>
      </c>
      <c r="T1628" t="s">
        <v>140</v>
      </c>
      <c r="U1628" t="s">
        <v>198</v>
      </c>
      <c r="V1628">
        <v>0</v>
      </c>
      <c r="W1628">
        <v>0</v>
      </c>
      <c r="X1628">
        <v>67.503236000000001</v>
      </c>
      <c r="Y1628">
        <v>-3.745538888</v>
      </c>
      <c r="Z1628">
        <v>3.745538888</v>
      </c>
      <c r="AA1628">
        <v>-3.745538888</v>
      </c>
      <c r="AB1628">
        <v>0.1630311035</v>
      </c>
      <c r="AC1628">
        <v>0.1630311035</v>
      </c>
      <c r="AD1628">
        <v>0</v>
      </c>
      <c r="AE1628">
        <v>1194.798681</v>
      </c>
      <c r="AF1628">
        <v>2.7751648095000001</v>
      </c>
      <c r="AG1628">
        <v>20338.224936999999</v>
      </c>
      <c r="AH1628" t="s">
        <v>40</v>
      </c>
    </row>
    <row r="1629" spans="1:34" x14ac:dyDescent="0.55000000000000004">
      <c r="A1629">
        <v>14324.970314</v>
      </c>
      <c r="B1629">
        <v>14372.573175</v>
      </c>
      <c r="C1629" t="s">
        <v>21</v>
      </c>
      <c r="D1629">
        <v>20904</v>
      </c>
      <c r="E1629">
        <v>210043</v>
      </c>
      <c r="F1629" t="s">
        <v>514</v>
      </c>
      <c r="G1629" t="s">
        <v>35</v>
      </c>
      <c r="H1629" t="s">
        <v>46</v>
      </c>
      <c r="I1629" t="s">
        <v>37</v>
      </c>
      <c r="J1629">
        <v>2</v>
      </c>
      <c r="K1629">
        <v>0.51374798499999996</v>
      </c>
      <c r="L1629">
        <v>1</v>
      </c>
      <c r="M1629">
        <v>7296.33</v>
      </c>
      <c r="N1629">
        <v>5.1173348479999996</v>
      </c>
      <c r="O1629">
        <v>2</v>
      </c>
      <c r="P1629">
        <v>41848.629999999997</v>
      </c>
      <c r="Q1629">
        <v>1</v>
      </c>
      <c r="R1629">
        <v>4.6035868630000003</v>
      </c>
      <c r="S1629">
        <v>34552.300000000003</v>
      </c>
      <c r="T1629" t="s">
        <v>98</v>
      </c>
      <c r="U1629" t="s">
        <v>233</v>
      </c>
      <c r="V1629">
        <v>0</v>
      </c>
      <c r="W1629">
        <v>0</v>
      </c>
      <c r="X1629">
        <v>108.74863876000001</v>
      </c>
      <c r="Y1629">
        <v>-38.57340086</v>
      </c>
      <c r="Z1629">
        <v>38.57340086</v>
      </c>
      <c r="AA1629">
        <v>-38.57340086</v>
      </c>
      <c r="AB1629">
        <v>1.6329032112999999</v>
      </c>
      <c r="AC1629">
        <v>1.6329032112999999</v>
      </c>
      <c r="AD1629">
        <v>0</v>
      </c>
      <c r="AE1629">
        <v>11966.983978</v>
      </c>
      <c r="AF1629">
        <v>2.9706836516999999</v>
      </c>
      <c r="AG1629">
        <v>21771.115041000001</v>
      </c>
      <c r="AH1629" t="s">
        <v>40</v>
      </c>
    </row>
    <row r="1630" spans="1:34" x14ac:dyDescent="0.55000000000000004">
      <c r="A1630">
        <v>14324.970314</v>
      </c>
      <c r="B1630">
        <v>14372.573175</v>
      </c>
      <c r="C1630" t="s">
        <v>21</v>
      </c>
      <c r="D1630">
        <v>20764</v>
      </c>
      <c r="E1630">
        <v>210043</v>
      </c>
      <c r="F1630" t="s">
        <v>514</v>
      </c>
      <c r="G1630" t="s">
        <v>35</v>
      </c>
      <c r="H1630" t="s">
        <v>64</v>
      </c>
      <c r="I1630" t="s">
        <v>37</v>
      </c>
      <c r="J1630">
        <v>1</v>
      </c>
      <c r="K1630">
        <v>0</v>
      </c>
      <c r="L1630">
        <v>0</v>
      </c>
      <c r="M1630">
        <v>0</v>
      </c>
      <c r="N1630">
        <v>4.6358308619999997</v>
      </c>
      <c r="O1630">
        <v>5</v>
      </c>
      <c r="P1630">
        <v>70534.399999999994</v>
      </c>
      <c r="Q1630">
        <v>5</v>
      </c>
      <c r="R1630">
        <v>4.6358308619999997</v>
      </c>
      <c r="S1630">
        <v>70534.399999999994</v>
      </c>
      <c r="T1630" t="s">
        <v>211</v>
      </c>
      <c r="U1630" t="s">
        <v>212</v>
      </c>
      <c r="V1630">
        <v>0</v>
      </c>
      <c r="W1630">
        <v>0</v>
      </c>
      <c r="X1630">
        <v>12.565676627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4.6358308619999997</v>
      </c>
      <c r="AG1630">
        <v>33974.404157999998</v>
      </c>
      <c r="AH1630" t="s">
        <v>40</v>
      </c>
    </row>
    <row r="1631" spans="1:34" x14ac:dyDescent="0.55000000000000004">
      <c r="A1631">
        <v>14324.970314</v>
      </c>
      <c r="B1631">
        <v>14372.573175</v>
      </c>
      <c r="C1631" t="s">
        <v>21</v>
      </c>
      <c r="D1631" t="s">
        <v>347</v>
      </c>
      <c r="E1631">
        <v>210043</v>
      </c>
      <c r="F1631" t="s">
        <v>514</v>
      </c>
      <c r="G1631" t="s">
        <v>35</v>
      </c>
      <c r="H1631" t="s">
        <v>347</v>
      </c>
      <c r="I1631" t="s">
        <v>37</v>
      </c>
      <c r="J1631">
        <v>12</v>
      </c>
      <c r="K1631">
        <v>13.301986604</v>
      </c>
      <c r="L1631">
        <v>16</v>
      </c>
      <c r="M1631">
        <v>137045.79</v>
      </c>
      <c r="N1631">
        <v>23.205677309999999</v>
      </c>
      <c r="O1631">
        <v>20</v>
      </c>
      <c r="P1631">
        <v>337229.27</v>
      </c>
      <c r="Q1631">
        <v>4</v>
      </c>
      <c r="R1631">
        <v>9.9036907060000008</v>
      </c>
      <c r="S1631">
        <v>200183.48</v>
      </c>
      <c r="U1631" t="s">
        <v>348</v>
      </c>
      <c r="V1631">
        <v>0</v>
      </c>
      <c r="W1631">
        <v>0</v>
      </c>
      <c r="X1631">
        <v>68.731464979999998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9.9036907060000008</v>
      </c>
      <c r="AG1631">
        <v>72580.730555999995</v>
      </c>
      <c r="AH1631" t="s">
        <v>40</v>
      </c>
    </row>
    <row r="1632" spans="1:34" x14ac:dyDescent="0.55000000000000004">
      <c r="A1632">
        <v>14324.970314</v>
      </c>
      <c r="B1632">
        <v>14372.573175</v>
      </c>
      <c r="C1632" t="s">
        <v>21</v>
      </c>
      <c r="D1632">
        <v>21215</v>
      </c>
      <c r="E1632">
        <v>210043</v>
      </c>
      <c r="F1632" t="s">
        <v>514</v>
      </c>
      <c r="G1632" t="s">
        <v>35</v>
      </c>
      <c r="H1632" t="s">
        <v>86</v>
      </c>
      <c r="I1632" t="s">
        <v>37</v>
      </c>
      <c r="J1632">
        <v>2</v>
      </c>
      <c r="K1632">
        <v>8.4320937489999999</v>
      </c>
      <c r="L1632">
        <v>9</v>
      </c>
      <c r="M1632">
        <v>130908.22</v>
      </c>
      <c r="N1632">
        <v>17.336360487</v>
      </c>
      <c r="O1632">
        <v>19</v>
      </c>
      <c r="P1632">
        <v>255770.04</v>
      </c>
      <c r="Q1632">
        <v>10</v>
      </c>
      <c r="R1632">
        <v>8.9042667380000005</v>
      </c>
      <c r="S1632">
        <v>124861.82</v>
      </c>
      <c r="T1632" t="s">
        <v>36</v>
      </c>
      <c r="U1632" t="s">
        <v>277</v>
      </c>
      <c r="V1632">
        <v>0</v>
      </c>
      <c r="W1632">
        <v>0</v>
      </c>
      <c r="X1632">
        <v>67.616079995000007</v>
      </c>
      <c r="Y1632">
        <v>-0.64820198100000004</v>
      </c>
      <c r="Z1632">
        <v>0.64820198100000004</v>
      </c>
      <c r="AA1632">
        <v>-0.64820198100000004</v>
      </c>
      <c r="AB1632">
        <v>8.5360809699999998E-2</v>
      </c>
      <c r="AC1632">
        <v>8.5360809699999998E-2</v>
      </c>
      <c r="AD1632">
        <v>0</v>
      </c>
      <c r="AE1632">
        <v>625.57990901999995</v>
      </c>
      <c r="AF1632">
        <v>8.8189059282999995</v>
      </c>
      <c r="AG1632">
        <v>64630.717374</v>
      </c>
      <c r="AH1632" t="s">
        <v>40</v>
      </c>
    </row>
    <row r="1633" spans="1:34" x14ac:dyDescent="0.55000000000000004">
      <c r="A1633">
        <v>14324.970314</v>
      </c>
      <c r="B1633">
        <v>14372.573175</v>
      </c>
      <c r="C1633" t="s">
        <v>21</v>
      </c>
      <c r="D1633">
        <v>21214</v>
      </c>
      <c r="E1633">
        <v>210043</v>
      </c>
      <c r="F1633" t="s">
        <v>514</v>
      </c>
      <c r="G1633" t="s">
        <v>35</v>
      </c>
      <c r="H1633" t="s">
        <v>86</v>
      </c>
      <c r="I1633" t="s">
        <v>37</v>
      </c>
      <c r="J1633">
        <v>2</v>
      </c>
      <c r="K1633">
        <v>0.598206982</v>
      </c>
      <c r="L1633">
        <v>1</v>
      </c>
      <c r="M1633">
        <v>10973.6</v>
      </c>
      <c r="N1633">
        <v>3.2454239039999999</v>
      </c>
      <c r="O1633">
        <v>3</v>
      </c>
      <c r="P1633">
        <v>35954.42</v>
      </c>
      <c r="Q1633">
        <v>2</v>
      </c>
      <c r="R1633">
        <v>2.6472169220000001</v>
      </c>
      <c r="S1633">
        <v>24980.82</v>
      </c>
      <c r="T1633" t="s">
        <v>36</v>
      </c>
      <c r="U1633" t="s">
        <v>302</v>
      </c>
      <c r="V1633">
        <v>0</v>
      </c>
      <c r="W1633">
        <v>0</v>
      </c>
      <c r="X1633">
        <v>122.01511635999999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2.6472169220000001</v>
      </c>
      <c r="AG1633">
        <v>19400.539035999998</v>
      </c>
      <c r="AH1633" t="s">
        <v>40</v>
      </c>
    </row>
    <row r="1634" spans="1:34" x14ac:dyDescent="0.55000000000000004">
      <c r="A1634">
        <v>14324.970314</v>
      </c>
      <c r="B1634">
        <v>14372.573175</v>
      </c>
      <c r="C1634" t="s">
        <v>21</v>
      </c>
      <c r="D1634">
        <v>21213</v>
      </c>
      <c r="E1634">
        <v>210043</v>
      </c>
      <c r="F1634" t="s">
        <v>514</v>
      </c>
      <c r="G1634" t="s">
        <v>35</v>
      </c>
      <c r="H1634" t="s">
        <v>86</v>
      </c>
      <c r="I1634" t="s">
        <v>37</v>
      </c>
      <c r="J1634">
        <v>2</v>
      </c>
      <c r="K1634">
        <v>5.5689288350000004</v>
      </c>
      <c r="L1634">
        <v>5</v>
      </c>
      <c r="M1634">
        <v>36720.35</v>
      </c>
      <c r="N1634">
        <v>9.7353967130000001</v>
      </c>
      <c r="O1634">
        <v>10</v>
      </c>
      <c r="P1634">
        <v>119219.46</v>
      </c>
      <c r="Q1634">
        <v>5</v>
      </c>
      <c r="R1634">
        <v>4.1664678779999997</v>
      </c>
      <c r="S1634">
        <v>82499.11</v>
      </c>
      <c r="T1634" t="s">
        <v>36</v>
      </c>
      <c r="U1634" t="s">
        <v>339</v>
      </c>
      <c r="V1634">
        <v>0</v>
      </c>
      <c r="W1634">
        <v>0</v>
      </c>
      <c r="X1634">
        <v>44.363528690000003</v>
      </c>
      <c r="Y1634">
        <v>-0.73492597800000004</v>
      </c>
      <c r="Z1634">
        <v>0.73492597800000004</v>
      </c>
      <c r="AA1634">
        <v>-0.73492597800000004</v>
      </c>
      <c r="AB1634">
        <v>6.90216845E-2</v>
      </c>
      <c r="AC1634">
        <v>6.90216845E-2</v>
      </c>
      <c r="AD1634">
        <v>0</v>
      </c>
      <c r="AE1634">
        <v>505.83610020999998</v>
      </c>
      <c r="AF1634">
        <v>4.0974461934999997</v>
      </c>
      <c r="AG1634">
        <v>30028.768766000001</v>
      </c>
      <c r="AH1634" t="s">
        <v>40</v>
      </c>
    </row>
    <row r="1635" spans="1:34" x14ac:dyDescent="0.55000000000000004">
      <c r="A1635">
        <v>14324.970314</v>
      </c>
      <c r="B1635">
        <v>14372.573175</v>
      </c>
      <c r="C1635" t="s">
        <v>21</v>
      </c>
      <c r="D1635">
        <v>20902</v>
      </c>
      <c r="E1635">
        <v>210043</v>
      </c>
      <c r="F1635" t="s">
        <v>514</v>
      </c>
      <c r="G1635" t="s">
        <v>35</v>
      </c>
      <c r="H1635" t="s">
        <v>46</v>
      </c>
      <c r="I1635" t="s">
        <v>37</v>
      </c>
      <c r="J1635">
        <v>1</v>
      </c>
      <c r="K1635">
        <v>0.58304598299999999</v>
      </c>
      <c r="L1635">
        <v>1</v>
      </c>
      <c r="M1635">
        <v>6612.35</v>
      </c>
      <c r="N1635">
        <v>0.598206982</v>
      </c>
      <c r="O1635">
        <v>1</v>
      </c>
      <c r="P1635">
        <v>10109.4</v>
      </c>
      <c r="Q1635">
        <v>0</v>
      </c>
      <c r="R1635">
        <v>1.5160999E-2</v>
      </c>
      <c r="S1635">
        <v>3497.05</v>
      </c>
      <c r="T1635" t="s">
        <v>98</v>
      </c>
      <c r="U1635" t="s">
        <v>321</v>
      </c>
      <c r="V1635">
        <v>0</v>
      </c>
      <c r="W1635">
        <v>0</v>
      </c>
      <c r="X1635">
        <v>117.92911949000001</v>
      </c>
      <c r="Y1635">
        <v>-0.92701997199999997</v>
      </c>
      <c r="Z1635">
        <v>0.92701997199999997</v>
      </c>
      <c r="AA1635">
        <v>-0.92701997199999997</v>
      </c>
      <c r="AB1635">
        <v>1.191779E-4</v>
      </c>
      <c r="AC1635">
        <v>1.191779E-4</v>
      </c>
      <c r="AD1635">
        <v>0</v>
      </c>
      <c r="AE1635">
        <v>0.87341394260000005</v>
      </c>
      <c r="AF1635">
        <v>1.50418211E-2</v>
      </c>
      <c r="AG1635">
        <v>110.23631434000001</v>
      </c>
      <c r="AH1635" t="s">
        <v>40</v>
      </c>
    </row>
    <row r="1636" spans="1:34" x14ac:dyDescent="0.55000000000000004">
      <c r="A1636">
        <v>14324.970314</v>
      </c>
      <c r="B1636">
        <v>14372.573175</v>
      </c>
      <c r="C1636" t="s">
        <v>21</v>
      </c>
      <c r="D1636">
        <v>20901</v>
      </c>
      <c r="E1636">
        <v>210043</v>
      </c>
      <c r="F1636" t="s">
        <v>514</v>
      </c>
      <c r="G1636" t="s">
        <v>35</v>
      </c>
      <c r="H1636" t="s">
        <v>46</v>
      </c>
      <c r="I1636" t="s">
        <v>37</v>
      </c>
      <c r="J1636">
        <v>1</v>
      </c>
      <c r="K1636">
        <v>0</v>
      </c>
      <c r="L1636">
        <v>0</v>
      </c>
      <c r="M1636">
        <v>0</v>
      </c>
      <c r="N1636">
        <v>0.75515097799999997</v>
      </c>
      <c r="O1636">
        <v>1</v>
      </c>
      <c r="P1636">
        <v>31866.85</v>
      </c>
      <c r="Q1636">
        <v>1</v>
      </c>
      <c r="R1636">
        <v>0.75515097799999997</v>
      </c>
      <c r="S1636">
        <v>31866.85</v>
      </c>
      <c r="T1636" t="s">
        <v>98</v>
      </c>
      <c r="U1636" t="s">
        <v>171</v>
      </c>
      <c r="V1636">
        <v>0</v>
      </c>
      <c r="W1636">
        <v>0</v>
      </c>
      <c r="X1636">
        <v>70.619512907000001</v>
      </c>
      <c r="Y1636">
        <v>-1.8741309450000001</v>
      </c>
      <c r="Z1636">
        <v>1.8741309450000001</v>
      </c>
      <c r="AA1636">
        <v>-1.8741309450000001</v>
      </c>
      <c r="AB1636">
        <v>2.0040520799999999E-2</v>
      </c>
      <c r="AC1636">
        <v>2.0040520799999999E-2</v>
      </c>
      <c r="AD1636">
        <v>0</v>
      </c>
      <c r="AE1636">
        <v>146.87005908</v>
      </c>
      <c r="AF1636">
        <v>0.73511045720000001</v>
      </c>
      <c r="AG1636">
        <v>5387.3707901999996</v>
      </c>
      <c r="AH1636" t="s">
        <v>40</v>
      </c>
    </row>
    <row r="1637" spans="1:34" x14ac:dyDescent="0.55000000000000004">
      <c r="A1637">
        <v>14324.970314</v>
      </c>
      <c r="B1637">
        <v>14372.573175</v>
      </c>
      <c r="C1637" t="s">
        <v>21</v>
      </c>
      <c r="D1637">
        <v>21210</v>
      </c>
      <c r="E1637">
        <v>210043</v>
      </c>
      <c r="F1637" t="s">
        <v>514</v>
      </c>
      <c r="G1637" t="s">
        <v>35</v>
      </c>
      <c r="H1637" t="s">
        <v>86</v>
      </c>
      <c r="I1637" t="s">
        <v>37</v>
      </c>
      <c r="J1637">
        <v>1</v>
      </c>
      <c r="K1637">
        <v>0</v>
      </c>
      <c r="L1637">
        <v>0</v>
      </c>
      <c r="M1637">
        <v>0</v>
      </c>
      <c r="N1637">
        <v>0.94474897199999996</v>
      </c>
      <c r="O1637">
        <v>1</v>
      </c>
      <c r="P1637">
        <v>47262.34</v>
      </c>
      <c r="Q1637">
        <v>1</v>
      </c>
      <c r="R1637">
        <v>0.94474897199999996</v>
      </c>
      <c r="S1637">
        <v>47262.34</v>
      </c>
      <c r="T1637" t="s">
        <v>36</v>
      </c>
      <c r="U1637" t="s">
        <v>409</v>
      </c>
      <c r="V1637">
        <v>0</v>
      </c>
      <c r="W1637">
        <v>0</v>
      </c>
      <c r="X1637">
        <v>21.737539356999999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0.94474897199999996</v>
      </c>
      <c r="AG1637">
        <v>6923.7391004999999</v>
      </c>
      <c r="AH1637" t="s">
        <v>40</v>
      </c>
    </row>
    <row r="1638" spans="1:34" x14ac:dyDescent="0.55000000000000004">
      <c r="A1638">
        <v>14324.970314</v>
      </c>
      <c r="B1638">
        <v>14372.573175</v>
      </c>
      <c r="C1638" t="s">
        <v>21</v>
      </c>
      <c r="D1638">
        <v>21209</v>
      </c>
      <c r="E1638">
        <v>210043</v>
      </c>
      <c r="F1638" t="s">
        <v>514</v>
      </c>
      <c r="G1638" t="s">
        <v>35</v>
      </c>
      <c r="H1638" t="s">
        <v>86</v>
      </c>
      <c r="I1638" t="s">
        <v>37</v>
      </c>
      <c r="J1638">
        <v>1</v>
      </c>
      <c r="K1638">
        <v>0</v>
      </c>
      <c r="L1638">
        <v>0</v>
      </c>
      <c r="M1638">
        <v>0</v>
      </c>
      <c r="N1638">
        <v>5.6175598329999996</v>
      </c>
      <c r="O1638">
        <v>2</v>
      </c>
      <c r="P1638">
        <v>44878.52</v>
      </c>
      <c r="Q1638">
        <v>2</v>
      </c>
      <c r="R1638">
        <v>5.6175598329999996</v>
      </c>
      <c r="S1638">
        <v>44878.52</v>
      </c>
      <c r="T1638" t="s">
        <v>36</v>
      </c>
      <c r="U1638" t="s">
        <v>264</v>
      </c>
      <c r="V1638">
        <v>0</v>
      </c>
      <c r="W1638">
        <v>0</v>
      </c>
      <c r="X1638">
        <v>97.924219085000004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5.6175598329999996</v>
      </c>
      <c r="AG1638">
        <v>41169.156905999997</v>
      </c>
      <c r="AH1638" t="s">
        <v>40</v>
      </c>
    </row>
    <row r="1639" spans="1:34" x14ac:dyDescent="0.55000000000000004">
      <c r="A1639">
        <v>14324.970314</v>
      </c>
      <c r="B1639">
        <v>14372.573175</v>
      </c>
      <c r="C1639" t="s">
        <v>21</v>
      </c>
      <c r="D1639">
        <v>21208</v>
      </c>
      <c r="E1639">
        <v>210043</v>
      </c>
      <c r="F1639" t="s">
        <v>514</v>
      </c>
      <c r="G1639" t="s">
        <v>35</v>
      </c>
      <c r="H1639" t="s">
        <v>36</v>
      </c>
      <c r="I1639" t="s">
        <v>37</v>
      </c>
      <c r="J1639">
        <v>2</v>
      </c>
      <c r="K1639">
        <v>0.92701997199999997</v>
      </c>
      <c r="L1639">
        <v>1</v>
      </c>
      <c r="M1639">
        <v>11223.51</v>
      </c>
      <c r="N1639">
        <v>4.8370268559999996</v>
      </c>
      <c r="O1639">
        <v>5</v>
      </c>
      <c r="P1639">
        <v>109734.1</v>
      </c>
      <c r="Q1639">
        <v>4</v>
      </c>
      <c r="R1639">
        <v>3.910006884</v>
      </c>
      <c r="S1639">
        <v>98510.59</v>
      </c>
      <c r="T1639" t="s">
        <v>444</v>
      </c>
      <c r="U1639" t="s">
        <v>445</v>
      </c>
      <c r="V1639">
        <v>0</v>
      </c>
      <c r="W1639">
        <v>0</v>
      </c>
      <c r="X1639">
        <v>103.93195891000001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3.910006884</v>
      </c>
      <c r="AG1639">
        <v>28655.090767999998</v>
      </c>
      <c r="AH1639" t="s">
        <v>40</v>
      </c>
    </row>
    <row r="1640" spans="1:34" x14ac:dyDescent="0.55000000000000004">
      <c r="A1640">
        <v>14324.970314</v>
      </c>
      <c r="B1640">
        <v>14372.573175</v>
      </c>
      <c r="C1640" t="s">
        <v>21</v>
      </c>
      <c r="D1640">
        <v>20755</v>
      </c>
      <c r="E1640">
        <v>210043</v>
      </c>
      <c r="F1640" t="s">
        <v>514</v>
      </c>
      <c r="G1640" t="s">
        <v>35</v>
      </c>
      <c r="H1640" t="s">
        <v>64</v>
      </c>
      <c r="I1640" t="s">
        <v>37</v>
      </c>
      <c r="J1640">
        <v>3</v>
      </c>
      <c r="K1640">
        <v>6.6456118030000004</v>
      </c>
      <c r="L1640">
        <v>11</v>
      </c>
      <c r="M1640">
        <v>65055</v>
      </c>
      <c r="N1640">
        <v>9.7725807119999999</v>
      </c>
      <c r="O1640">
        <v>12</v>
      </c>
      <c r="P1640">
        <v>175028.34</v>
      </c>
      <c r="Q1640">
        <v>1</v>
      </c>
      <c r="R1640">
        <v>3.1269689089999999</v>
      </c>
      <c r="S1640">
        <v>109973.34</v>
      </c>
      <c r="T1640" t="s">
        <v>100</v>
      </c>
      <c r="U1640" t="s">
        <v>101</v>
      </c>
      <c r="V1640">
        <v>0</v>
      </c>
      <c r="W1640">
        <v>0</v>
      </c>
      <c r="X1640">
        <v>7.3537457829999999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3.1269689089999999</v>
      </c>
      <c r="AG1640">
        <v>22916.475743999999</v>
      </c>
      <c r="AH1640" t="s">
        <v>40</v>
      </c>
    </row>
    <row r="1641" spans="1:34" x14ac:dyDescent="0.55000000000000004">
      <c r="A1641">
        <v>14324.970314</v>
      </c>
      <c r="B1641">
        <v>14372.573175</v>
      </c>
      <c r="C1641" t="s">
        <v>21</v>
      </c>
      <c r="D1641">
        <v>21207</v>
      </c>
      <c r="E1641">
        <v>210043</v>
      </c>
      <c r="F1641" t="s">
        <v>514</v>
      </c>
      <c r="G1641" t="s">
        <v>35</v>
      </c>
      <c r="H1641" t="s">
        <v>36</v>
      </c>
      <c r="I1641" t="s">
        <v>37</v>
      </c>
      <c r="J1641">
        <v>2</v>
      </c>
      <c r="K1641">
        <v>15.315926545</v>
      </c>
      <c r="L1641">
        <v>13</v>
      </c>
      <c r="M1641">
        <v>185368.45</v>
      </c>
      <c r="N1641">
        <v>17.967997466</v>
      </c>
      <c r="O1641">
        <v>23</v>
      </c>
      <c r="P1641">
        <v>247894.36</v>
      </c>
      <c r="Q1641">
        <v>10</v>
      </c>
      <c r="R1641">
        <v>2.652070921</v>
      </c>
      <c r="S1641">
        <v>62525.91</v>
      </c>
      <c r="T1641" t="s">
        <v>306</v>
      </c>
      <c r="U1641" t="s">
        <v>307</v>
      </c>
      <c r="V1641">
        <v>0</v>
      </c>
      <c r="W1641">
        <v>0</v>
      </c>
      <c r="X1641">
        <v>25.919264238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2.652070921</v>
      </c>
      <c r="AG1641">
        <v>19436.112319</v>
      </c>
      <c r="AH1641" t="s">
        <v>40</v>
      </c>
    </row>
    <row r="1642" spans="1:34" x14ac:dyDescent="0.55000000000000004">
      <c r="A1642">
        <v>14324.970314</v>
      </c>
      <c r="B1642">
        <v>14372.573175</v>
      </c>
      <c r="C1642" t="s">
        <v>21</v>
      </c>
      <c r="D1642">
        <v>21206</v>
      </c>
      <c r="E1642">
        <v>210043</v>
      </c>
      <c r="F1642" t="s">
        <v>514</v>
      </c>
      <c r="G1642" t="s">
        <v>35</v>
      </c>
      <c r="H1642" t="s">
        <v>86</v>
      </c>
      <c r="I1642" t="s">
        <v>37</v>
      </c>
      <c r="J1642">
        <v>1</v>
      </c>
      <c r="K1642">
        <v>1.505455955</v>
      </c>
      <c r="L1642">
        <v>2</v>
      </c>
      <c r="M1642">
        <v>32850.79</v>
      </c>
      <c r="N1642">
        <v>3.5147138949999999</v>
      </c>
      <c r="O1642">
        <v>6</v>
      </c>
      <c r="P1642">
        <v>41156.18</v>
      </c>
      <c r="Q1642">
        <v>4</v>
      </c>
      <c r="R1642">
        <v>2.0092579399999999</v>
      </c>
      <c r="S1642">
        <v>8305.39</v>
      </c>
      <c r="T1642" t="s">
        <v>36</v>
      </c>
      <c r="U1642" t="s">
        <v>108</v>
      </c>
      <c r="V1642">
        <v>0</v>
      </c>
      <c r="W1642">
        <v>0</v>
      </c>
      <c r="X1642">
        <v>198.44760808000001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2.0092579399999999</v>
      </c>
      <c r="AG1642">
        <v>14725.157872</v>
      </c>
      <c r="AH1642" t="s">
        <v>40</v>
      </c>
    </row>
    <row r="1643" spans="1:34" x14ac:dyDescent="0.55000000000000004">
      <c r="A1643">
        <v>14324.970314</v>
      </c>
      <c r="B1643">
        <v>14372.573175</v>
      </c>
      <c r="C1643" t="s">
        <v>21</v>
      </c>
      <c r="D1643">
        <v>20751</v>
      </c>
      <c r="E1643">
        <v>210043</v>
      </c>
      <c r="F1643" t="s">
        <v>514</v>
      </c>
      <c r="G1643" t="s">
        <v>35</v>
      </c>
      <c r="H1643" t="s">
        <v>64</v>
      </c>
      <c r="I1643" t="s">
        <v>37</v>
      </c>
      <c r="J1643">
        <v>1</v>
      </c>
      <c r="K1643">
        <v>0.58304598299999999</v>
      </c>
      <c r="L1643">
        <v>1</v>
      </c>
      <c r="M1643">
        <v>4129.6099999999997</v>
      </c>
      <c r="N1643">
        <v>0.802908976</v>
      </c>
      <c r="O1643">
        <v>1</v>
      </c>
      <c r="P1643">
        <v>8254.35</v>
      </c>
      <c r="Q1643">
        <v>0</v>
      </c>
      <c r="R1643">
        <v>0.21986299300000001</v>
      </c>
      <c r="S1643">
        <v>4124.74</v>
      </c>
      <c r="T1643" t="s">
        <v>223</v>
      </c>
      <c r="U1643" t="s">
        <v>224</v>
      </c>
      <c r="V1643">
        <v>0</v>
      </c>
      <c r="W1643">
        <v>0</v>
      </c>
      <c r="X1643">
        <v>13.091230609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0.21986299300000001</v>
      </c>
      <c r="AG1643">
        <v>1611.2999818000001</v>
      </c>
      <c r="AH1643" t="s">
        <v>40</v>
      </c>
    </row>
    <row r="1644" spans="1:34" x14ac:dyDescent="0.55000000000000004">
      <c r="A1644">
        <v>14324.970314</v>
      </c>
      <c r="B1644">
        <v>14372.573175</v>
      </c>
      <c r="C1644" t="s">
        <v>21</v>
      </c>
      <c r="D1644">
        <v>21061</v>
      </c>
      <c r="E1644">
        <v>210043</v>
      </c>
      <c r="F1644" t="s">
        <v>514</v>
      </c>
      <c r="G1644" t="s">
        <v>35</v>
      </c>
      <c r="H1644" t="s">
        <v>64</v>
      </c>
      <c r="I1644" t="s">
        <v>37</v>
      </c>
      <c r="J1644">
        <v>3</v>
      </c>
      <c r="K1644">
        <v>814.57592585999998</v>
      </c>
      <c r="L1644">
        <v>944</v>
      </c>
      <c r="M1644">
        <v>11256217.26</v>
      </c>
      <c r="N1644">
        <v>847.33867187999999</v>
      </c>
      <c r="O1644">
        <v>921</v>
      </c>
      <c r="P1644">
        <v>12900546.050000001</v>
      </c>
      <c r="Q1644">
        <v>-23</v>
      </c>
      <c r="R1644">
        <v>32.762746024999998</v>
      </c>
      <c r="S1644">
        <v>1644328.79</v>
      </c>
      <c r="T1644" t="s">
        <v>164</v>
      </c>
      <c r="U1644" t="s">
        <v>421</v>
      </c>
      <c r="V1644">
        <v>0</v>
      </c>
      <c r="W1644">
        <v>0</v>
      </c>
      <c r="X1644">
        <v>121.47440439</v>
      </c>
      <c r="Y1644">
        <v>-2.2170409339999999</v>
      </c>
      <c r="Z1644">
        <v>2.2170409339999999</v>
      </c>
      <c r="AA1644">
        <v>-2.2170409339999999</v>
      </c>
      <c r="AB1644">
        <v>0.5979560008</v>
      </c>
      <c r="AC1644">
        <v>0.5979560008</v>
      </c>
      <c r="AD1644">
        <v>0</v>
      </c>
      <c r="AE1644">
        <v>4382.2131230000005</v>
      </c>
      <c r="AF1644">
        <v>32.164790023999998</v>
      </c>
      <c r="AG1644">
        <v>235724.64321000001</v>
      </c>
      <c r="AH1644" t="s">
        <v>40</v>
      </c>
    </row>
    <row r="1645" spans="1:34" x14ac:dyDescent="0.55000000000000004">
      <c r="A1645">
        <v>14324.970314</v>
      </c>
      <c r="B1645">
        <v>14372.573175</v>
      </c>
      <c r="C1645" t="s">
        <v>21</v>
      </c>
      <c r="D1645">
        <v>20716</v>
      </c>
      <c r="E1645">
        <v>210043</v>
      </c>
      <c r="F1645" t="s">
        <v>514</v>
      </c>
      <c r="G1645" t="s">
        <v>35</v>
      </c>
      <c r="H1645" t="s">
        <v>41</v>
      </c>
      <c r="I1645" t="s">
        <v>37</v>
      </c>
      <c r="J1645">
        <v>2</v>
      </c>
      <c r="K1645">
        <v>1.813725947</v>
      </c>
      <c r="L1645">
        <v>3</v>
      </c>
      <c r="M1645">
        <v>15670.73</v>
      </c>
      <c r="N1645">
        <v>14.231358578</v>
      </c>
      <c r="O1645">
        <v>11</v>
      </c>
      <c r="P1645">
        <v>160663.5</v>
      </c>
      <c r="Q1645">
        <v>8</v>
      </c>
      <c r="R1645">
        <v>12.417632631</v>
      </c>
      <c r="S1645">
        <v>144992.76999999999</v>
      </c>
      <c r="T1645" t="s">
        <v>140</v>
      </c>
      <c r="U1645" t="s">
        <v>276</v>
      </c>
      <c r="V1645">
        <v>0</v>
      </c>
      <c r="W1645">
        <v>0</v>
      </c>
      <c r="X1645">
        <v>75.096107774000004</v>
      </c>
      <c r="Y1645">
        <v>-6.8142197979999999</v>
      </c>
      <c r="Z1645">
        <v>6.8142197979999999</v>
      </c>
      <c r="AA1645">
        <v>-6.8142197979999999</v>
      </c>
      <c r="AB1645">
        <v>1.1267758160000001</v>
      </c>
      <c r="AC1645">
        <v>1.1267758160000001</v>
      </c>
      <c r="AD1645">
        <v>0</v>
      </c>
      <c r="AE1645">
        <v>8257.7510070999997</v>
      </c>
      <c r="AF1645">
        <v>11.290856815</v>
      </c>
      <c r="AG1645">
        <v>82746.792136999997</v>
      </c>
      <c r="AH1645" t="s">
        <v>40</v>
      </c>
    </row>
    <row r="1646" spans="1:34" x14ac:dyDescent="0.55000000000000004">
      <c r="A1646">
        <v>14324.970314</v>
      </c>
      <c r="B1646">
        <v>14372.573175</v>
      </c>
      <c r="C1646" t="s">
        <v>21</v>
      </c>
      <c r="D1646">
        <v>21205</v>
      </c>
      <c r="E1646">
        <v>210043</v>
      </c>
      <c r="F1646" t="s">
        <v>514</v>
      </c>
      <c r="G1646" t="s">
        <v>35</v>
      </c>
      <c r="H1646" t="s">
        <v>86</v>
      </c>
      <c r="I1646" t="s">
        <v>37</v>
      </c>
      <c r="J1646">
        <v>2</v>
      </c>
      <c r="K1646">
        <v>0</v>
      </c>
      <c r="L1646">
        <v>0</v>
      </c>
      <c r="M1646">
        <v>0</v>
      </c>
      <c r="N1646">
        <v>2.2109909339999998</v>
      </c>
      <c r="O1646">
        <v>4</v>
      </c>
      <c r="P1646">
        <v>34765.25</v>
      </c>
      <c r="Q1646">
        <v>4</v>
      </c>
      <c r="R1646">
        <v>2.2109909339999998</v>
      </c>
      <c r="S1646">
        <v>34765.25</v>
      </c>
      <c r="T1646" t="s">
        <v>36</v>
      </c>
      <c r="U1646" t="s">
        <v>420</v>
      </c>
      <c r="V1646">
        <v>0</v>
      </c>
      <c r="W1646">
        <v>0</v>
      </c>
      <c r="X1646">
        <v>48.148821564000002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2.2109909339999998</v>
      </c>
      <c r="AG1646">
        <v>16203.589349</v>
      </c>
      <c r="AH1646" t="s">
        <v>40</v>
      </c>
    </row>
    <row r="1647" spans="1:34" x14ac:dyDescent="0.55000000000000004">
      <c r="A1647">
        <v>14324.970314</v>
      </c>
      <c r="B1647">
        <v>14372.573175</v>
      </c>
      <c r="C1647" t="s">
        <v>21</v>
      </c>
      <c r="D1647">
        <v>21202</v>
      </c>
      <c r="E1647">
        <v>210043</v>
      </c>
      <c r="F1647" t="s">
        <v>514</v>
      </c>
      <c r="G1647" t="s">
        <v>35</v>
      </c>
      <c r="H1647" t="s">
        <v>86</v>
      </c>
      <c r="I1647" t="s">
        <v>37</v>
      </c>
      <c r="J1647">
        <v>2</v>
      </c>
      <c r="K1647">
        <v>3.6235278929999999</v>
      </c>
      <c r="L1647">
        <v>4</v>
      </c>
      <c r="M1647">
        <v>46374.09</v>
      </c>
      <c r="N1647">
        <v>3.897011885</v>
      </c>
      <c r="O1647">
        <v>3</v>
      </c>
      <c r="P1647">
        <v>156818.18</v>
      </c>
      <c r="Q1647">
        <v>-1</v>
      </c>
      <c r="R1647">
        <v>0.27348399200000001</v>
      </c>
      <c r="S1647">
        <v>110444.09</v>
      </c>
      <c r="T1647" t="s">
        <v>36</v>
      </c>
      <c r="U1647" t="s">
        <v>110</v>
      </c>
      <c r="V1647">
        <v>0</v>
      </c>
      <c r="W1647">
        <v>0</v>
      </c>
      <c r="X1647">
        <v>77.692372683000002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0.27348399200000001</v>
      </c>
      <c r="AG1647">
        <v>2004.2697742</v>
      </c>
      <c r="AH1647" t="s">
        <v>40</v>
      </c>
    </row>
    <row r="1648" spans="1:34" x14ac:dyDescent="0.55000000000000004">
      <c r="A1648">
        <v>14324.970314</v>
      </c>
      <c r="B1648">
        <v>14372.573175</v>
      </c>
      <c r="C1648" t="s">
        <v>21</v>
      </c>
      <c r="D1648">
        <v>20878</v>
      </c>
      <c r="E1648">
        <v>210043</v>
      </c>
      <c r="F1648" t="s">
        <v>514</v>
      </c>
      <c r="G1648" t="s">
        <v>35</v>
      </c>
      <c r="H1648" t="s">
        <v>46</v>
      </c>
      <c r="I1648" t="s">
        <v>37</v>
      </c>
      <c r="J1648">
        <v>1</v>
      </c>
      <c r="K1648">
        <v>0</v>
      </c>
      <c r="L1648">
        <v>0</v>
      </c>
      <c r="M1648">
        <v>0</v>
      </c>
      <c r="N1648">
        <v>2.2697879329999999</v>
      </c>
      <c r="O1648">
        <v>1</v>
      </c>
      <c r="P1648">
        <v>25368.14</v>
      </c>
      <c r="Q1648">
        <v>1</v>
      </c>
      <c r="R1648">
        <v>2.2697879329999999</v>
      </c>
      <c r="S1648">
        <v>25368.14</v>
      </c>
      <c r="T1648" t="s">
        <v>47</v>
      </c>
      <c r="U1648" t="s">
        <v>48</v>
      </c>
      <c r="V1648">
        <v>0</v>
      </c>
      <c r="W1648">
        <v>0</v>
      </c>
      <c r="X1648">
        <v>25.688626236000001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2.2697879329999999</v>
      </c>
      <c r="AG1648">
        <v>16634.492258999999</v>
      </c>
      <c r="AH1648" t="s">
        <v>40</v>
      </c>
    </row>
    <row r="1649" spans="1:34" x14ac:dyDescent="0.55000000000000004">
      <c r="A1649">
        <v>14324.970314</v>
      </c>
      <c r="B1649">
        <v>14372.573175</v>
      </c>
      <c r="C1649" t="s">
        <v>21</v>
      </c>
      <c r="D1649">
        <v>21163</v>
      </c>
      <c r="E1649">
        <v>210043</v>
      </c>
      <c r="F1649" t="s">
        <v>514</v>
      </c>
      <c r="G1649" t="s">
        <v>35</v>
      </c>
      <c r="H1649" t="s">
        <v>79</v>
      </c>
      <c r="I1649" t="s">
        <v>37</v>
      </c>
      <c r="J1649">
        <v>1</v>
      </c>
      <c r="K1649">
        <v>0.738750978</v>
      </c>
      <c r="L1649">
        <v>1</v>
      </c>
      <c r="M1649">
        <v>10965.07</v>
      </c>
      <c r="N1649">
        <v>2.5724189239999999</v>
      </c>
      <c r="O1649">
        <v>2</v>
      </c>
      <c r="P1649">
        <v>40423.160000000003</v>
      </c>
      <c r="Q1649">
        <v>1</v>
      </c>
      <c r="R1649">
        <v>1.833667946</v>
      </c>
      <c r="S1649">
        <v>29458.09</v>
      </c>
      <c r="T1649" t="s">
        <v>121</v>
      </c>
      <c r="U1649" t="s">
        <v>122</v>
      </c>
      <c r="V1649">
        <v>0</v>
      </c>
      <c r="W1649">
        <v>0</v>
      </c>
      <c r="X1649">
        <v>24.653901267999998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1.833667946</v>
      </c>
      <c r="AG1649">
        <v>13438.319417000001</v>
      </c>
      <c r="AH1649" t="s">
        <v>40</v>
      </c>
    </row>
    <row r="1650" spans="1:34" x14ac:dyDescent="0.55000000000000004">
      <c r="A1650">
        <v>14324.970314</v>
      </c>
      <c r="B1650">
        <v>14372.573175</v>
      </c>
      <c r="C1650" t="s">
        <v>21</v>
      </c>
      <c r="D1650">
        <v>20874</v>
      </c>
      <c r="E1650">
        <v>210043</v>
      </c>
      <c r="F1650" t="s">
        <v>514</v>
      </c>
      <c r="G1650" t="s">
        <v>35</v>
      </c>
      <c r="H1650" t="s">
        <v>46</v>
      </c>
      <c r="I1650" t="s">
        <v>37</v>
      </c>
      <c r="J1650">
        <v>1</v>
      </c>
      <c r="K1650">
        <v>0</v>
      </c>
      <c r="L1650">
        <v>0</v>
      </c>
      <c r="M1650">
        <v>0</v>
      </c>
      <c r="N1650">
        <v>1.0206969699999999</v>
      </c>
      <c r="O1650">
        <v>2</v>
      </c>
      <c r="P1650">
        <v>26979.27</v>
      </c>
      <c r="Q1650">
        <v>2</v>
      </c>
      <c r="R1650">
        <v>1.0206969699999999</v>
      </c>
      <c r="S1650">
        <v>26979.27</v>
      </c>
      <c r="T1650" t="s">
        <v>74</v>
      </c>
      <c r="U1650" t="s">
        <v>176</v>
      </c>
      <c r="V1650">
        <v>0</v>
      </c>
      <c r="W1650">
        <v>0</v>
      </c>
      <c r="X1650">
        <v>67.317166005000004</v>
      </c>
      <c r="Y1650">
        <v>-2.7837239170000001</v>
      </c>
      <c r="Z1650">
        <v>2.7837239170000001</v>
      </c>
      <c r="AA1650">
        <v>-2.7837239170000001</v>
      </c>
      <c r="AB1650">
        <v>4.22082321E-2</v>
      </c>
      <c r="AC1650">
        <v>4.22082321E-2</v>
      </c>
      <c r="AD1650">
        <v>0</v>
      </c>
      <c r="AE1650">
        <v>309.32956335</v>
      </c>
      <c r="AF1650">
        <v>0.97848873790000002</v>
      </c>
      <c r="AG1650">
        <v>7171.0061981999997</v>
      </c>
      <c r="AH1650" t="s">
        <v>40</v>
      </c>
    </row>
    <row r="1651" spans="1:34" x14ac:dyDescent="0.55000000000000004">
      <c r="A1651">
        <v>14324.970314</v>
      </c>
      <c r="B1651">
        <v>14372.573175</v>
      </c>
      <c r="C1651" t="s">
        <v>21</v>
      </c>
      <c r="D1651">
        <v>20705</v>
      </c>
      <c r="E1651">
        <v>210043</v>
      </c>
      <c r="F1651" t="s">
        <v>514</v>
      </c>
      <c r="G1651" t="s">
        <v>35</v>
      </c>
      <c r="H1651" t="s">
        <v>41</v>
      </c>
      <c r="I1651" t="s">
        <v>37</v>
      </c>
      <c r="J1651">
        <v>2</v>
      </c>
      <c r="K1651">
        <v>0</v>
      </c>
      <c r="L1651">
        <v>0</v>
      </c>
      <c r="M1651">
        <v>0</v>
      </c>
      <c r="N1651">
        <v>1.01632097</v>
      </c>
      <c r="O1651">
        <v>2</v>
      </c>
      <c r="P1651">
        <v>7649.69</v>
      </c>
      <c r="Q1651">
        <v>2</v>
      </c>
      <c r="R1651">
        <v>1.01632097</v>
      </c>
      <c r="S1651">
        <v>7649.69</v>
      </c>
      <c r="T1651" t="s">
        <v>298</v>
      </c>
      <c r="U1651" t="s">
        <v>299</v>
      </c>
      <c r="V1651">
        <v>0</v>
      </c>
      <c r="W1651">
        <v>0</v>
      </c>
      <c r="X1651">
        <v>75.462409758000007</v>
      </c>
      <c r="Y1651">
        <v>-55.213048360000002</v>
      </c>
      <c r="Z1651">
        <v>55.213048364000002</v>
      </c>
      <c r="AA1651">
        <v>-55.213048360000002</v>
      </c>
      <c r="AB1651">
        <v>0.7436043859</v>
      </c>
      <c r="AC1651">
        <v>0.7436043859</v>
      </c>
      <c r="AD1651">
        <v>0</v>
      </c>
      <c r="AE1651">
        <v>5449.6198617999999</v>
      </c>
      <c r="AF1651">
        <v>0.27271658409999999</v>
      </c>
      <c r="AG1651">
        <v>1998.6457061999999</v>
      </c>
      <c r="AH1651" t="s">
        <v>40</v>
      </c>
    </row>
    <row r="1652" spans="1:34" x14ac:dyDescent="0.55000000000000004">
      <c r="A1652">
        <v>14324.970314</v>
      </c>
      <c r="B1652">
        <v>14372.573175</v>
      </c>
      <c r="C1652" t="s">
        <v>21</v>
      </c>
      <c r="D1652">
        <v>21154</v>
      </c>
      <c r="E1652">
        <v>210043</v>
      </c>
      <c r="F1652" t="s">
        <v>514</v>
      </c>
      <c r="G1652" t="s">
        <v>35</v>
      </c>
      <c r="H1652" t="s">
        <v>126</v>
      </c>
      <c r="I1652" t="s">
        <v>37</v>
      </c>
      <c r="J1652">
        <v>1</v>
      </c>
      <c r="K1652">
        <v>0</v>
      </c>
      <c r="L1652">
        <v>0</v>
      </c>
      <c r="M1652">
        <v>0</v>
      </c>
      <c r="N1652">
        <v>0.35034799</v>
      </c>
      <c r="O1652">
        <v>1</v>
      </c>
      <c r="P1652">
        <v>5939.57</v>
      </c>
      <c r="Q1652">
        <v>1</v>
      </c>
      <c r="R1652">
        <v>0.35034799</v>
      </c>
      <c r="S1652">
        <v>5939.57</v>
      </c>
      <c r="T1652" t="s">
        <v>469</v>
      </c>
      <c r="U1652" t="s">
        <v>470</v>
      </c>
      <c r="V1652">
        <v>0</v>
      </c>
      <c r="W1652">
        <v>0</v>
      </c>
      <c r="X1652">
        <v>1.389341959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0.35034799</v>
      </c>
      <c r="AG1652">
        <v>2567.579483</v>
      </c>
      <c r="AH1652" t="s">
        <v>40</v>
      </c>
    </row>
    <row r="1653" spans="1:34" x14ac:dyDescent="0.55000000000000004">
      <c r="A1653">
        <v>14324.970314</v>
      </c>
      <c r="B1653">
        <v>14372.573175</v>
      </c>
      <c r="C1653" t="s">
        <v>21</v>
      </c>
      <c r="D1653">
        <v>20715</v>
      </c>
      <c r="E1653">
        <v>210043</v>
      </c>
      <c r="F1653" t="s">
        <v>514</v>
      </c>
      <c r="G1653" t="s">
        <v>35</v>
      </c>
      <c r="H1653" t="s">
        <v>41</v>
      </c>
      <c r="I1653" t="s">
        <v>37</v>
      </c>
      <c r="J1653">
        <v>2</v>
      </c>
      <c r="K1653">
        <v>11.708715655000001</v>
      </c>
      <c r="L1653">
        <v>15</v>
      </c>
      <c r="M1653">
        <v>160152.70000000001</v>
      </c>
      <c r="N1653">
        <v>12.255629635</v>
      </c>
      <c r="O1653">
        <v>9</v>
      </c>
      <c r="P1653">
        <v>168604.73</v>
      </c>
      <c r="Q1653">
        <v>-6</v>
      </c>
      <c r="R1653">
        <v>0.54691398000000002</v>
      </c>
      <c r="S1653">
        <v>8452.0300000000007</v>
      </c>
      <c r="T1653" t="s">
        <v>140</v>
      </c>
      <c r="U1653" t="s">
        <v>141</v>
      </c>
      <c r="V1653">
        <v>0</v>
      </c>
      <c r="W1653">
        <v>0</v>
      </c>
      <c r="X1653">
        <v>14.181413575000001</v>
      </c>
      <c r="Y1653">
        <v>-7.2284367859999996</v>
      </c>
      <c r="Z1653">
        <v>7.2284367859999996</v>
      </c>
      <c r="AA1653">
        <v>-7.2284367859999996</v>
      </c>
      <c r="AB1653">
        <v>0.27876862279999998</v>
      </c>
      <c r="AC1653">
        <v>0.27876862279999998</v>
      </c>
      <c r="AD1653">
        <v>0</v>
      </c>
      <c r="AE1653">
        <v>2042.9990092</v>
      </c>
      <c r="AF1653">
        <v>0.26814535719999999</v>
      </c>
      <c r="AG1653">
        <v>1965.1447625000001</v>
      </c>
      <c r="AH1653" t="s">
        <v>40</v>
      </c>
    </row>
    <row r="1654" spans="1:34" x14ac:dyDescent="0.55000000000000004">
      <c r="A1654">
        <v>14324.970314</v>
      </c>
      <c r="B1654">
        <v>14372.573175</v>
      </c>
      <c r="C1654" t="s">
        <v>21</v>
      </c>
      <c r="D1654">
        <v>21140</v>
      </c>
      <c r="E1654">
        <v>210043</v>
      </c>
      <c r="F1654" t="s">
        <v>514</v>
      </c>
      <c r="G1654" t="s">
        <v>35</v>
      </c>
      <c r="H1654" t="s">
        <v>64</v>
      </c>
      <c r="I1654" t="s">
        <v>37</v>
      </c>
      <c r="J1654">
        <v>2</v>
      </c>
      <c r="K1654">
        <v>0.83854497500000003</v>
      </c>
      <c r="L1654">
        <v>1</v>
      </c>
      <c r="M1654">
        <v>11176.68</v>
      </c>
      <c r="N1654">
        <v>2.4913299270000002</v>
      </c>
      <c r="O1654">
        <v>4</v>
      </c>
      <c r="P1654">
        <v>33341.440000000002</v>
      </c>
      <c r="Q1654">
        <v>3</v>
      </c>
      <c r="R1654">
        <v>1.652784952</v>
      </c>
      <c r="S1654">
        <v>22164.76</v>
      </c>
      <c r="T1654" t="s">
        <v>500</v>
      </c>
      <c r="U1654" t="s">
        <v>501</v>
      </c>
      <c r="V1654">
        <v>0</v>
      </c>
      <c r="W1654">
        <v>0</v>
      </c>
      <c r="X1654">
        <v>4.232503876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1.652784952</v>
      </c>
      <c r="AG1654">
        <v>12112.690393000001</v>
      </c>
      <c r="AH1654" t="s">
        <v>40</v>
      </c>
    </row>
    <row r="1655" spans="1:34" x14ac:dyDescent="0.55000000000000004">
      <c r="A1655">
        <v>14324.970314</v>
      </c>
      <c r="B1655">
        <v>14372.573175</v>
      </c>
      <c r="C1655" t="s">
        <v>21</v>
      </c>
      <c r="D1655">
        <v>21136</v>
      </c>
      <c r="E1655">
        <v>210043</v>
      </c>
      <c r="F1655" t="s">
        <v>514</v>
      </c>
      <c r="G1655" t="s">
        <v>35</v>
      </c>
      <c r="H1655" t="s">
        <v>36</v>
      </c>
      <c r="I1655" t="s">
        <v>37</v>
      </c>
      <c r="J1655">
        <v>2</v>
      </c>
      <c r="K1655">
        <v>2.4042479289999998</v>
      </c>
      <c r="L1655">
        <v>2</v>
      </c>
      <c r="M1655">
        <v>104793.17</v>
      </c>
      <c r="N1655">
        <v>4.7470408590000002</v>
      </c>
      <c r="O1655">
        <v>5</v>
      </c>
      <c r="P1655">
        <v>76528.350000000006</v>
      </c>
      <c r="Q1655">
        <v>3</v>
      </c>
      <c r="R1655">
        <v>2.3427929299999999</v>
      </c>
      <c r="S1655">
        <v>-28264.82</v>
      </c>
      <c r="T1655" t="s">
        <v>398</v>
      </c>
      <c r="U1655" t="s">
        <v>399</v>
      </c>
      <c r="V1655">
        <v>0</v>
      </c>
      <c r="W1655">
        <v>0</v>
      </c>
      <c r="X1655">
        <v>56.052853335000002</v>
      </c>
      <c r="Y1655">
        <v>-0.96866297199999996</v>
      </c>
      <c r="Z1655">
        <v>0.96866297199999996</v>
      </c>
      <c r="AA1655">
        <v>-0.96866297199999996</v>
      </c>
      <c r="AB1655">
        <v>4.04863736E-2</v>
      </c>
      <c r="AC1655">
        <v>4.04863736E-2</v>
      </c>
      <c r="AD1655">
        <v>0</v>
      </c>
      <c r="AE1655">
        <v>296.71065685000002</v>
      </c>
      <c r="AF1655">
        <v>2.3023065564</v>
      </c>
      <c r="AG1655">
        <v>16872.810024999999</v>
      </c>
      <c r="AH1655" t="s">
        <v>40</v>
      </c>
    </row>
    <row r="1656" spans="1:34" x14ac:dyDescent="0.55000000000000004">
      <c r="A1656">
        <v>14324.970314</v>
      </c>
      <c r="B1656">
        <v>14372.573175</v>
      </c>
      <c r="C1656" t="s">
        <v>21</v>
      </c>
      <c r="D1656">
        <v>21133</v>
      </c>
      <c r="E1656">
        <v>210043</v>
      </c>
      <c r="F1656" t="s">
        <v>514</v>
      </c>
      <c r="G1656" t="s">
        <v>35</v>
      </c>
      <c r="H1656" t="s">
        <v>36</v>
      </c>
      <c r="I1656" t="s">
        <v>37</v>
      </c>
      <c r="J1656">
        <v>2</v>
      </c>
      <c r="K1656">
        <v>3.6456938920000002</v>
      </c>
      <c r="L1656">
        <v>5</v>
      </c>
      <c r="M1656">
        <v>47365.16</v>
      </c>
      <c r="N1656">
        <v>9.3877187220000007</v>
      </c>
      <c r="O1656">
        <v>13</v>
      </c>
      <c r="P1656">
        <v>102588.06</v>
      </c>
      <c r="Q1656">
        <v>8</v>
      </c>
      <c r="R1656">
        <v>5.7420248300000001</v>
      </c>
      <c r="S1656">
        <v>55222.9</v>
      </c>
      <c r="T1656" t="s">
        <v>67</v>
      </c>
      <c r="U1656" t="s">
        <v>68</v>
      </c>
      <c r="V1656">
        <v>0</v>
      </c>
      <c r="W1656">
        <v>0</v>
      </c>
      <c r="X1656">
        <v>65.825927037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5.7420248300000001</v>
      </c>
      <c r="AG1656">
        <v>42081.317905000004</v>
      </c>
      <c r="AH1656" t="s">
        <v>40</v>
      </c>
    </row>
    <row r="1657" spans="1:34" x14ac:dyDescent="0.55000000000000004">
      <c r="A1657">
        <v>14324.970314</v>
      </c>
      <c r="B1657">
        <v>14372.573175</v>
      </c>
      <c r="C1657" t="s">
        <v>21</v>
      </c>
      <c r="D1657">
        <v>21131</v>
      </c>
      <c r="E1657">
        <v>210043</v>
      </c>
      <c r="F1657" t="s">
        <v>514</v>
      </c>
      <c r="G1657" t="s">
        <v>35</v>
      </c>
      <c r="H1657" t="s">
        <v>36</v>
      </c>
      <c r="I1657" t="s">
        <v>37</v>
      </c>
      <c r="J1657">
        <v>1</v>
      </c>
      <c r="K1657">
        <v>0</v>
      </c>
      <c r="L1657">
        <v>0</v>
      </c>
      <c r="M1657">
        <v>0</v>
      </c>
      <c r="N1657">
        <v>0.98594697099999995</v>
      </c>
      <c r="O1657">
        <v>1</v>
      </c>
      <c r="P1657">
        <v>11890.19</v>
      </c>
      <c r="Q1657">
        <v>1</v>
      </c>
      <c r="R1657">
        <v>0.98594697099999995</v>
      </c>
      <c r="S1657">
        <v>11890.19</v>
      </c>
      <c r="T1657" t="s">
        <v>460</v>
      </c>
      <c r="U1657" t="s">
        <v>461</v>
      </c>
      <c r="V1657">
        <v>0</v>
      </c>
      <c r="W1657">
        <v>0</v>
      </c>
      <c r="X1657">
        <v>16.587132508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0.98594697099999995</v>
      </c>
      <c r="AG1657">
        <v>7225.6650141</v>
      </c>
      <c r="AH1657" t="s">
        <v>40</v>
      </c>
    </row>
    <row r="1658" spans="1:34" x14ac:dyDescent="0.55000000000000004">
      <c r="A1658">
        <v>14324.970314</v>
      </c>
      <c r="B1658">
        <v>14372.573175</v>
      </c>
      <c r="C1658" t="s">
        <v>21</v>
      </c>
      <c r="D1658">
        <v>21122</v>
      </c>
      <c r="E1658">
        <v>210043</v>
      </c>
      <c r="F1658" t="s">
        <v>514</v>
      </c>
      <c r="G1658" t="s">
        <v>35</v>
      </c>
      <c r="H1658" t="s">
        <v>64</v>
      </c>
      <c r="I1658" t="s">
        <v>37</v>
      </c>
      <c r="J1658">
        <v>3</v>
      </c>
      <c r="K1658">
        <v>682.52859276000004</v>
      </c>
      <c r="L1658">
        <v>743</v>
      </c>
      <c r="M1658">
        <v>9349239.2599999998</v>
      </c>
      <c r="N1658">
        <v>767.88876922999998</v>
      </c>
      <c r="O1658">
        <v>844</v>
      </c>
      <c r="P1658">
        <v>10492154.300000001</v>
      </c>
      <c r="Q1658">
        <v>101</v>
      </c>
      <c r="R1658">
        <v>85.360176471000003</v>
      </c>
      <c r="S1658">
        <v>1142915.04</v>
      </c>
      <c r="T1658" t="s">
        <v>65</v>
      </c>
      <c r="U1658" t="s">
        <v>66</v>
      </c>
      <c r="V1658">
        <v>0</v>
      </c>
      <c r="W1658">
        <v>0</v>
      </c>
      <c r="X1658">
        <v>126.90784524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85.360176471000003</v>
      </c>
      <c r="AG1658">
        <v>625575.26810999995</v>
      </c>
      <c r="AH1658" t="s">
        <v>40</v>
      </c>
    </row>
    <row r="1659" spans="1:34" x14ac:dyDescent="0.55000000000000004">
      <c r="A1659">
        <v>14324.970314</v>
      </c>
      <c r="B1659">
        <v>14372.573175</v>
      </c>
      <c r="C1659" t="s">
        <v>21</v>
      </c>
      <c r="D1659">
        <v>20745</v>
      </c>
      <c r="E1659">
        <v>210043</v>
      </c>
      <c r="F1659" t="s">
        <v>514</v>
      </c>
      <c r="G1659" t="s">
        <v>35</v>
      </c>
      <c r="H1659" t="s">
        <v>41</v>
      </c>
      <c r="I1659" t="s">
        <v>37</v>
      </c>
      <c r="J1659">
        <v>1</v>
      </c>
      <c r="K1659">
        <v>0</v>
      </c>
      <c r="L1659">
        <v>0</v>
      </c>
      <c r="M1659">
        <v>0</v>
      </c>
      <c r="N1659">
        <v>0.58304598299999999</v>
      </c>
      <c r="O1659">
        <v>1</v>
      </c>
      <c r="P1659">
        <v>9539.4</v>
      </c>
      <c r="Q1659">
        <v>1</v>
      </c>
      <c r="R1659">
        <v>0.58304598299999999</v>
      </c>
      <c r="S1659">
        <v>9539.4</v>
      </c>
      <c r="T1659" t="s">
        <v>214</v>
      </c>
      <c r="U1659" t="s">
        <v>215</v>
      </c>
      <c r="V1659">
        <v>0</v>
      </c>
      <c r="W1659">
        <v>0</v>
      </c>
      <c r="X1659">
        <v>67.456354997999995</v>
      </c>
      <c r="Y1659">
        <v>-2.797984918</v>
      </c>
      <c r="Z1659">
        <v>2.797984918</v>
      </c>
      <c r="AA1659">
        <v>-2.797984918</v>
      </c>
      <c r="AB1659">
        <v>2.41838425E-2</v>
      </c>
      <c r="AC1659">
        <v>2.41838425E-2</v>
      </c>
      <c r="AD1659">
        <v>0</v>
      </c>
      <c r="AE1659">
        <v>177.23503395</v>
      </c>
      <c r="AF1659">
        <v>0.55886214050000005</v>
      </c>
      <c r="AG1659">
        <v>4095.7077153999999</v>
      </c>
      <c r="AH1659" t="s">
        <v>40</v>
      </c>
    </row>
    <row r="1660" spans="1:34" x14ac:dyDescent="0.55000000000000004">
      <c r="A1660">
        <v>14324.970314</v>
      </c>
      <c r="B1660">
        <v>14372.573175</v>
      </c>
      <c r="C1660" t="s">
        <v>21</v>
      </c>
      <c r="D1660">
        <v>21114</v>
      </c>
      <c r="E1660">
        <v>210043</v>
      </c>
      <c r="F1660" t="s">
        <v>514</v>
      </c>
      <c r="G1660" t="s">
        <v>35</v>
      </c>
      <c r="H1660" t="s">
        <v>64</v>
      </c>
      <c r="I1660" t="s">
        <v>37</v>
      </c>
      <c r="J1660">
        <v>3</v>
      </c>
      <c r="K1660">
        <v>42.733612733000001</v>
      </c>
      <c r="L1660">
        <v>49</v>
      </c>
      <c r="M1660">
        <v>558547.12</v>
      </c>
      <c r="N1660">
        <v>50.324793507000003</v>
      </c>
      <c r="O1660">
        <v>48</v>
      </c>
      <c r="P1660">
        <v>767714.9</v>
      </c>
      <c r="Q1660">
        <v>-1</v>
      </c>
      <c r="R1660">
        <v>7.5911807739999997</v>
      </c>
      <c r="S1660">
        <v>209167.78</v>
      </c>
      <c r="T1660" t="s">
        <v>284</v>
      </c>
      <c r="U1660" t="s">
        <v>285</v>
      </c>
      <c r="V1660">
        <v>0</v>
      </c>
      <c r="W1660">
        <v>0</v>
      </c>
      <c r="X1660">
        <v>52.929094431999999</v>
      </c>
      <c r="Y1660">
        <v>-0.92701997199999997</v>
      </c>
      <c r="Z1660">
        <v>0.92701997199999997</v>
      </c>
      <c r="AA1660">
        <v>-0.92701997199999997</v>
      </c>
      <c r="AB1660">
        <v>0.13295478159999999</v>
      </c>
      <c r="AC1660">
        <v>0.13295478159999999</v>
      </c>
      <c r="AD1660">
        <v>0</v>
      </c>
      <c r="AE1660">
        <v>974.37969978000001</v>
      </c>
      <c r="AF1660">
        <v>7.4582259924000001</v>
      </c>
      <c r="AG1660">
        <v>54658.763813999998</v>
      </c>
      <c r="AH1660" t="s">
        <v>40</v>
      </c>
    </row>
    <row r="1661" spans="1:34" x14ac:dyDescent="0.55000000000000004">
      <c r="A1661">
        <v>14324.970314</v>
      </c>
      <c r="B1661">
        <v>14372.573175</v>
      </c>
      <c r="C1661" t="s">
        <v>21</v>
      </c>
      <c r="D1661">
        <v>21113</v>
      </c>
      <c r="E1661">
        <v>210043</v>
      </c>
      <c r="F1661" t="s">
        <v>514</v>
      </c>
      <c r="G1661" t="s">
        <v>35</v>
      </c>
      <c r="H1661" t="s">
        <v>64</v>
      </c>
      <c r="I1661" t="s">
        <v>37</v>
      </c>
      <c r="J1661">
        <v>3</v>
      </c>
      <c r="K1661">
        <v>162.14082819000001</v>
      </c>
      <c r="L1661">
        <v>202</v>
      </c>
      <c r="M1661">
        <v>2323260.91</v>
      </c>
      <c r="N1661">
        <v>164.70220212000001</v>
      </c>
      <c r="O1661">
        <v>186</v>
      </c>
      <c r="P1661">
        <v>2201337.16</v>
      </c>
      <c r="Q1661">
        <v>-16</v>
      </c>
      <c r="R1661">
        <v>2.561373927</v>
      </c>
      <c r="S1661">
        <v>-121923.75</v>
      </c>
      <c r="T1661" t="s">
        <v>296</v>
      </c>
      <c r="U1661" t="s">
        <v>297</v>
      </c>
      <c r="V1661">
        <v>0</v>
      </c>
      <c r="W1661">
        <v>0</v>
      </c>
      <c r="X1661">
        <v>72.867943832999998</v>
      </c>
      <c r="Y1661">
        <v>-3.5327478960000001</v>
      </c>
      <c r="Z1661">
        <v>3.5327478960000001</v>
      </c>
      <c r="AA1661">
        <v>-3.5327478960000001</v>
      </c>
      <c r="AB1661">
        <v>0.1241792738</v>
      </c>
      <c r="AC1661">
        <v>0.1241792738</v>
      </c>
      <c r="AD1661">
        <v>0</v>
      </c>
      <c r="AE1661">
        <v>910.06703288000006</v>
      </c>
      <c r="AF1661">
        <v>2.4371946532000002</v>
      </c>
      <c r="AG1661">
        <v>17861.358324000001</v>
      </c>
      <c r="AH1661" t="s">
        <v>40</v>
      </c>
    </row>
    <row r="1662" spans="1:34" x14ac:dyDescent="0.55000000000000004">
      <c r="A1662">
        <v>14324.970314</v>
      </c>
      <c r="B1662">
        <v>14372.573175</v>
      </c>
      <c r="C1662" t="s">
        <v>21</v>
      </c>
      <c r="D1662">
        <v>21104</v>
      </c>
      <c r="E1662">
        <v>210043</v>
      </c>
      <c r="F1662" t="s">
        <v>514</v>
      </c>
      <c r="G1662" t="s">
        <v>35</v>
      </c>
      <c r="H1662" t="s">
        <v>123</v>
      </c>
      <c r="I1662" t="s">
        <v>37</v>
      </c>
      <c r="J1662">
        <v>1</v>
      </c>
      <c r="K1662">
        <v>0</v>
      </c>
      <c r="L1662">
        <v>0</v>
      </c>
      <c r="M1662">
        <v>0</v>
      </c>
      <c r="N1662">
        <v>1.9256199430000001</v>
      </c>
      <c r="O1662">
        <v>1</v>
      </c>
      <c r="P1662">
        <v>24565</v>
      </c>
      <c r="Q1662">
        <v>1</v>
      </c>
      <c r="R1662">
        <v>1.9256199430000001</v>
      </c>
      <c r="S1662">
        <v>24565</v>
      </c>
      <c r="T1662" t="s">
        <v>502</v>
      </c>
      <c r="U1662" t="s">
        <v>503</v>
      </c>
      <c r="V1662">
        <v>0</v>
      </c>
      <c r="W1662">
        <v>0</v>
      </c>
      <c r="X1662">
        <v>3.9827118819999998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1.9256199430000001</v>
      </c>
      <c r="AG1662">
        <v>14112.203863000001</v>
      </c>
      <c r="AH1662" t="s">
        <v>40</v>
      </c>
    </row>
    <row r="1663" spans="1:34" x14ac:dyDescent="0.55000000000000004">
      <c r="A1663">
        <v>14324.970314</v>
      </c>
      <c r="B1663">
        <v>14372.573175</v>
      </c>
      <c r="C1663" t="s">
        <v>21</v>
      </c>
      <c r="D1663">
        <v>20743</v>
      </c>
      <c r="E1663">
        <v>210043</v>
      </c>
      <c r="F1663" t="s">
        <v>514</v>
      </c>
      <c r="G1663" t="s">
        <v>35</v>
      </c>
      <c r="H1663" t="s">
        <v>41</v>
      </c>
      <c r="I1663" t="s">
        <v>37</v>
      </c>
      <c r="J1663">
        <v>1</v>
      </c>
      <c r="K1663">
        <v>0.58304598299999999</v>
      </c>
      <c r="L1663">
        <v>1</v>
      </c>
      <c r="M1663">
        <v>1617.5</v>
      </c>
      <c r="N1663">
        <v>0.86439397399999995</v>
      </c>
      <c r="O1663">
        <v>2</v>
      </c>
      <c r="P1663">
        <v>9374.09</v>
      </c>
      <c r="Q1663">
        <v>1</v>
      </c>
      <c r="R1663">
        <v>0.28134799100000002</v>
      </c>
      <c r="S1663">
        <v>7756.59</v>
      </c>
      <c r="T1663" t="s">
        <v>265</v>
      </c>
      <c r="U1663" t="s">
        <v>266</v>
      </c>
      <c r="V1663">
        <v>0</v>
      </c>
      <c r="W1663">
        <v>0</v>
      </c>
      <c r="X1663">
        <v>117.22862953000001</v>
      </c>
      <c r="Y1663">
        <v>-10.39679769</v>
      </c>
      <c r="Z1663">
        <v>10.396797691</v>
      </c>
      <c r="AA1663">
        <v>-10.39679769</v>
      </c>
      <c r="AB1663">
        <v>2.49522506E-2</v>
      </c>
      <c r="AC1663">
        <v>2.49522506E-2</v>
      </c>
      <c r="AD1663">
        <v>0</v>
      </c>
      <c r="AE1663">
        <v>182.86643154999999</v>
      </c>
      <c r="AF1663">
        <v>0.25639574040000002</v>
      </c>
      <c r="AG1663">
        <v>1879.0358767</v>
      </c>
      <c r="AH1663" t="s">
        <v>40</v>
      </c>
    </row>
    <row r="1664" spans="1:34" x14ac:dyDescent="0.55000000000000004">
      <c r="A1664">
        <v>14324.970314</v>
      </c>
      <c r="B1664">
        <v>14372.573175</v>
      </c>
      <c r="C1664" t="s">
        <v>21</v>
      </c>
      <c r="D1664">
        <v>21085</v>
      </c>
      <c r="E1664">
        <v>210043</v>
      </c>
      <c r="F1664" t="s">
        <v>514</v>
      </c>
      <c r="G1664" t="s">
        <v>35</v>
      </c>
      <c r="H1664" t="s">
        <v>126</v>
      </c>
      <c r="I1664" t="s">
        <v>37</v>
      </c>
      <c r="J1664">
        <v>1</v>
      </c>
      <c r="K1664">
        <v>0</v>
      </c>
      <c r="L1664">
        <v>0</v>
      </c>
      <c r="M1664">
        <v>0</v>
      </c>
      <c r="N1664">
        <v>1.2894609619999999</v>
      </c>
      <c r="O1664">
        <v>2</v>
      </c>
      <c r="P1664">
        <v>7128.48</v>
      </c>
      <c r="Q1664">
        <v>2</v>
      </c>
      <c r="R1664">
        <v>1.2894609619999999</v>
      </c>
      <c r="S1664">
        <v>7128.48</v>
      </c>
      <c r="T1664" t="s">
        <v>418</v>
      </c>
      <c r="U1664" t="s">
        <v>419</v>
      </c>
      <c r="V1664">
        <v>0</v>
      </c>
      <c r="W1664">
        <v>0</v>
      </c>
      <c r="X1664">
        <v>25.745593227000001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1.2894609619999999</v>
      </c>
      <c r="AG1664">
        <v>9450.0142849999993</v>
      </c>
      <c r="AH1664" t="s">
        <v>40</v>
      </c>
    </row>
    <row r="1665" spans="1:34" x14ac:dyDescent="0.55000000000000004">
      <c r="A1665">
        <v>14324.970314</v>
      </c>
      <c r="B1665">
        <v>14372.573175</v>
      </c>
      <c r="C1665" t="s">
        <v>21</v>
      </c>
      <c r="D1665" t="s">
        <v>401</v>
      </c>
      <c r="E1665">
        <v>210043</v>
      </c>
      <c r="F1665" t="s">
        <v>514</v>
      </c>
      <c r="G1665" t="s">
        <v>35</v>
      </c>
      <c r="H1665" t="s">
        <v>401</v>
      </c>
      <c r="I1665" t="s">
        <v>37</v>
      </c>
      <c r="J1665">
        <v>4</v>
      </c>
      <c r="K1665">
        <v>0.64739998099999996</v>
      </c>
      <c r="L1665">
        <v>1</v>
      </c>
      <c r="M1665">
        <v>12790.18</v>
      </c>
      <c r="N1665">
        <v>6.8142107989999996</v>
      </c>
      <c r="O1665">
        <v>6</v>
      </c>
      <c r="P1665">
        <v>54092.68</v>
      </c>
      <c r="Q1665">
        <v>5</v>
      </c>
      <c r="R1665">
        <v>6.1668108180000001</v>
      </c>
      <c r="S1665">
        <v>41302.5</v>
      </c>
      <c r="U1665" t="s">
        <v>402</v>
      </c>
      <c r="V1665">
        <v>0</v>
      </c>
      <c r="W1665">
        <v>0</v>
      </c>
      <c r="X1665">
        <v>127.77544118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6.1668108180000001</v>
      </c>
      <c r="AG1665">
        <v>45194.427779999998</v>
      </c>
      <c r="AH1665" t="s">
        <v>40</v>
      </c>
    </row>
    <row r="1666" spans="1:34" x14ac:dyDescent="0.55000000000000004">
      <c r="A1666">
        <v>14324.970314</v>
      </c>
      <c r="B1666">
        <v>14372.573175</v>
      </c>
      <c r="C1666" t="s">
        <v>21</v>
      </c>
      <c r="D1666">
        <v>21078</v>
      </c>
      <c r="E1666">
        <v>210043</v>
      </c>
      <c r="F1666" t="s">
        <v>514</v>
      </c>
      <c r="G1666" t="s">
        <v>35</v>
      </c>
      <c r="H1666" t="s">
        <v>126</v>
      </c>
      <c r="I1666" t="s">
        <v>37</v>
      </c>
      <c r="J1666">
        <v>2</v>
      </c>
      <c r="K1666">
        <v>0.58304598299999999</v>
      </c>
      <c r="L1666">
        <v>1</v>
      </c>
      <c r="M1666">
        <v>5576.68</v>
      </c>
      <c r="N1666">
        <v>1.4000109590000001</v>
      </c>
      <c r="O1666">
        <v>3</v>
      </c>
      <c r="P1666">
        <v>41173.269999999997</v>
      </c>
      <c r="Q1666">
        <v>2</v>
      </c>
      <c r="R1666">
        <v>0.81696497599999995</v>
      </c>
      <c r="S1666">
        <v>35596.589999999997</v>
      </c>
      <c r="T1666" t="s">
        <v>386</v>
      </c>
      <c r="U1666" t="s">
        <v>387</v>
      </c>
      <c r="V1666">
        <v>0</v>
      </c>
      <c r="W1666">
        <v>0</v>
      </c>
      <c r="X1666">
        <v>24.987545236999999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0.81696497599999995</v>
      </c>
      <c r="AG1666">
        <v>5987.2543032000003</v>
      </c>
      <c r="AH1666" t="s">
        <v>40</v>
      </c>
    </row>
    <row r="1667" spans="1:34" x14ac:dyDescent="0.55000000000000004">
      <c r="A1667">
        <v>14324.970314</v>
      </c>
      <c r="B1667">
        <v>14372.573175</v>
      </c>
      <c r="C1667" t="s">
        <v>21</v>
      </c>
      <c r="D1667">
        <v>21076</v>
      </c>
      <c r="E1667">
        <v>210043</v>
      </c>
      <c r="F1667" t="s">
        <v>514</v>
      </c>
      <c r="G1667" t="s">
        <v>35</v>
      </c>
      <c r="H1667" t="s">
        <v>64</v>
      </c>
      <c r="I1667" t="s">
        <v>37</v>
      </c>
      <c r="J1667">
        <v>3</v>
      </c>
      <c r="K1667">
        <v>92.807738247000003</v>
      </c>
      <c r="L1667">
        <v>99</v>
      </c>
      <c r="M1667">
        <v>1649964.54</v>
      </c>
      <c r="N1667">
        <v>117.23879352</v>
      </c>
      <c r="O1667">
        <v>131</v>
      </c>
      <c r="P1667">
        <v>1604905.8</v>
      </c>
      <c r="Q1667">
        <v>32</v>
      </c>
      <c r="R1667">
        <v>24.431055276999999</v>
      </c>
      <c r="S1667">
        <v>-45058.74</v>
      </c>
      <c r="T1667" t="s">
        <v>204</v>
      </c>
      <c r="U1667" t="s">
        <v>205</v>
      </c>
      <c r="V1667">
        <v>0</v>
      </c>
      <c r="W1667">
        <v>0</v>
      </c>
      <c r="X1667">
        <v>57.705128287000001</v>
      </c>
      <c r="Y1667">
        <v>-0.52161998499999995</v>
      </c>
      <c r="Z1667">
        <v>0.52161998499999995</v>
      </c>
      <c r="AA1667">
        <v>-0.52161998499999995</v>
      </c>
      <c r="AB1667">
        <v>0.22084218620000001</v>
      </c>
      <c r="AC1667">
        <v>0.22084218620000001</v>
      </c>
      <c r="AD1667">
        <v>0</v>
      </c>
      <c r="AE1667">
        <v>1618.4761509</v>
      </c>
      <c r="AF1667">
        <v>24.210213091</v>
      </c>
      <c r="AG1667">
        <v>177428.29467999999</v>
      </c>
      <c r="AH1667" t="s">
        <v>40</v>
      </c>
    </row>
    <row r="1668" spans="1:34" x14ac:dyDescent="0.55000000000000004">
      <c r="A1668">
        <v>14324.970314</v>
      </c>
      <c r="B1668">
        <v>14372.573175</v>
      </c>
      <c r="C1668" t="s">
        <v>21</v>
      </c>
      <c r="D1668" t="s">
        <v>53</v>
      </c>
      <c r="E1668">
        <v>210043</v>
      </c>
      <c r="F1668" t="s">
        <v>514</v>
      </c>
      <c r="G1668" t="s">
        <v>35</v>
      </c>
      <c r="H1668" t="s">
        <v>53</v>
      </c>
      <c r="I1668" t="s">
        <v>37</v>
      </c>
      <c r="J1668">
        <v>3</v>
      </c>
      <c r="K1668">
        <v>0.94474897199999996</v>
      </c>
      <c r="L1668">
        <v>1</v>
      </c>
      <c r="M1668">
        <v>5075.41</v>
      </c>
      <c r="N1668">
        <v>6.3022938130000004</v>
      </c>
      <c r="O1668">
        <v>3</v>
      </c>
      <c r="P1668">
        <v>117046.46</v>
      </c>
      <c r="Q1668">
        <v>2</v>
      </c>
      <c r="R1668">
        <v>5.3575448410000002</v>
      </c>
      <c r="S1668">
        <v>111971.05</v>
      </c>
      <c r="U1668" t="s">
        <v>54</v>
      </c>
      <c r="V1668">
        <v>0</v>
      </c>
      <c r="W1668">
        <v>0</v>
      </c>
      <c r="X1668">
        <v>136.66112992000001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5.3575448410000002</v>
      </c>
      <c r="AG1668">
        <v>39263.596783000001</v>
      </c>
      <c r="AH1668" t="s">
        <v>40</v>
      </c>
    </row>
    <row r="1669" spans="1:34" x14ac:dyDescent="0.55000000000000004">
      <c r="A1669">
        <v>14324.970314</v>
      </c>
      <c r="B1669">
        <v>14372.573175</v>
      </c>
      <c r="C1669" t="s">
        <v>21</v>
      </c>
      <c r="D1669" t="s">
        <v>86</v>
      </c>
      <c r="E1669">
        <v>210043</v>
      </c>
      <c r="F1669" t="s">
        <v>514</v>
      </c>
      <c r="G1669" t="s">
        <v>35</v>
      </c>
      <c r="H1669" t="s">
        <v>86</v>
      </c>
      <c r="I1669" t="s">
        <v>37</v>
      </c>
      <c r="J1669">
        <v>1</v>
      </c>
      <c r="K1669">
        <v>0</v>
      </c>
      <c r="L1669">
        <v>0</v>
      </c>
      <c r="M1669">
        <v>0</v>
      </c>
      <c r="N1669">
        <v>2.265098933</v>
      </c>
      <c r="O1669">
        <v>1</v>
      </c>
      <c r="P1669">
        <v>22820.87</v>
      </c>
      <c r="Q1669">
        <v>1</v>
      </c>
      <c r="R1669">
        <v>2.265098933</v>
      </c>
      <c r="S1669">
        <v>22820.87</v>
      </c>
      <c r="U1669" t="s">
        <v>451</v>
      </c>
      <c r="V1669">
        <v>0</v>
      </c>
      <c r="W1669">
        <v>0</v>
      </c>
      <c r="X1669">
        <v>17.612441476000001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2.265098933</v>
      </c>
      <c r="AG1669">
        <v>16600.128196999998</v>
      </c>
      <c r="AH1669" t="s">
        <v>40</v>
      </c>
    </row>
    <row r="1670" spans="1:34" x14ac:dyDescent="0.55000000000000004">
      <c r="A1670">
        <v>14324.970314</v>
      </c>
      <c r="B1670">
        <v>14372.573175</v>
      </c>
      <c r="C1670" t="s">
        <v>21</v>
      </c>
      <c r="D1670">
        <v>20710</v>
      </c>
      <c r="E1670">
        <v>210043</v>
      </c>
      <c r="F1670" t="s">
        <v>514</v>
      </c>
      <c r="G1670" t="s">
        <v>35</v>
      </c>
      <c r="H1670" t="s">
        <v>41</v>
      </c>
      <c r="I1670" t="s">
        <v>37</v>
      </c>
      <c r="J1670">
        <v>1</v>
      </c>
      <c r="K1670">
        <v>0</v>
      </c>
      <c r="L1670">
        <v>0</v>
      </c>
      <c r="M1670">
        <v>0</v>
      </c>
      <c r="N1670">
        <v>0.87302197400000003</v>
      </c>
      <c r="O1670">
        <v>1</v>
      </c>
      <c r="P1670">
        <v>7260.8</v>
      </c>
      <c r="Q1670">
        <v>1</v>
      </c>
      <c r="R1670">
        <v>0.87302197400000003</v>
      </c>
      <c r="S1670">
        <v>7260.8</v>
      </c>
      <c r="T1670" t="s">
        <v>112</v>
      </c>
      <c r="U1670" t="s">
        <v>113</v>
      </c>
      <c r="V1670">
        <v>0</v>
      </c>
      <c r="W1670">
        <v>0</v>
      </c>
      <c r="X1670">
        <v>39.012683846000002</v>
      </c>
      <c r="Y1670">
        <v>-5.7856688280000004</v>
      </c>
      <c r="Z1670">
        <v>5.7856688280000004</v>
      </c>
      <c r="AA1670">
        <v>-5.7856688280000004</v>
      </c>
      <c r="AB1670">
        <v>0.1294711238</v>
      </c>
      <c r="AC1670">
        <v>0.1294711238</v>
      </c>
      <c r="AD1670">
        <v>0</v>
      </c>
      <c r="AE1670">
        <v>948.84917475999998</v>
      </c>
      <c r="AF1670">
        <v>0.7435508502</v>
      </c>
      <c r="AG1670">
        <v>5449.2275165999999</v>
      </c>
      <c r="AH1670" t="s">
        <v>40</v>
      </c>
    </row>
    <row r="1671" spans="1:34" x14ac:dyDescent="0.55000000000000004">
      <c r="A1671">
        <v>14324.970314</v>
      </c>
      <c r="B1671">
        <v>14372.573175</v>
      </c>
      <c r="C1671" t="s">
        <v>21</v>
      </c>
      <c r="D1671" t="s">
        <v>41</v>
      </c>
      <c r="E1671">
        <v>210043</v>
      </c>
      <c r="F1671" t="s">
        <v>514</v>
      </c>
      <c r="G1671" t="s">
        <v>35</v>
      </c>
      <c r="H1671" t="s">
        <v>41</v>
      </c>
      <c r="I1671" t="s">
        <v>37</v>
      </c>
      <c r="J1671">
        <v>1</v>
      </c>
      <c r="K1671">
        <v>0</v>
      </c>
      <c r="L1671">
        <v>0</v>
      </c>
      <c r="M1671">
        <v>0</v>
      </c>
      <c r="N1671">
        <v>1.159918966</v>
      </c>
      <c r="O1671">
        <v>1</v>
      </c>
      <c r="P1671">
        <v>9892.5400000000009</v>
      </c>
      <c r="Q1671">
        <v>1</v>
      </c>
      <c r="R1671">
        <v>1.159918966</v>
      </c>
      <c r="S1671">
        <v>9892.5400000000009</v>
      </c>
      <c r="U1671" t="s">
        <v>111</v>
      </c>
      <c r="V1671">
        <v>0</v>
      </c>
      <c r="W1671">
        <v>0</v>
      </c>
      <c r="X1671">
        <v>35.717816939999999</v>
      </c>
      <c r="Y1671">
        <v>-2.0343319399999999</v>
      </c>
      <c r="Z1671">
        <v>2.0343319399999999</v>
      </c>
      <c r="AA1671">
        <v>-2.0343319399999999</v>
      </c>
      <c r="AB1671">
        <v>6.6063953600000003E-2</v>
      </c>
      <c r="AC1671">
        <v>6.6063953600000003E-2</v>
      </c>
      <c r="AD1671">
        <v>0</v>
      </c>
      <c r="AE1671">
        <v>484.15991136000002</v>
      </c>
      <c r="AF1671">
        <v>1.0938550123999999</v>
      </c>
      <c r="AG1671">
        <v>8016.4858012000004</v>
      </c>
      <c r="AH1671" t="s">
        <v>40</v>
      </c>
    </row>
    <row r="1672" spans="1:34" x14ac:dyDescent="0.55000000000000004">
      <c r="A1672">
        <v>14324.970314</v>
      </c>
      <c r="B1672">
        <v>14372.573175</v>
      </c>
      <c r="C1672" t="s">
        <v>21</v>
      </c>
      <c r="D1672" t="s">
        <v>249</v>
      </c>
      <c r="E1672">
        <v>210043</v>
      </c>
      <c r="F1672" t="s">
        <v>514</v>
      </c>
      <c r="G1672" t="s">
        <v>35</v>
      </c>
      <c r="H1672" t="s">
        <v>249</v>
      </c>
      <c r="I1672" t="s">
        <v>37</v>
      </c>
      <c r="J1672">
        <v>4</v>
      </c>
      <c r="K1672">
        <v>16.253413516999998</v>
      </c>
      <c r="L1672">
        <v>10</v>
      </c>
      <c r="M1672">
        <v>229877.65</v>
      </c>
      <c r="N1672">
        <v>19.167921429</v>
      </c>
      <c r="O1672">
        <v>10</v>
      </c>
      <c r="P1672">
        <v>287757.78999999998</v>
      </c>
      <c r="Q1672">
        <v>0</v>
      </c>
      <c r="R1672">
        <v>2.9145079119999999</v>
      </c>
      <c r="S1672">
        <v>57880.14</v>
      </c>
      <c r="U1672" t="s">
        <v>250</v>
      </c>
      <c r="V1672">
        <v>0</v>
      </c>
      <c r="W1672">
        <v>0</v>
      </c>
      <c r="X1672">
        <v>25.409762245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2.9145079119999999</v>
      </c>
      <c r="AG1672">
        <v>21359.422436000001</v>
      </c>
      <c r="AH1672" t="s">
        <v>40</v>
      </c>
    </row>
    <row r="1673" spans="1:34" x14ac:dyDescent="0.55000000000000004">
      <c r="A1673">
        <v>14324.970314</v>
      </c>
      <c r="B1673">
        <v>14372.573175</v>
      </c>
      <c r="C1673" t="s">
        <v>21</v>
      </c>
      <c r="D1673">
        <v>20737</v>
      </c>
      <c r="E1673">
        <v>210043</v>
      </c>
      <c r="F1673" t="s">
        <v>514</v>
      </c>
      <c r="G1673" t="s">
        <v>35</v>
      </c>
      <c r="H1673" t="s">
        <v>41</v>
      </c>
      <c r="I1673" t="s">
        <v>37</v>
      </c>
      <c r="J1673">
        <v>1</v>
      </c>
      <c r="K1673">
        <v>0</v>
      </c>
      <c r="L1673">
        <v>0</v>
      </c>
      <c r="M1673">
        <v>0</v>
      </c>
      <c r="N1673">
        <v>0.87901097399999994</v>
      </c>
      <c r="O1673">
        <v>1</v>
      </c>
      <c r="P1673">
        <v>16495.310000000001</v>
      </c>
      <c r="Q1673">
        <v>1</v>
      </c>
      <c r="R1673">
        <v>0.87901097399999994</v>
      </c>
      <c r="S1673">
        <v>16495.310000000001</v>
      </c>
      <c r="T1673" t="s">
        <v>188</v>
      </c>
      <c r="U1673" t="s">
        <v>189</v>
      </c>
      <c r="V1673">
        <v>0</v>
      </c>
      <c r="W1673">
        <v>0</v>
      </c>
      <c r="X1673">
        <v>25.442145249999999</v>
      </c>
      <c r="Y1673">
        <v>-3.571810894</v>
      </c>
      <c r="Z1673">
        <v>3.571810894</v>
      </c>
      <c r="AA1673">
        <v>-3.571810894</v>
      </c>
      <c r="AB1673">
        <v>0.1234039403</v>
      </c>
      <c r="AC1673">
        <v>0.1234039403</v>
      </c>
      <c r="AD1673">
        <v>0</v>
      </c>
      <c r="AE1673">
        <v>904.38488080000002</v>
      </c>
      <c r="AF1673">
        <v>0.75560703370000004</v>
      </c>
      <c r="AG1673">
        <v>5537.5831242000004</v>
      </c>
      <c r="AH1673" t="s">
        <v>40</v>
      </c>
    </row>
    <row r="1674" spans="1:34" x14ac:dyDescent="0.55000000000000004">
      <c r="A1674">
        <v>14324.970314</v>
      </c>
      <c r="B1674">
        <v>14372.573175</v>
      </c>
      <c r="C1674" t="s">
        <v>21</v>
      </c>
      <c r="D1674" t="s">
        <v>44</v>
      </c>
      <c r="E1674">
        <v>210043</v>
      </c>
      <c r="F1674" t="s">
        <v>514</v>
      </c>
      <c r="G1674" t="s">
        <v>35</v>
      </c>
      <c r="H1674" t="s">
        <v>44</v>
      </c>
      <c r="I1674" t="s">
        <v>37</v>
      </c>
      <c r="J1674">
        <v>2</v>
      </c>
      <c r="K1674">
        <v>0</v>
      </c>
      <c r="L1674">
        <v>0</v>
      </c>
      <c r="M1674">
        <v>0</v>
      </c>
      <c r="N1674">
        <v>1.277367962</v>
      </c>
      <c r="O1674">
        <v>2</v>
      </c>
      <c r="P1674">
        <v>11984.68</v>
      </c>
      <c r="Q1674">
        <v>2</v>
      </c>
      <c r="R1674">
        <v>1.277367962</v>
      </c>
      <c r="S1674">
        <v>11984.68</v>
      </c>
      <c r="U1674" t="s">
        <v>45</v>
      </c>
      <c r="V1674">
        <v>0</v>
      </c>
      <c r="W1674">
        <v>0</v>
      </c>
      <c r="X1674">
        <v>53.578863411999997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1.277367962</v>
      </c>
      <c r="AG1674">
        <v>9361.3888623000003</v>
      </c>
      <c r="AH1674" t="s">
        <v>40</v>
      </c>
    </row>
    <row r="1675" spans="1:34" x14ac:dyDescent="0.55000000000000004">
      <c r="A1675">
        <v>14324.970314</v>
      </c>
      <c r="B1675">
        <v>14372.573175</v>
      </c>
      <c r="C1675" t="s">
        <v>21</v>
      </c>
      <c r="D1675" t="s">
        <v>286</v>
      </c>
      <c r="E1675">
        <v>210043</v>
      </c>
      <c r="F1675" t="s">
        <v>514</v>
      </c>
      <c r="G1675" t="s">
        <v>35</v>
      </c>
      <c r="H1675" t="s">
        <v>286</v>
      </c>
      <c r="I1675" t="s">
        <v>37</v>
      </c>
      <c r="J1675">
        <v>7</v>
      </c>
      <c r="K1675">
        <v>6.6503418029999999</v>
      </c>
      <c r="L1675">
        <v>7</v>
      </c>
      <c r="M1675">
        <v>192062.93</v>
      </c>
      <c r="N1675">
        <v>8.2341747559999998</v>
      </c>
      <c r="O1675">
        <v>9</v>
      </c>
      <c r="P1675">
        <v>83921.32</v>
      </c>
      <c r="Q1675">
        <v>2</v>
      </c>
      <c r="R1675">
        <v>1.5838329529999999</v>
      </c>
      <c r="S1675">
        <v>-108141.61</v>
      </c>
      <c r="U1675" t="s">
        <v>287</v>
      </c>
      <c r="V1675">
        <v>0</v>
      </c>
      <c r="W1675">
        <v>0</v>
      </c>
      <c r="X1675">
        <v>198.49333811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1.5838329529999999</v>
      </c>
      <c r="AG1675">
        <v>11607.364994</v>
      </c>
      <c r="AH1675" t="s">
        <v>40</v>
      </c>
    </row>
    <row r="1676" spans="1:34" x14ac:dyDescent="0.55000000000000004">
      <c r="A1676">
        <v>14324.970314</v>
      </c>
      <c r="B1676">
        <v>14372.573175</v>
      </c>
      <c r="C1676" t="s">
        <v>21</v>
      </c>
      <c r="D1676">
        <v>21046</v>
      </c>
      <c r="E1676">
        <v>210043</v>
      </c>
      <c r="F1676" t="s">
        <v>514</v>
      </c>
      <c r="G1676" t="s">
        <v>35</v>
      </c>
      <c r="H1676" t="s">
        <v>79</v>
      </c>
      <c r="I1676" t="s">
        <v>37</v>
      </c>
      <c r="J1676">
        <v>2</v>
      </c>
      <c r="K1676">
        <v>1.0422079689999999</v>
      </c>
      <c r="L1676">
        <v>1</v>
      </c>
      <c r="M1676">
        <v>13860.44</v>
      </c>
      <c r="N1676">
        <v>9.1462187289999992</v>
      </c>
      <c r="O1676">
        <v>10</v>
      </c>
      <c r="P1676">
        <v>122640.42</v>
      </c>
      <c r="Q1676">
        <v>9</v>
      </c>
      <c r="R1676">
        <v>8.1040107599999995</v>
      </c>
      <c r="S1676">
        <v>108779.98</v>
      </c>
      <c r="T1676" t="s">
        <v>80</v>
      </c>
      <c r="U1676" t="s">
        <v>289</v>
      </c>
      <c r="V1676">
        <v>0</v>
      </c>
      <c r="W1676">
        <v>0</v>
      </c>
      <c r="X1676">
        <v>34.217549980999998</v>
      </c>
      <c r="Y1676">
        <v>-3.7040278899999999</v>
      </c>
      <c r="Z1676">
        <v>3.7040278899999999</v>
      </c>
      <c r="AA1676">
        <v>-3.7040278899999999</v>
      </c>
      <c r="AB1676">
        <v>0.87725397910000003</v>
      </c>
      <c r="AC1676">
        <v>0.87725397910000003</v>
      </c>
      <c r="AD1676">
        <v>0</v>
      </c>
      <c r="AE1676">
        <v>6429.0915959000004</v>
      </c>
      <c r="AF1676">
        <v>7.2267567808999997</v>
      </c>
      <c r="AG1676">
        <v>52962.405863</v>
      </c>
      <c r="AH1676" t="s">
        <v>40</v>
      </c>
    </row>
    <row r="1677" spans="1:34" x14ac:dyDescent="0.55000000000000004">
      <c r="A1677">
        <v>14324.970314</v>
      </c>
      <c r="B1677">
        <v>14372.573175</v>
      </c>
      <c r="C1677" t="s">
        <v>21</v>
      </c>
      <c r="D1677">
        <v>21045</v>
      </c>
      <c r="E1677">
        <v>210043</v>
      </c>
      <c r="F1677" t="s">
        <v>514</v>
      </c>
      <c r="G1677" t="s">
        <v>35</v>
      </c>
      <c r="H1677" t="s">
        <v>79</v>
      </c>
      <c r="I1677" t="s">
        <v>37</v>
      </c>
      <c r="J1677">
        <v>2</v>
      </c>
      <c r="K1677">
        <v>7.4254567800000002</v>
      </c>
      <c r="L1677">
        <v>9</v>
      </c>
      <c r="M1677">
        <v>76753.59</v>
      </c>
      <c r="N1677">
        <v>15.290999546</v>
      </c>
      <c r="O1677">
        <v>20</v>
      </c>
      <c r="P1677">
        <v>206769.38</v>
      </c>
      <c r="Q1677">
        <v>11</v>
      </c>
      <c r="R1677">
        <v>7.8655427659999999</v>
      </c>
      <c r="S1677">
        <v>130015.79</v>
      </c>
      <c r="T1677" t="s">
        <v>80</v>
      </c>
      <c r="U1677" t="s">
        <v>242</v>
      </c>
      <c r="V1677">
        <v>0</v>
      </c>
      <c r="W1677">
        <v>0</v>
      </c>
      <c r="X1677">
        <v>78.241843665999994</v>
      </c>
      <c r="Y1677">
        <v>-7.9040637660000002</v>
      </c>
      <c r="Z1677">
        <v>7.9040637660000002</v>
      </c>
      <c r="AA1677">
        <v>-7.9040637660000002</v>
      </c>
      <c r="AB1677">
        <v>0.79458444049999999</v>
      </c>
      <c r="AC1677">
        <v>0.79458444049999999</v>
      </c>
      <c r="AD1677">
        <v>0</v>
      </c>
      <c r="AE1677">
        <v>5823.2350843000004</v>
      </c>
      <c r="AF1677">
        <v>7.0709583255000004</v>
      </c>
      <c r="AG1677">
        <v>51820.612761999997</v>
      </c>
      <c r="AH1677" t="s">
        <v>40</v>
      </c>
    </row>
    <row r="1678" spans="1:34" x14ac:dyDescent="0.55000000000000004">
      <c r="A1678">
        <v>14324.970314</v>
      </c>
      <c r="B1678">
        <v>14372.573175</v>
      </c>
      <c r="C1678" t="s">
        <v>21</v>
      </c>
      <c r="D1678">
        <v>20708</v>
      </c>
      <c r="E1678">
        <v>210043</v>
      </c>
      <c r="F1678" t="s">
        <v>514</v>
      </c>
      <c r="G1678" t="s">
        <v>35</v>
      </c>
      <c r="H1678" t="s">
        <v>41</v>
      </c>
      <c r="I1678" t="s">
        <v>37</v>
      </c>
      <c r="J1678">
        <v>3</v>
      </c>
      <c r="K1678">
        <v>3.3826418989999998</v>
      </c>
      <c r="L1678">
        <v>5</v>
      </c>
      <c r="M1678">
        <v>47294.09</v>
      </c>
      <c r="N1678">
        <v>7.7380287699999997</v>
      </c>
      <c r="O1678">
        <v>10</v>
      </c>
      <c r="P1678">
        <v>121764.55</v>
      </c>
      <c r="Q1678">
        <v>5</v>
      </c>
      <c r="R1678">
        <v>4.3553868710000003</v>
      </c>
      <c r="S1678">
        <v>74470.460000000006</v>
      </c>
      <c r="T1678" t="s">
        <v>129</v>
      </c>
      <c r="U1678" t="s">
        <v>280</v>
      </c>
      <c r="V1678">
        <v>0</v>
      </c>
      <c r="W1678">
        <v>0</v>
      </c>
      <c r="X1678">
        <v>171.31853193000001</v>
      </c>
      <c r="Y1678">
        <v>-106.8178618</v>
      </c>
      <c r="Z1678">
        <v>106.81786183</v>
      </c>
      <c r="AA1678">
        <v>-106.8178618</v>
      </c>
      <c r="AB1678">
        <v>2.7156029634999999</v>
      </c>
      <c r="AC1678">
        <v>2.7156029634999999</v>
      </c>
      <c r="AD1678">
        <v>0</v>
      </c>
      <c r="AE1678">
        <v>19901.716727999999</v>
      </c>
      <c r="AF1678">
        <v>1.6397839075</v>
      </c>
      <c r="AG1678">
        <v>12017.410226</v>
      </c>
      <c r="AH1678" t="s">
        <v>40</v>
      </c>
    </row>
    <row r="1679" spans="1:34" x14ac:dyDescent="0.55000000000000004">
      <c r="A1679">
        <v>14324.970314</v>
      </c>
      <c r="B1679">
        <v>14372.573175</v>
      </c>
      <c r="C1679" t="s">
        <v>21</v>
      </c>
      <c r="D1679">
        <v>20785</v>
      </c>
      <c r="E1679">
        <v>210043</v>
      </c>
      <c r="F1679" t="s">
        <v>514</v>
      </c>
      <c r="G1679" t="s">
        <v>35</v>
      </c>
      <c r="H1679" t="s">
        <v>41</v>
      </c>
      <c r="I1679" t="s">
        <v>37</v>
      </c>
      <c r="J1679">
        <v>1</v>
      </c>
      <c r="K1679">
        <v>0</v>
      </c>
      <c r="L1679">
        <v>0</v>
      </c>
      <c r="M1679">
        <v>0</v>
      </c>
      <c r="N1679">
        <v>1.9899789409999999</v>
      </c>
      <c r="O1679">
        <v>1</v>
      </c>
      <c r="P1679">
        <v>50226.04</v>
      </c>
      <c r="Q1679">
        <v>1</v>
      </c>
      <c r="R1679">
        <v>1.9899789409999999</v>
      </c>
      <c r="S1679">
        <v>50226.04</v>
      </c>
      <c r="T1679" t="s">
        <v>49</v>
      </c>
      <c r="U1679" t="s">
        <v>150</v>
      </c>
      <c r="V1679">
        <v>0</v>
      </c>
      <c r="W1679">
        <v>0</v>
      </c>
      <c r="X1679">
        <v>200.05824806000001</v>
      </c>
      <c r="Y1679">
        <v>-3.5376048949999999</v>
      </c>
      <c r="Z1679">
        <v>3.5376048949999999</v>
      </c>
      <c r="AA1679">
        <v>-3.5376048949999999</v>
      </c>
      <c r="AB1679">
        <v>3.5188547899999999E-2</v>
      </c>
      <c r="AC1679">
        <v>3.5188547899999999E-2</v>
      </c>
      <c r="AD1679">
        <v>0</v>
      </c>
      <c r="AE1679">
        <v>257.88472084</v>
      </c>
      <c r="AF1679">
        <v>1.9547903930999999</v>
      </c>
      <c r="AG1679">
        <v>14325.984022000001</v>
      </c>
      <c r="AH1679" t="s">
        <v>40</v>
      </c>
    </row>
    <row r="1680" spans="1:34" x14ac:dyDescent="0.55000000000000004">
      <c r="A1680">
        <v>14324.970314</v>
      </c>
      <c r="B1680">
        <v>14372.573175</v>
      </c>
      <c r="C1680" t="s">
        <v>21</v>
      </c>
      <c r="D1680">
        <v>21044</v>
      </c>
      <c r="E1680">
        <v>210043</v>
      </c>
      <c r="F1680" t="s">
        <v>514</v>
      </c>
      <c r="G1680" t="s">
        <v>35</v>
      </c>
      <c r="H1680" t="s">
        <v>79</v>
      </c>
      <c r="I1680" t="s">
        <v>37</v>
      </c>
      <c r="J1680">
        <v>2</v>
      </c>
      <c r="K1680">
        <v>3.0875499089999998</v>
      </c>
      <c r="L1680">
        <v>6</v>
      </c>
      <c r="M1680">
        <v>33147.199999999997</v>
      </c>
      <c r="N1680">
        <v>33.488441008999999</v>
      </c>
      <c r="O1680">
        <v>15</v>
      </c>
      <c r="P1680">
        <v>457866.47</v>
      </c>
      <c r="Q1680">
        <v>9</v>
      </c>
      <c r="R1680">
        <v>30.400891099999999</v>
      </c>
      <c r="S1680">
        <v>424719.27</v>
      </c>
      <c r="T1680" t="s">
        <v>80</v>
      </c>
      <c r="U1680" t="s">
        <v>81</v>
      </c>
      <c r="V1680">
        <v>0</v>
      </c>
      <c r="W1680">
        <v>0</v>
      </c>
      <c r="X1680">
        <v>69.840390935000002</v>
      </c>
      <c r="Y1680">
        <v>-1.0225469700000001</v>
      </c>
      <c r="Z1680">
        <v>1.0225469700000001</v>
      </c>
      <c r="AA1680">
        <v>-1.0225469700000001</v>
      </c>
      <c r="AB1680">
        <v>0.44510545639999999</v>
      </c>
      <c r="AC1680">
        <v>0.44510545639999999</v>
      </c>
      <c r="AD1680">
        <v>0</v>
      </c>
      <c r="AE1680">
        <v>3262.0242449000002</v>
      </c>
      <c r="AF1680">
        <v>29.955785643999999</v>
      </c>
      <c r="AG1680">
        <v>219535.61262999999</v>
      </c>
      <c r="AH1680" t="s">
        <v>40</v>
      </c>
    </row>
    <row r="1681" spans="1:34" x14ac:dyDescent="0.55000000000000004">
      <c r="A1681">
        <v>14324.970314</v>
      </c>
      <c r="B1681">
        <v>14372.573175</v>
      </c>
      <c r="C1681" t="s">
        <v>21</v>
      </c>
      <c r="D1681">
        <v>20740</v>
      </c>
      <c r="E1681">
        <v>210043</v>
      </c>
      <c r="F1681" t="s">
        <v>514</v>
      </c>
      <c r="G1681" t="s">
        <v>35</v>
      </c>
      <c r="H1681" t="s">
        <v>41</v>
      </c>
      <c r="I1681" t="s">
        <v>37</v>
      </c>
      <c r="J1681">
        <v>1</v>
      </c>
      <c r="K1681">
        <v>0.83854497500000003</v>
      </c>
      <c r="L1681">
        <v>1</v>
      </c>
      <c r="M1681">
        <v>9939.4500000000007</v>
      </c>
      <c r="N1681">
        <v>1.0422079689999999</v>
      </c>
      <c r="O1681">
        <v>1</v>
      </c>
      <c r="P1681">
        <v>16352.78</v>
      </c>
      <c r="Q1681">
        <v>0</v>
      </c>
      <c r="R1681">
        <v>0.20366299400000001</v>
      </c>
      <c r="S1681">
        <v>6413.33</v>
      </c>
      <c r="T1681" t="s">
        <v>433</v>
      </c>
      <c r="U1681" t="s">
        <v>434</v>
      </c>
      <c r="V1681">
        <v>0</v>
      </c>
      <c r="W1681">
        <v>0</v>
      </c>
      <c r="X1681">
        <v>41.513387764999997</v>
      </c>
      <c r="Y1681">
        <v>-22.245150339999999</v>
      </c>
      <c r="Z1681">
        <v>22.245150343999999</v>
      </c>
      <c r="AA1681">
        <v>-22.245150339999999</v>
      </c>
      <c r="AB1681">
        <v>0.10913380390000001</v>
      </c>
      <c r="AC1681">
        <v>0.10913380390000001</v>
      </c>
      <c r="AD1681">
        <v>0</v>
      </c>
      <c r="AE1681">
        <v>799.80397744000004</v>
      </c>
      <c r="AF1681">
        <v>9.4529190099999993E-2</v>
      </c>
      <c r="AG1681">
        <v>692.77180370999997</v>
      </c>
      <c r="AH1681" t="s">
        <v>40</v>
      </c>
    </row>
    <row r="1682" spans="1:34" x14ac:dyDescent="0.55000000000000004">
      <c r="A1682">
        <v>14324.970314</v>
      </c>
      <c r="B1682">
        <v>14372.573175</v>
      </c>
      <c r="C1682" t="s">
        <v>21</v>
      </c>
      <c r="D1682">
        <v>20733</v>
      </c>
      <c r="E1682">
        <v>210043</v>
      </c>
      <c r="F1682" t="s">
        <v>514</v>
      </c>
      <c r="G1682" t="s">
        <v>35</v>
      </c>
      <c r="H1682" t="s">
        <v>64</v>
      </c>
      <c r="I1682" t="s">
        <v>37</v>
      </c>
      <c r="J1682">
        <v>2</v>
      </c>
      <c r="K1682">
        <v>0</v>
      </c>
      <c r="L1682">
        <v>0</v>
      </c>
      <c r="M1682">
        <v>0</v>
      </c>
      <c r="N1682">
        <v>5.4601668370000001</v>
      </c>
      <c r="O1682">
        <v>4</v>
      </c>
      <c r="P1682">
        <v>52451.47</v>
      </c>
      <c r="Q1682">
        <v>4</v>
      </c>
      <c r="R1682">
        <v>5.4601668370000001</v>
      </c>
      <c r="S1682">
        <v>52451.47</v>
      </c>
      <c r="T1682" t="s">
        <v>490</v>
      </c>
      <c r="U1682" t="s">
        <v>491</v>
      </c>
      <c r="V1682">
        <v>0</v>
      </c>
      <c r="W1682">
        <v>0</v>
      </c>
      <c r="X1682">
        <v>13.823042591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5.4601668370000001</v>
      </c>
      <c r="AG1682">
        <v>40015.677968000004</v>
      </c>
      <c r="AH1682" t="s">
        <v>40</v>
      </c>
    </row>
    <row r="1683" spans="1:34" x14ac:dyDescent="0.55000000000000004">
      <c r="A1683">
        <v>14324.970314</v>
      </c>
      <c r="B1683">
        <v>14372.573175</v>
      </c>
      <c r="C1683" t="s">
        <v>21</v>
      </c>
      <c r="D1683">
        <v>21043</v>
      </c>
      <c r="E1683">
        <v>210043</v>
      </c>
      <c r="F1683" t="s">
        <v>514</v>
      </c>
      <c r="G1683" t="s">
        <v>35</v>
      </c>
      <c r="H1683" t="s">
        <v>79</v>
      </c>
      <c r="I1683" t="s">
        <v>37</v>
      </c>
      <c r="J1683">
        <v>2</v>
      </c>
      <c r="K1683">
        <v>7.5521657759999998</v>
      </c>
      <c r="L1683">
        <v>8</v>
      </c>
      <c r="M1683">
        <v>125130.54</v>
      </c>
      <c r="N1683">
        <v>26.965367201999999</v>
      </c>
      <c r="O1683">
        <v>22</v>
      </c>
      <c r="P1683">
        <v>362422.66</v>
      </c>
      <c r="Q1683">
        <v>14</v>
      </c>
      <c r="R1683">
        <v>19.413201426000001</v>
      </c>
      <c r="S1683">
        <v>237292.12</v>
      </c>
      <c r="T1683" t="s">
        <v>365</v>
      </c>
      <c r="U1683" t="s">
        <v>392</v>
      </c>
      <c r="V1683">
        <v>0</v>
      </c>
      <c r="W1683">
        <v>0</v>
      </c>
      <c r="X1683">
        <v>59.304537232999998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19.413201426000001</v>
      </c>
      <c r="AG1683">
        <v>142272.65205999999</v>
      </c>
      <c r="AH1683" t="s">
        <v>40</v>
      </c>
    </row>
    <row r="1684" spans="1:34" x14ac:dyDescent="0.55000000000000004">
      <c r="A1684">
        <v>14324.970314</v>
      </c>
      <c r="B1684">
        <v>14372.573175</v>
      </c>
      <c r="C1684" t="s">
        <v>21</v>
      </c>
      <c r="D1684">
        <v>21738</v>
      </c>
      <c r="E1684">
        <v>210043</v>
      </c>
      <c r="F1684" t="s">
        <v>514</v>
      </c>
      <c r="G1684" t="s">
        <v>35</v>
      </c>
      <c r="H1684" t="s">
        <v>79</v>
      </c>
      <c r="I1684" t="s">
        <v>37</v>
      </c>
      <c r="J1684">
        <v>2</v>
      </c>
      <c r="K1684">
        <v>0</v>
      </c>
      <c r="L1684">
        <v>0</v>
      </c>
      <c r="M1684">
        <v>0</v>
      </c>
      <c r="N1684">
        <v>1.0199709699999999</v>
      </c>
      <c r="O1684">
        <v>2</v>
      </c>
      <c r="P1684">
        <v>13028.35</v>
      </c>
      <c r="Q1684">
        <v>2</v>
      </c>
      <c r="R1684">
        <v>1.0199709699999999</v>
      </c>
      <c r="S1684">
        <v>13028.35</v>
      </c>
      <c r="T1684" t="s">
        <v>362</v>
      </c>
      <c r="U1684" t="s">
        <v>363</v>
      </c>
      <c r="V1684">
        <v>0</v>
      </c>
      <c r="W1684">
        <v>0</v>
      </c>
      <c r="X1684">
        <v>5.7016128310000003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1.0199709699999999</v>
      </c>
      <c r="AG1684">
        <v>7475.0151581</v>
      </c>
      <c r="AH1684" t="s">
        <v>40</v>
      </c>
    </row>
    <row r="1685" spans="1:34" x14ac:dyDescent="0.55000000000000004">
      <c r="A1685">
        <v>14324.970314</v>
      </c>
      <c r="B1685">
        <v>14372.573175</v>
      </c>
      <c r="C1685" t="s">
        <v>21</v>
      </c>
      <c r="D1685">
        <v>21737</v>
      </c>
      <c r="E1685">
        <v>210043</v>
      </c>
      <c r="F1685" t="s">
        <v>514</v>
      </c>
      <c r="G1685" t="s">
        <v>35</v>
      </c>
      <c r="H1685" t="s">
        <v>79</v>
      </c>
      <c r="I1685" t="s">
        <v>37</v>
      </c>
      <c r="J1685">
        <v>1</v>
      </c>
      <c r="K1685">
        <v>0</v>
      </c>
      <c r="L1685">
        <v>0</v>
      </c>
      <c r="M1685">
        <v>0</v>
      </c>
      <c r="N1685">
        <v>0.58304598299999999</v>
      </c>
      <c r="O1685">
        <v>1</v>
      </c>
      <c r="P1685">
        <v>7061.59</v>
      </c>
      <c r="Q1685">
        <v>1</v>
      </c>
      <c r="R1685">
        <v>0.58304598299999999</v>
      </c>
      <c r="S1685">
        <v>7061.59</v>
      </c>
      <c r="T1685" t="s">
        <v>427</v>
      </c>
      <c r="U1685" t="s">
        <v>428</v>
      </c>
      <c r="V1685">
        <v>0</v>
      </c>
      <c r="W1685">
        <v>0</v>
      </c>
      <c r="X1685">
        <v>3.3676819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0.58304598299999999</v>
      </c>
      <c r="AG1685">
        <v>4272.9427493000003</v>
      </c>
      <c r="AH1685" t="s">
        <v>40</v>
      </c>
    </row>
    <row r="1686" spans="1:34" x14ac:dyDescent="0.55000000000000004">
      <c r="A1686">
        <v>14324.970314</v>
      </c>
      <c r="B1686">
        <v>14372.573175</v>
      </c>
      <c r="C1686" t="s">
        <v>21</v>
      </c>
      <c r="D1686">
        <v>21042</v>
      </c>
      <c r="E1686">
        <v>210043</v>
      </c>
      <c r="F1686" t="s">
        <v>514</v>
      </c>
      <c r="G1686" t="s">
        <v>35</v>
      </c>
      <c r="H1686" t="s">
        <v>79</v>
      </c>
      <c r="I1686" t="s">
        <v>37</v>
      </c>
      <c r="J1686">
        <v>2</v>
      </c>
      <c r="K1686">
        <v>3.0012889120000001</v>
      </c>
      <c r="L1686">
        <v>6</v>
      </c>
      <c r="M1686">
        <v>209667.62</v>
      </c>
      <c r="N1686">
        <v>14.85840456</v>
      </c>
      <c r="O1686">
        <v>13</v>
      </c>
      <c r="P1686">
        <v>175673.26</v>
      </c>
      <c r="Q1686">
        <v>7</v>
      </c>
      <c r="R1686">
        <v>11.857115648000001</v>
      </c>
      <c r="S1686">
        <v>-33994.36</v>
      </c>
      <c r="T1686" t="s">
        <v>365</v>
      </c>
      <c r="U1686" t="s">
        <v>366</v>
      </c>
      <c r="V1686">
        <v>0</v>
      </c>
      <c r="W1686">
        <v>0</v>
      </c>
      <c r="X1686">
        <v>41.943236755999997</v>
      </c>
      <c r="Y1686">
        <v>-2.192951935</v>
      </c>
      <c r="Z1686">
        <v>2.192951935</v>
      </c>
      <c r="AA1686">
        <v>-2.192951935</v>
      </c>
      <c r="AB1686">
        <v>0.61993510070000002</v>
      </c>
      <c r="AC1686">
        <v>0.61993510070000002</v>
      </c>
      <c r="AD1686">
        <v>0</v>
      </c>
      <c r="AE1686">
        <v>4543.2903595999996</v>
      </c>
      <c r="AF1686">
        <v>11.237180546999999</v>
      </c>
      <c r="AG1686">
        <v>82353.417298999993</v>
      </c>
      <c r="AH1686" t="s">
        <v>40</v>
      </c>
    </row>
    <row r="1687" spans="1:34" x14ac:dyDescent="0.55000000000000004">
      <c r="A1687">
        <v>14324.970314</v>
      </c>
      <c r="B1687">
        <v>14372.573175</v>
      </c>
      <c r="C1687" t="s">
        <v>21</v>
      </c>
      <c r="D1687">
        <v>20783</v>
      </c>
      <c r="E1687">
        <v>210043</v>
      </c>
      <c r="F1687" t="s">
        <v>514</v>
      </c>
      <c r="G1687" t="s">
        <v>35</v>
      </c>
      <c r="H1687" t="s">
        <v>41</v>
      </c>
      <c r="I1687" t="s">
        <v>37</v>
      </c>
      <c r="J1687">
        <v>2</v>
      </c>
      <c r="K1687">
        <v>1.0734189679999999</v>
      </c>
      <c r="L1687">
        <v>2</v>
      </c>
      <c r="M1687">
        <v>9726.2199999999993</v>
      </c>
      <c r="N1687">
        <v>3.9034228839999998</v>
      </c>
      <c r="O1687">
        <v>3</v>
      </c>
      <c r="P1687">
        <v>33774.080000000002</v>
      </c>
      <c r="Q1687">
        <v>1</v>
      </c>
      <c r="R1687">
        <v>2.8300039159999999</v>
      </c>
      <c r="S1687">
        <v>24047.86</v>
      </c>
      <c r="T1687" t="s">
        <v>49</v>
      </c>
      <c r="U1687" t="s">
        <v>50</v>
      </c>
      <c r="V1687">
        <v>0</v>
      </c>
      <c r="W1687">
        <v>0</v>
      </c>
      <c r="X1687">
        <v>68.266653980000001</v>
      </c>
      <c r="Y1687">
        <v>-6.2719928149999999</v>
      </c>
      <c r="Z1687">
        <v>6.2719928149999999</v>
      </c>
      <c r="AA1687">
        <v>-6.2719928149999999</v>
      </c>
      <c r="AB1687">
        <v>0.26000636020000001</v>
      </c>
      <c r="AC1687">
        <v>0.26000636020000001</v>
      </c>
      <c r="AD1687">
        <v>0</v>
      </c>
      <c r="AE1687">
        <v>1905.4968633999999</v>
      </c>
      <c r="AF1687">
        <v>2.5699975558000001</v>
      </c>
      <c r="AG1687">
        <v>18834.624956</v>
      </c>
      <c r="AH1687" t="s">
        <v>40</v>
      </c>
    </row>
    <row r="1688" spans="1:34" x14ac:dyDescent="0.55000000000000004">
      <c r="A1688">
        <v>14324.970314</v>
      </c>
      <c r="B1688">
        <v>14372.573175</v>
      </c>
      <c r="C1688" t="s">
        <v>21</v>
      </c>
      <c r="D1688">
        <v>20724</v>
      </c>
      <c r="E1688">
        <v>210043</v>
      </c>
      <c r="F1688" t="s">
        <v>514</v>
      </c>
      <c r="G1688" t="s">
        <v>35</v>
      </c>
      <c r="H1688" t="s">
        <v>64</v>
      </c>
      <c r="I1688" t="s">
        <v>37</v>
      </c>
      <c r="J1688">
        <v>2</v>
      </c>
      <c r="K1688">
        <v>6.684191802</v>
      </c>
      <c r="L1688">
        <v>10</v>
      </c>
      <c r="M1688">
        <v>77702.759999999995</v>
      </c>
      <c r="N1688">
        <v>12.055950644999999</v>
      </c>
      <c r="O1688">
        <v>18</v>
      </c>
      <c r="P1688">
        <v>151006.54</v>
      </c>
      <c r="Q1688">
        <v>8</v>
      </c>
      <c r="R1688">
        <v>5.3717588430000003</v>
      </c>
      <c r="S1688">
        <v>73303.78</v>
      </c>
      <c r="T1688" t="s">
        <v>129</v>
      </c>
      <c r="U1688" t="s">
        <v>130</v>
      </c>
      <c r="V1688">
        <v>0</v>
      </c>
      <c r="W1688">
        <v>0</v>
      </c>
      <c r="X1688">
        <v>65.307156057</v>
      </c>
      <c r="Y1688">
        <v>-51.13715148</v>
      </c>
      <c r="Z1688">
        <v>51.137151484</v>
      </c>
      <c r="AA1688">
        <v>-51.13715148</v>
      </c>
      <c r="AB1688">
        <v>4.2062227522000004</v>
      </c>
      <c r="AC1688">
        <v>4.2062227522000004</v>
      </c>
      <c r="AD1688">
        <v>0</v>
      </c>
      <c r="AE1688">
        <v>30825.954615999999</v>
      </c>
      <c r="AF1688">
        <v>1.1655360908000001</v>
      </c>
      <c r="AG1688">
        <v>8541.8116811</v>
      </c>
      <c r="AH1688" t="s">
        <v>40</v>
      </c>
    </row>
    <row r="1689" spans="1:34" x14ac:dyDescent="0.55000000000000004">
      <c r="A1689">
        <v>16106.659823</v>
      </c>
      <c r="B1689">
        <v>15843.789862</v>
      </c>
      <c r="C1689" t="s">
        <v>21</v>
      </c>
      <c r="D1689">
        <v>21286</v>
      </c>
      <c r="E1689">
        <v>210044</v>
      </c>
      <c r="F1689" t="s">
        <v>515</v>
      </c>
      <c r="G1689" t="s">
        <v>35</v>
      </c>
      <c r="H1689" t="s">
        <v>36</v>
      </c>
      <c r="I1689" t="s">
        <v>37</v>
      </c>
      <c r="J1689">
        <v>2</v>
      </c>
      <c r="K1689">
        <v>91.370518293000003</v>
      </c>
      <c r="L1689">
        <v>115</v>
      </c>
      <c r="M1689">
        <v>1655050.06</v>
      </c>
      <c r="N1689">
        <v>117.13685653</v>
      </c>
      <c r="O1689">
        <v>156</v>
      </c>
      <c r="P1689">
        <v>1829560.1</v>
      </c>
      <c r="Q1689">
        <v>41</v>
      </c>
      <c r="R1689">
        <v>25.766338237999999</v>
      </c>
      <c r="S1689">
        <v>174510.04</v>
      </c>
      <c r="T1689" t="s">
        <v>155</v>
      </c>
      <c r="U1689" t="s">
        <v>156</v>
      </c>
      <c r="V1689">
        <v>0</v>
      </c>
      <c r="W1689">
        <v>0</v>
      </c>
      <c r="X1689">
        <v>42.606785745000003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25.766338237999999</v>
      </c>
      <c r="AG1689">
        <v>212318.93432</v>
      </c>
      <c r="AH1689" t="s">
        <v>40</v>
      </c>
    </row>
    <row r="1690" spans="1:34" x14ac:dyDescent="0.55000000000000004">
      <c r="A1690">
        <v>16106.659823</v>
      </c>
      <c r="B1690">
        <v>15843.789862</v>
      </c>
      <c r="C1690" t="s">
        <v>21</v>
      </c>
      <c r="D1690">
        <v>21032</v>
      </c>
      <c r="E1690">
        <v>210044</v>
      </c>
      <c r="F1690" t="s">
        <v>515</v>
      </c>
      <c r="G1690" t="s">
        <v>35</v>
      </c>
      <c r="H1690" t="s">
        <v>64</v>
      </c>
      <c r="I1690" t="s">
        <v>37</v>
      </c>
      <c r="J1690">
        <v>1</v>
      </c>
      <c r="K1690">
        <v>0.49260398500000002</v>
      </c>
      <c r="L1690">
        <v>1</v>
      </c>
      <c r="M1690">
        <v>7931.27</v>
      </c>
      <c r="N1690">
        <v>0.58605198300000005</v>
      </c>
      <c r="O1690">
        <v>1</v>
      </c>
      <c r="P1690">
        <v>18060.509999999998</v>
      </c>
      <c r="Q1690">
        <v>0</v>
      </c>
      <c r="R1690">
        <v>9.3447998000000004E-2</v>
      </c>
      <c r="S1690">
        <v>10129.24</v>
      </c>
      <c r="T1690" t="s">
        <v>177</v>
      </c>
      <c r="U1690" t="s">
        <v>178</v>
      </c>
      <c r="V1690">
        <v>0</v>
      </c>
      <c r="W1690">
        <v>0</v>
      </c>
      <c r="X1690">
        <v>56.647458321000002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9.3447998000000004E-2</v>
      </c>
      <c r="AG1690">
        <v>770.02712478000001</v>
      </c>
      <c r="AH1690" t="s">
        <v>40</v>
      </c>
    </row>
    <row r="1691" spans="1:34" x14ac:dyDescent="0.55000000000000004">
      <c r="A1691">
        <v>16106.659823</v>
      </c>
      <c r="B1691">
        <v>15843.789862</v>
      </c>
      <c r="C1691" t="s">
        <v>21</v>
      </c>
      <c r="D1691">
        <v>21244</v>
      </c>
      <c r="E1691">
        <v>210044</v>
      </c>
      <c r="F1691" t="s">
        <v>515</v>
      </c>
      <c r="G1691" t="s">
        <v>35</v>
      </c>
      <c r="H1691" t="s">
        <v>36</v>
      </c>
      <c r="I1691" t="s">
        <v>37</v>
      </c>
      <c r="J1691">
        <v>2</v>
      </c>
      <c r="K1691">
        <v>17.010562493999998</v>
      </c>
      <c r="L1691">
        <v>25</v>
      </c>
      <c r="M1691">
        <v>227771.59</v>
      </c>
      <c r="N1691">
        <v>37.713352880999999</v>
      </c>
      <c r="O1691">
        <v>40</v>
      </c>
      <c r="P1691">
        <v>673129.62</v>
      </c>
      <c r="Q1691">
        <v>15</v>
      </c>
      <c r="R1691">
        <v>20.702790387</v>
      </c>
      <c r="S1691">
        <v>445358.03</v>
      </c>
      <c r="T1691" t="s">
        <v>153</v>
      </c>
      <c r="U1691" t="s">
        <v>154</v>
      </c>
      <c r="V1691">
        <v>0</v>
      </c>
      <c r="W1691">
        <v>0</v>
      </c>
      <c r="X1691">
        <v>128.80505017999999</v>
      </c>
      <c r="Y1691">
        <v>-0.77333497699999998</v>
      </c>
      <c r="Z1691">
        <v>0.77333497699999998</v>
      </c>
      <c r="AA1691">
        <v>-0.77333497699999998</v>
      </c>
      <c r="AB1691">
        <v>0.1242978587</v>
      </c>
      <c r="AC1691">
        <v>0.1242978587</v>
      </c>
      <c r="AD1691">
        <v>0</v>
      </c>
      <c r="AE1691">
        <v>1024.2351341000001</v>
      </c>
      <c r="AF1691">
        <v>20.578492528000002</v>
      </c>
      <c r="AG1691">
        <v>169570.21844</v>
      </c>
      <c r="AH1691" t="s">
        <v>40</v>
      </c>
    </row>
    <row r="1692" spans="1:34" x14ac:dyDescent="0.55000000000000004">
      <c r="A1692">
        <v>16106.659823</v>
      </c>
      <c r="B1692">
        <v>15843.789862</v>
      </c>
      <c r="C1692" t="s">
        <v>21</v>
      </c>
      <c r="D1692">
        <v>20723</v>
      </c>
      <c r="E1692">
        <v>210044</v>
      </c>
      <c r="F1692" t="s">
        <v>515</v>
      </c>
      <c r="G1692" t="s">
        <v>35</v>
      </c>
      <c r="H1692" t="s">
        <v>79</v>
      </c>
      <c r="I1692" t="s">
        <v>37</v>
      </c>
      <c r="J1692">
        <v>1</v>
      </c>
      <c r="K1692">
        <v>0.45127198699999999</v>
      </c>
      <c r="L1692">
        <v>1</v>
      </c>
      <c r="M1692">
        <v>20892.02</v>
      </c>
      <c r="N1692">
        <v>2.9596689129999998</v>
      </c>
      <c r="O1692">
        <v>2</v>
      </c>
      <c r="P1692">
        <v>54263.77</v>
      </c>
      <c r="Q1692">
        <v>1</v>
      </c>
      <c r="R1692">
        <v>2.5083969260000001</v>
      </c>
      <c r="S1692">
        <v>33371.75</v>
      </c>
      <c r="T1692" t="s">
        <v>129</v>
      </c>
      <c r="U1692" t="s">
        <v>255</v>
      </c>
      <c r="V1692">
        <v>0</v>
      </c>
      <c r="W1692">
        <v>0</v>
      </c>
      <c r="X1692">
        <v>111.81412468000001</v>
      </c>
      <c r="Y1692">
        <v>-21.82886835</v>
      </c>
      <c r="Z1692">
        <v>21.828868353000001</v>
      </c>
      <c r="AA1692">
        <v>-21.82886835</v>
      </c>
      <c r="AB1692">
        <v>0.48970079970000002</v>
      </c>
      <c r="AC1692">
        <v>0.48970079970000002</v>
      </c>
      <c r="AD1692">
        <v>0</v>
      </c>
      <c r="AE1692">
        <v>4035.2164505999999</v>
      </c>
      <c r="AF1692">
        <v>2.0186961263000001</v>
      </c>
      <c r="AG1692">
        <v>16634.393537</v>
      </c>
      <c r="AH1692" t="s">
        <v>40</v>
      </c>
    </row>
    <row r="1693" spans="1:34" x14ac:dyDescent="0.55000000000000004">
      <c r="A1693">
        <v>16106.659823</v>
      </c>
      <c r="B1693">
        <v>15843.789862</v>
      </c>
      <c r="C1693" t="s">
        <v>21</v>
      </c>
      <c r="D1693">
        <v>21030</v>
      </c>
      <c r="E1693">
        <v>210044</v>
      </c>
      <c r="F1693" t="s">
        <v>515</v>
      </c>
      <c r="G1693" t="s">
        <v>35</v>
      </c>
      <c r="H1693" t="s">
        <v>36</v>
      </c>
      <c r="I1693" t="s">
        <v>37</v>
      </c>
      <c r="J1693">
        <v>3</v>
      </c>
      <c r="K1693">
        <v>138.71178889000001</v>
      </c>
      <c r="L1693">
        <v>171</v>
      </c>
      <c r="M1693">
        <v>2130547.9300000002</v>
      </c>
      <c r="N1693">
        <v>155.18719039999999</v>
      </c>
      <c r="O1693">
        <v>204</v>
      </c>
      <c r="P1693">
        <v>2598572.1800000002</v>
      </c>
      <c r="Q1693">
        <v>33</v>
      </c>
      <c r="R1693">
        <v>16.475401510000001</v>
      </c>
      <c r="S1693">
        <v>468024.25</v>
      </c>
      <c r="T1693" t="s">
        <v>38</v>
      </c>
      <c r="U1693" t="s">
        <v>39</v>
      </c>
      <c r="V1693">
        <v>0</v>
      </c>
      <c r="W1693">
        <v>0</v>
      </c>
      <c r="X1693">
        <v>40.373505799</v>
      </c>
      <c r="Y1693">
        <v>-0.92701997199999997</v>
      </c>
      <c r="Z1693">
        <v>0.92701997199999997</v>
      </c>
      <c r="AA1693">
        <v>-0.92701997199999997</v>
      </c>
      <c r="AB1693">
        <v>0.37829328769999998</v>
      </c>
      <c r="AC1693">
        <v>0.37829328769999998</v>
      </c>
      <c r="AD1693">
        <v>0</v>
      </c>
      <c r="AE1693">
        <v>3117.1999285000002</v>
      </c>
      <c r="AF1693">
        <v>16.097108221999999</v>
      </c>
      <c r="AG1693">
        <v>132642.86262999999</v>
      </c>
      <c r="AH1693" t="s">
        <v>40</v>
      </c>
    </row>
    <row r="1694" spans="1:34" x14ac:dyDescent="0.55000000000000004">
      <c r="A1694">
        <v>16106.659823</v>
      </c>
      <c r="B1694">
        <v>15843.789862</v>
      </c>
      <c r="C1694" t="s">
        <v>21</v>
      </c>
      <c r="D1694">
        <v>21237</v>
      </c>
      <c r="E1694">
        <v>210044</v>
      </c>
      <c r="F1694" t="s">
        <v>515</v>
      </c>
      <c r="G1694" t="s">
        <v>35</v>
      </c>
      <c r="H1694" t="s">
        <v>36</v>
      </c>
      <c r="I1694" t="s">
        <v>37</v>
      </c>
      <c r="J1694">
        <v>2</v>
      </c>
      <c r="K1694">
        <v>41.809664761000001</v>
      </c>
      <c r="L1694">
        <v>44</v>
      </c>
      <c r="M1694">
        <v>666148.27</v>
      </c>
      <c r="N1694">
        <v>48.770649552999998</v>
      </c>
      <c r="O1694">
        <v>50</v>
      </c>
      <c r="P1694">
        <v>772457.6</v>
      </c>
      <c r="Q1694">
        <v>6</v>
      </c>
      <c r="R1694">
        <v>6.9609847919999996</v>
      </c>
      <c r="S1694">
        <v>106309.33</v>
      </c>
      <c r="T1694" t="s">
        <v>294</v>
      </c>
      <c r="U1694" t="s">
        <v>295</v>
      </c>
      <c r="V1694">
        <v>0</v>
      </c>
      <c r="W1694">
        <v>0</v>
      </c>
      <c r="X1694">
        <v>67.447334992999998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6.9609847919999996</v>
      </c>
      <c r="AG1694">
        <v>57359.678320999999</v>
      </c>
      <c r="AH1694" t="s">
        <v>40</v>
      </c>
    </row>
    <row r="1695" spans="1:34" x14ac:dyDescent="0.55000000000000004">
      <c r="A1695">
        <v>16106.659823</v>
      </c>
      <c r="B1695">
        <v>15843.789862</v>
      </c>
      <c r="C1695" t="s">
        <v>21</v>
      </c>
      <c r="D1695">
        <v>21236</v>
      </c>
      <c r="E1695">
        <v>210044</v>
      </c>
      <c r="F1695" t="s">
        <v>515</v>
      </c>
      <c r="G1695" t="s">
        <v>35</v>
      </c>
      <c r="H1695" t="s">
        <v>36</v>
      </c>
      <c r="I1695" t="s">
        <v>37</v>
      </c>
      <c r="J1695">
        <v>2</v>
      </c>
      <c r="K1695">
        <v>66.127616036999996</v>
      </c>
      <c r="L1695">
        <v>81</v>
      </c>
      <c r="M1695">
        <v>974006.35</v>
      </c>
      <c r="N1695">
        <v>68.779332968000006</v>
      </c>
      <c r="O1695">
        <v>89</v>
      </c>
      <c r="P1695">
        <v>1017536.16</v>
      </c>
      <c r="Q1695">
        <v>8</v>
      </c>
      <c r="R1695">
        <v>2.6517169310000002</v>
      </c>
      <c r="S1695">
        <v>43529.81</v>
      </c>
      <c r="T1695" t="s">
        <v>367</v>
      </c>
      <c r="U1695" t="s">
        <v>368</v>
      </c>
      <c r="V1695">
        <v>0</v>
      </c>
      <c r="W1695">
        <v>0</v>
      </c>
      <c r="X1695">
        <v>54.704096397999997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2.6517169310000002</v>
      </c>
      <c r="AG1695">
        <v>21850.590787000001</v>
      </c>
      <c r="AH1695" t="s">
        <v>40</v>
      </c>
    </row>
    <row r="1696" spans="1:34" x14ac:dyDescent="0.55000000000000004">
      <c r="A1696">
        <v>16106.659823</v>
      </c>
      <c r="B1696">
        <v>15843.789862</v>
      </c>
      <c r="C1696" t="s">
        <v>21</v>
      </c>
      <c r="D1696">
        <v>21028</v>
      </c>
      <c r="E1696">
        <v>210044</v>
      </c>
      <c r="F1696" t="s">
        <v>515</v>
      </c>
      <c r="G1696" t="s">
        <v>35</v>
      </c>
      <c r="H1696" t="s">
        <v>126</v>
      </c>
      <c r="I1696" t="s">
        <v>37</v>
      </c>
      <c r="J1696">
        <v>1</v>
      </c>
      <c r="K1696">
        <v>0.57957498299999999</v>
      </c>
      <c r="L1696">
        <v>1</v>
      </c>
      <c r="M1696">
        <v>2592</v>
      </c>
      <c r="N1696">
        <v>1.772410947</v>
      </c>
      <c r="O1696">
        <v>1</v>
      </c>
      <c r="P1696">
        <v>12854.04</v>
      </c>
      <c r="Q1696">
        <v>0</v>
      </c>
      <c r="R1696">
        <v>1.1928359639999999</v>
      </c>
      <c r="S1696">
        <v>10262.040000000001</v>
      </c>
      <c r="T1696" t="s">
        <v>181</v>
      </c>
      <c r="U1696" t="s">
        <v>182</v>
      </c>
      <c r="V1696">
        <v>0</v>
      </c>
      <c r="W1696">
        <v>0</v>
      </c>
      <c r="X1696">
        <v>5.2026098440000004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1.1928359639999999</v>
      </c>
      <c r="AG1696">
        <v>9829.1677442</v>
      </c>
      <c r="AH1696" t="s">
        <v>40</v>
      </c>
    </row>
    <row r="1697" spans="1:34" x14ac:dyDescent="0.55000000000000004">
      <c r="A1697">
        <v>16106.659823</v>
      </c>
      <c r="B1697">
        <v>15843.789862</v>
      </c>
      <c r="C1697" t="s">
        <v>21</v>
      </c>
      <c r="D1697">
        <v>21234</v>
      </c>
      <c r="E1697">
        <v>210044</v>
      </c>
      <c r="F1697" t="s">
        <v>515</v>
      </c>
      <c r="G1697" t="s">
        <v>35</v>
      </c>
      <c r="H1697" t="s">
        <v>36</v>
      </c>
      <c r="I1697" t="s">
        <v>37</v>
      </c>
      <c r="J1697">
        <v>3</v>
      </c>
      <c r="K1697">
        <v>217.61712754999999</v>
      </c>
      <c r="L1697">
        <v>269</v>
      </c>
      <c r="M1697">
        <v>3777484.69</v>
      </c>
      <c r="N1697">
        <v>243.69189675999999</v>
      </c>
      <c r="O1697">
        <v>279</v>
      </c>
      <c r="P1697">
        <v>3827536.6</v>
      </c>
      <c r="Q1697">
        <v>10</v>
      </c>
      <c r="R1697">
        <v>26.074769217</v>
      </c>
      <c r="S1697">
        <v>50051.91</v>
      </c>
      <c r="T1697" t="s">
        <v>236</v>
      </c>
      <c r="U1697" t="s">
        <v>237</v>
      </c>
      <c r="V1697">
        <v>0</v>
      </c>
      <c r="W1697">
        <v>0</v>
      </c>
      <c r="X1697">
        <v>124.48361029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26.074769217</v>
      </c>
      <c r="AG1697">
        <v>214860.45715</v>
      </c>
      <c r="AH1697" t="s">
        <v>40</v>
      </c>
    </row>
    <row r="1698" spans="1:34" x14ac:dyDescent="0.55000000000000004">
      <c r="A1698">
        <v>16106.659823</v>
      </c>
      <c r="B1698">
        <v>15843.789862</v>
      </c>
      <c r="C1698" t="s">
        <v>21</v>
      </c>
      <c r="D1698">
        <v>21017</v>
      </c>
      <c r="E1698">
        <v>210044</v>
      </c>
      <c r="F1698" t="s">
        <v>515</v>
      </c>
      <c r="G1698" t="s">
        <v>35</v>
      </c>
      <c r="H1698" t="s">
        <v>126</v>
      </c>
      <c r="I1698" t="s">
        <v>37</v>
      </c>
      <c r="J1698">
        <v>1</v>
      </c>
      <c r="K1698">
        <v>0</v>
      </c>
      <c r="L1698">
        <v>0</v>
      </c>
      <c r="M1698">
        <v>0</v>
      </c>
      <c r="N1698">
        <v>0.41563398800000001</v>
      </c>
      <c r="O1698">
        <v>1</v>
      </c>
      <c r="P1698">
        <v>3820.36</v>
      </c>
      <c r="Q1698">
        <v>1</v>
      </c>
      <c r="R1698">
        <v>0.41563398800000001</v>
      </c>
      <c r="S1698">
        <v>3820.36</v>
      </c>
      <c r="T1698" t="s">
        <v>412</v>
      </c>
      <c r="U1698" t="s">
        <v>413</v>
      </c>
      <c r="V1698">
        <v>0</v>
      </c>
      <c r="W1698">
        <v>0</v>
      </c>
      <c r="X1698">
        <v>5.489267838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0.41563398800000001</v>
      </c>
      <c r="AG1698">
        <v>3424.8935406999999</v>
      </c>
      <c r="AH1698" t="s">
        <v>40</v>
      </c>
    </row>
    <row r="1699" spans="1:34" x14ac:dyDescent="0.55000000000000004">
      <c r="A1699">
        <v>16106.659823</v>
      </c>
      <c r="B1699">
        <v>15843.789862</v>
      </c>
      <c r="C1699" t="s">
        <v>21</v>
      </c>
      <c r="D1699">
        <v>20707</v>
      </c>
      <c r="E1699">
        <v>210044</v>
      </c>
      <c r="F1699" t="s">
        <v>515</v>
      </c>
      <c r="G1699" t="s">
        <v>35</v>
      </c>
      <c r="H1699" t="s">
        <v>41</v>
      </c>
      <c r="I1699" t="s">
        <v>37</v>
      </c>
      <c r="J1699">
        <v>1</v>
      </c>
      <c r="K1699">
        <v>0.49757698500000003</v>
      </c>
      <c r="L1699">
        <v>1</v>
      </c>
      <c r="M1699">
        <v>3620.98</v>
      </c>
      <c r="N1699">
        <v>0.79401597599999996</v>
      </c>
      <c r="O1699">
        <v>1</v>
      </c>
      <c r="P1699">
        <v>19814.990000000002</v>
      </c>
      <c r="Q1699">
        <v>0</v>
      </c>
      <c r="R1699">
        <v>0.29643899099999999</v>
      </c>
      <c r="S1699">
        <v>16194.01</v>
      </c>
      <c r="T1699" t="s">
        <v>129</v>
      </c>
      <c r="U1699" t="s">
        <v>267</v>
      </c>
      <c r="V1699">
        <v>0</v>
      </c>
      <c r="W1699">
        <v>0</v>
      </c>
      <c r="X1699">
        <v>135.32980598</v>
      </c>
      <c r="Y1699">
        <v>-184.9022105</v>
      </c>
      <c r="Z1699">
        <v>135.32980598</v>
      </c>
      <c r="AA1699">
        <v>135.32980598</v>
      </c>
      <c r="AB1699">
        <v>0.29643899099999999</v>
      </c>
      <c r="AC1699">
        <v>0.29643899099999999</v>
      </c>
      <c r="AD1699">
        <v>0</v>
      </c>
      <c r="AE1699">
        <v>2442.7068402</v>
      </c>
      <c r="AF1699">
        <v>0</v>
      </c>
      <c r="AG1699">
        <v>0</v>
      </c>
      <c r="AH1699" t="s">
        <v>40</v>
      </c>
    </row>
    <row r="1700" spans="1:34" x14ac:dyDescent="0.55000000000000004">
      <c r="A1700">
        <v>16106.659823</v>
      </c>
      <c r="B1700">
        <v>15843.789862</v>
      </c>
      <c r="C1700" t="s">
        <v>21</v>
      </c>
      <c r="D1700">
        <v>21015</v>
      </c>
      <c r="E1700">
        <v>210044</v>
      </c>
      <c r="F1700" t="s">
        <v>515</v>
      </c>
      <c r="G1700" t="s">
        <v>35</v>
      </c>
      <c r="H1700" t="s">
        <v>126</v>
      </c>
      <c r="I1700" t="s">
        <v>37</v>
      </c>
      <c r="J1700">
        <v>2</v>
      </c>
      <c r="K1700">
        <v>7.5478347770000003</v>
      </c>
      <c r="L1700">
        <v>8</v>
      </c>
      <c r="M1700">
        <v>101308.03</v>
      </c>
      <c r="N1700">
        <v>7.6906407730000002</v>
      </c>
      <c r="O1700">
        <v>7</v>
      </c>
      <c r="P1700">
        <v>111057.23</v>
      </c>
      <c r="Q1700">
        <v>-1</v>
      </c>
      <c r="R1700">
        <v>0.14280599599999999</v>
      </c>
      <c r="S1700">
        <v>9749.2000000000007</v>
      </c>
      <c r="T1700" t="s">
        <v>247</v>
      </c>
      <c r="U1700" t="s">
        <v>336</v>
      </c>
      <c r="V1700">
        <v>0</v>
      </c>
      <c r="W1700">
        <v>0</v>
      </c>
      <c r="X1700">
        <v>16.030183524000002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0.14280599599999999</v>
      </c>
      <c r="AG1700">
        <v>1176.7452793</v>
      </c>
      <c r="AH1700" t="s">
        <v>40</v>
      </c>
    </row>
    <row r="1701" spans="1:34" x14ac:dyDescent="0.55000000000000004">
      <c r="A1701">
        <v>16106.659823</v>
      </c>
      <c r="B1701">
        <v>15843.789862</v>
      </c>
      <c r="C1701" t="s">
        <v>21</v>
      </c>
      <c r="D1701">
        <v>21014</v>
      </c>
      <c r="E1701">
        <v>210044</v>
      </c>
      <c r="F1701" t="s">
        <v>515</v>
      </c>
      <c r="G1701" t="s">
        <v>35</v>
      </c>
      <c r="H1701" t="s">
        <v>126</v>
      </c>
      <c r="I1701" t="s">
        <v>37</v>
      </c>
      <c r="J1701">
        <v>2</v>
      </c>
      <c r="K1701">
        <v>10.291877697</v>
      </c>
      <c r="L1701">
        <v>15</v>
      </c>
      <c r="M1701">
        <v>141230.38</v>
      </c>
      <c r="N1701">
        <v>17.25804149</v>
      </c>
      <c r="O1701">
        <v>20</v>
      </c>
      <c r="P1701">
        <v>239266.11</v>
      </c>
      <c r="Q1701">
        <v>5</v>
      </c>
      <c r="R1701">
        <v>6.9661637929999998</v>
      </c>
      <c r="S1701">
        <v>98035.73</v>
      </c>
      <c r="T1701" t="s">
        <v>247</v>
      </c>
      <c r="U1701" t="s">
        <v>248</v>
      </c>
      <c r="V1701">
        <v>0</v>
      </c>
      <c r="W1701">
        <v>0</v>
      </c>
      <c r="X1701">
        <v>67.507471998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6.9661637929999998</v>
      </c>
      <c r="AG1701">
        <v>57402.354155000001</v>
      </c>
      <c r="AH1701" t="s">
        <v>40</v>
      </c>
    </row>
    <row r="1702" spans="1:34" x14ac:dyDescent="0.55000000000000004">
      <c r="A1702">
        <v>16106.659823</v>
      </c>
      <c r="B1702">
        <v>15843.789862</v>
      </c>
      <c r="C1702" t="s">
        <v>21</v>
      </c>
      <c r="D1702">
        <v>21013</v>
      </c>
      <c r="E1702">
        <v>210044</v>
      </c>
      <c r="F1702" t="s">
        <v>515</v>
      </c>
      <c r="G1702" t="s">
        <v>35</v>
      </c>
      <c r="H1702" t="s">
        <v>36</v>
      </c>
      <c r="I1702" t="s">
        <v>37</v>
      </c>
      <c r="J1702">
        <v>2</v>
      </c>
      <c r="K1702">
        <v>11.461936659999999</v>
      </c>
      <c r="L1702">
        <v>12</v>
      </c>
      <c r="M1702">
        <v>227810.38</v>
      </c>
      <c r="N1702">
        <v>20.608372388999999</v>
      </c>
      <c r="O1702">
        <v>21</v>
      </c>
      <c r="P1702">
        <v>359672.66</v>
      </c>
      <c r="Q1702">
        <v>9</v>
      </c>
      <c r="R1702">
        <v>9.1464357290000002</v>
      </c>
      <c r="S1702">
        <v>131862.28</v>
      </c>
      <c r="T1702" t="s">
        <v>183</v>
      </c>
      <c r="U1702" t="s">
        <v>184</v>
      </c>
      <c r="V1702">
        <v>0</v>
      </c>
      <c r="W1702">
        <v>0</v>
      </c>
      <c r="X1702">
        <v>28.110223167000001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9.1464357290000002</v>
      </c>
      <c r="AG1702">
        <v>75368.159373999995</v>
      </c>
      <c r="AH1702" t="s">
        <v>40</v>
      </c>
    </row>
    <row r="1703" spans="1:34" x14ac:dyDescent="0.55000000000000004">
      <c r="A1703">
        <v>16106.659823</v>
      </c>
      <c r="B1703">
        <v>15843.789862</v>
      </c>
      <c r="C1703" t="s">
        <v>21</v>
      </c>
      <c r="D1703">
        <v>20722</v>
      </c>
      <c r="E1703">
        <v>210044</v>
      </c>
      <c r="F1703" t="s">
        <v>515</v>
      </c>
      <c r="G1703" t="s">
        <v>35</v>
      </c>
      <c r="H1703" t="s">
        <v>41</v>
      </c>
      <c r="I1703" t="s">
        <v>37</v>
      </c>
      <c r="J1703">
        <v>1</v>
      </c>
      <c r="K1703">
        <v>0</v>
      </c>
      <c r="L1703">
        <v>0</v>
      </c>
      <c r="M1703">
        <v>0</v>
      </c>
      <c r="N1703">
        <v>1.0163059699999999</v>
      </c>
      <c r="O1703">
        <v>1</v>
      </c>
      <c r="P1703">
        <v>53094.23</v>
      </c>
      <c r="Q1703">
        <v>1</v>
      </c>
      <c r="R1703">
        <v>1.0163059699999999</v>
      </c>
      <c r="S1703">
        <v>53094.23</v>
      </c>
      <c r="T1703" t="s">
        <v>167</v>
      </c>
      <c r="U1703" t="s">
        <v>168</v>
      </c>
      <c r="V1703">
        <v>0</v>
      </c>
      <c r="W1703">
        <v>0</v>
      </c>
      <c r="X1703">
        <v>23.905281291000001</v>
      </c>
      <c r="Y1703">
        <v>-1.6599719500000001</v>
      </c>
      <c r="Z1703">
        <v>1.6599719500000001</v>
      </c>
      <c r="AA1703">
        <v>-1.6599719500000001</v>
      </c>
      <c r="AB1703">
        <v>7.0571828099999998E-2</v>
      </c>
      <c r="AC1703">
        <v>7.0571828099999998E-2</v>
      </c>
      <c r="AD1703">
        <v>0</v>
      </c>
      <c r="AE1703">
        <v>581.52366100999996</v>
      </c>
      <c r="AF1703">
        <v>0.94573414190000005</v>
      </c>
      <c r="AG1703">
        <v>7793.0074229000002</v>
      </c>
      <c r="AH1703" t="s">
        <v>40</v>
      </c>
    </row>
    <row r="1704" spans="1:34" x14ac:dyDescent="0.55000000000000004">
      <c r="A1704">
        <v>16106.659823</v>
      </c>
      <c r="B1704">
        <v>15843.789862</v>
      </c>
      <c r="C1704" t="s">
        <v>21</v>
      </c>
      <c r="D1704">
        <v>21228</v>
      </c>
      <c r="E1704">
        <v>210044</v>
      </c>
      <c r="F1704" t="s">
        <v>515</v>
      </c>
      <c r="G1704" t="s">
        <v>35</v>
      </c>
      <c r="H1704" t="s">
        <v>36</v>
      </c>
      <c r="I1704" t="s">
        <v>37</v>
      </c>
      <c r="J1704">
        <v>2</v>
      </c>
      <c r="K1704">
        <v>10.236814699</v>
      </c>
      <c r="L1704">
        <v>16</v>
      </c>
      <c r="M1704">
        <v>134122.04</v>
      </c>
      <c r="N1704">
        <v>14.019348588</v>
      </c>
      <c r="O1704">
        <v>20</v>
      </c>
      <c r="P1704">
        <v>173094.61</v>
      </c>
      <c r="Q1704">
        <v>4</v>
      </c>
      <c r="R1704">
        <v>3.7825338890000002</v>
      </c>
      <c r="S1704">
        <v>38972.57</v>
      </c>
      <c r="T1704" t="s">
        <v>463</v>
      </c>
      <c r="U1704" t="s">
        <v>464</v>
      </c>
      <c r="V1704">
        <v>0</v>
      </c>
      <c r="W1704">
        <v>0</v>
      </c>
      <c r="X1704">
        <v>33.186515018000001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3.7825338890000002</v>
      </c>
      <c r="AG1704">
        <v>31168.711554000001</v>
      </c>
      <c r="AH1704" t="s">
        <v>40</v>
      </c>
    </row>
    <row r="1705" spans="1:34" x14ac:dyDescent="0.55000000000000004">
      <c r="A1705">
        <v>16106.659823</v>
      </c>
      <c r="B1705">
        <v>15843.789862</v>
      </c>
      <c r="C1705" t="s">
        <v>21</v>
      </c>
      <c r="D1705">
        <v>21226</v>
      </c>
      <c r="E1705">
        <v>210044</v>
      </c>
      <c r="F1705" t="s">
        <v>515</v>
      </c>
      <c r="G1705" t="s">
        <v>35</v>
      </c>
      <c r="H1705" t="s">
        <v>64</v>
      </c>
      <c r="I1705" t="s">
        <v>37</v>
      </c>
      <c r="J1705">
        <v>2</v>
      </c>
      <c r="K1705">
        <v>2.602818922</v>
      </c>
      <c r="L1705">
        <v>3</v>
      </c>
      <c r="M1705">
        <v>34547.74</v>
      </c>
      <c r="N1705">
        <v>5.8828598259999998</v>
      </c>
      <c r="O1705">
        <v>5</v>
      </c>
      <c r="P1705">
        <v>112059.2</v>
      </c>
      <c r="Q1705">
        <v>2</v>
      </c>
      <c r="R1705">
        <v>3.2800409039999998</v>
      </c>
      <c r="S1705">
        <v>77511.460000000006</v>
      </c>
      <c r="T1705" t="s">
        <v>360</v>
      </c>
      <c r="U1705" t="s">
        <v>361</v>
      </c>
      <c r="V1705">
        <v>0</v>
      </c>
      <c r="W1705">
        <v>0</v>
      </c>
      <c r="X1705">
        <v>41.493077776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3.2800409039999998</v>
      </c>
      <c r="AG1705">
        <v>27028.085358</v>
      </c>
      <c r="AH1705" t="s">
        <v>40</v>
      </c>
    </row>
    <row r="1706" spans="1:34" x14ac:dyDescent="0.55000000000000004">
      <c r="A1706">
        <v>16106.659823</v>
      </c>
      <c r="B1706">
        <v>15843.789862</v>
      </c>
      <c r="C1706" t="s">
        <v>21</v>
      </c>
      <c r="D1706">
        <v>21005</v>
      </c>
      <c r="E1706">
        <v>210044</v>
      </c>
      <c r="F1706" t="s">
        <v>515</v>
      </c>
      <c r="G1706" t="s">
        <v>35</v>
      </c>
      <c r="H1706" t="s">
        <v>126</v>
      </c>
      <c r="I1706" t="s">
        <v>37</v>
      </c>
      <c r="J1706">
        <v>1</v>
      </c>
      <c r="K1706">
        <v>0</v>
      </c>
      <c r="L1706">
        <v>0</v>
      </c>
      <c r="M1706">
        <v>0</v>
      </c>
      <c r="N1706">
        <v>0.58304598299999999</v>
      </c>
      <c r="O1706">
        <v>1</v>
      </c>
      <c r="P1706">
        <v>6191.35</v>
      </c>
      <c r="Q1706">
        <v>1</v>
      </c>
      <c r="R1706">
        <v>0.58304598299999999</v>
      </c>
      <c r="S1706">
        <v>6191.35</v>
      </c>
      <c r="T1706" t="s">
        <v>194</v>
      </c>
      <c r="U1706" t="s">
        <v>195</v>
      </c>
      <c r="V1706">
        <v>0</v>
      </c>
      <c r="W1706">
        <v>0</v>
      </c>
      <c r="X1706">
        <v>3.4271108990000001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0.58304598299999999</v>
      </c>
      <c r="AG1706">
        <v>4804.3963649999996</v>
      </c>
      <c r="AH1706" t="s">
        <v>40</v>
      </c>
    </row>
    <row r="1707" spans="1:34" x14ac:dyDescent="0.55000000000000004">
      <c r="A1707">
        <v>16106.659823</v>
      </c>
      <c r="B1707">
        <v>15843.789862</v>
      </c>
      <c r="C1707" t="s">
        <v>21</v>
      </c>
      <c r="D1707">
        <v>21001</v>
      </c>
      <c r="E1707">
        <v>210044</v>
      </c>
      <c r="F1707" t="s">
        <v>515</v>
      </c>
      <c r="G1707" t="s">
        <v>35</v>
      </c>
      <c r="H1707" t="s">
        <v>126</v>
      </c>
      <c r="I1707" t="s">
        <v>37</v>
      </c>
      <c r="J1707">
        <v>2</v>
      </c>
      <c r="K1707">
        <v>9.4876087180000006</v>
      </c>
      <c r="L1707">
        <v>10</v>
      </c>
      <c r="M1707">
        <v>109710.06</v>
      </c>
      <c r="N1707">
        <v>11.452699661</v>
      </c>
      <c r="O1707">
        <v>9</v>
      </c>
      <c r="P1707">
        <v>189717.29</v>
      </c>
      <c r="Q1707">
        <v>-1</v>
      </c>
      <c r="R1707">
        <v>1.9650909430000001</v>
      </c>
      <c r="S1707">
        <v>80007.23</v>
      </c>
      <c r="T1707" t="s">
        <v>278</v>
      </c>
      <c r="U1707" t="s">
        <v>279</v>
      </c>
      <c r="V1707">
        <v>0</v>
      </c>
      <c r="W1707">
        <v>0</v>
      </c>
      <c r="X1707">
        <v>57.391620308999997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1.9650909430000001</v>
      </c>
      <c r="AG1707">
        <v>16192.677865</v>
      </c>
      <c r="AH1707" t="s">
        <v>40</v>
      </c>
    </row>
    <row r="1708" spans="1:34" x14ac:dyDescent="0.55000000000000004">
      <c r="A1708">
        <v>16106.659823</v>
      </c>
      <c r="B1708">
        <v>15843.789862</v>
      </c>
      <c r="C1708" t="s">
        <v>21</v>
      </c>
      <c r="D1708">
        <v>21224</v>
      </c>
      <c r="E1708">
        <v>210044</v>
      </c>
      <c r="F1708" t="s">
        <v>515</v>
      </c>
      <c r="G1708" t="s">
        <v>35</v>
      </c>
      <c r="H1708" t="s">
        <v>86</v>
      </c>
      <c r="I1708" t="s">
        <v>37</v>
      </c>
      <c r="J1708">
        <v>2</v>
      </c>
      <c r="K1708">
        <v>12.362514634</v>
      </c>
      <c r="L1708">
        <v>20</v>
      </c>
      <c r="M1708">
        <v>197893.99</v>
      </c>
      <c r="N1708">
        <v>19.465502425</v>
      </c>
      <c r="O1708">
        <v>20</v>
      </c>
      <c r="P1708">
        <v>259820.18</v>
      </c>
      <c r="Q1708">
        <v>0</v>
      </c>
      <c r="R1708">
        <v>7.1029877910000003</v>
      </c>
      <c r="S1708">
        <v>61926.19</v>
      </c>
      <c r="T1708" t="s">
        <v>36</v>
      </c>
      <c r="U1708" t="s">
        <v>400</v>
      </c>
      <c r="V1708">
        <v>0</v>
      </c>
      <c r="W1708">
        <v>0</v>
      </c>
      <c r="X1708">
        <v>65.434303064000005</v>
      </c>
      <c r="Y1708">
        <v>-0.73492597800000004</v>
      </c>
      <c r="Z1708">
        <v>0.73492597800000004</v>
      </c>
      <c r="AA1708">
        <v>-0.73492597800000004</v>
      </c>
      <c r="AB1708">
        <v>7.9777272799999993E-2</v>
      </c>
      <c r="AC1708">
        <v>7.9777272799999993E-2</v>
      </c>
      <c r="AD1708">
        <v>0</v>
      </c>
      <c r="AE1708">
        <v>657.37806423999996</v>
      </c>
      <c r="AF1708">
        <v>7.0232105182</v>
      </c>
      <c r="AG1708">
        <v>57872.428706999999</v>
      </c>
      <c r="AH1708" t="s">
        <v>40</v>
      </c>
    </row>
    <row r="1709" spans="1:34" x14ac:dyDescent="0.55000000000000004">
      <c r="A1709">
        <v>16106.659823</v>
      </c>
      <c r="B1709">
        <v>15843.789862</v>
      </c>
      <c r="C1709" t="s">
        <v>21</v>
      </c>
      <c r="D1709">
        <v>21223</v>
      </c>
      <c r="E1709">
        <v>210044</v>
      </c>
      <c r="F1709" t="s">
        <v>515</v>
      </c>
      <c r="G1709" t="s">
        <v>35</v>
      </c>
      <c r="H1709" t="s">
        <v>86</v>
      </c>
      <c r="I1709" t="s">
        <v>37</v>
      </c>
      <c r="J1709">
        <v>2</v>
      </c>
      <c r="K1709">
        <v>7.8289437660000001</v>
      </c>
      <c r="L1709">
        <v>8</v>
      </c>
      <c r="M1709">
        <v>107237.18</v>
      </c>
      <c r="N1709">
        <v>11.191784671000001</v>
      </c>
      <c r="O1709">
        <v>16</v>
      </c>
      <c r="P1709">
        <v>240860.48</v>
      </c>
      <c r="Q1709">
        <v>8</v>
      </c>
      <c r="R1709">
        <v>3.3628409050000001</v>
      </c>
      <c r="S1709">
        <v>133623.29999999999</v>
      </c>
      <c r="T1709" t="s">
        <v>36</v>
      </c>
      <c r="U1709" t="s">
        <v>308</v>
      </c>
      <c r="V1709">
        <v>0</v>
      </c>
      <c r="W1709">
        <v>0</v>
      </c>
      <c r="X1709">
        <v>32.501234044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3.3628409050000001</v>
      </c>
      <c r="AG1709">
        <v>27710.371208</v>
      </c>
      <c r="AH1709" t="s">
        <v>40</v>
      </c>
    </row>
    <row r="1710" spans="1:34" x14ac:dyDescent="0.55000000000000004">
      <c r="A1710">
        <v>16106.659823</v>
      </c>
      <c r="B1710">
        <v>15843.789862</v>
      </c>
      <c r="C1710" t="s">
        <v>21</v>
      </c>
      <c r="D1710">
        <v>21222</v>
      </c>
      <c r="E1710">
        <v>210044</v>
      </c>
      <c r="F1710" t="s">
        <v>515</v>
      </c>
      <c r="G1710" t="s">
        <v>35</v>
      </c>
      <c r="H1710" t="s">
        <v>36</v>
      </c>
      <c r="I1710" t="s">
        <v>37</v>
      </c>
      <c r="J1710">
        <v>2</v>
      </c>
      <c r="K1710">
        <v>50.500537504</v>
      </c>
      <c r="L1710">
        <v>71</v>
      </c>
      <c r="M1710">
        <v>649333.73</v>
      </c>
      <c r="N1710">
        <v>72.386804861000002</v>
      </c>
      <c r="O1710">
        <v>78</v>
      </c>
      <c r="P1710">
        <v>1063854.82</v>
      </c>
      <c r="Q1710">
        <v>7</v>
      </c>
      <c r="R1710">
        <v>21.886267357000001</v>
      </c>
      <c r="S1710">
        <v>414521.09</v>
      </c>
      <c r="T1710" t="s">
        <v>357</v>
      </c>
      <c r="U1710" t="s">
        <v>358</v>
      </c>
      <c r="V1710">
        <v>0</v>
      </c>
      <c r="W1710">
        <v>0</v>
      </c>
      <c r="X1710">
        <v>83.096533515999994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21.886267357000001</v>
      </c>
      <c r="AG1710">
        <v>180346.50164999999</v>
      </c>
      <c r="AH1710" t="s">
        <v>40</v>
      </c>
    </row>
    <row r="1711" spans="1:34" x14ac:dyDescent="0.55000000000000004">
      <c r="A1711">
        <v>16106.659823</v>
      </c>
      <c r="B1711">
        <v>15843.789862</v>
      </c>
      <c r="C1711" t="s">
        <v>21</v>
      </c>
      <c r="D1711">
        <v>21221</v>
      </c>
      <c r="E1711">
        <v>210044</v>
      </c>
      <c r="F1711" t="s">
        <v>515</v>
      </c>
      <c r="G1711" t="s">
        <v>35</v>
      </c>
      <c r="H1711" t="s">
        <v>36</v>
      </c>
      <c r="I1711" t="s">
        <v>37</v>
      </c>
      <c r="J1711">
        <v>2</v>
      </c>
      <c r="K1711">
        <v>27.753157176999999</v>
      </c>
      <c r="L1711">
        <v>39</v>
      </c>
      <c r="M1711">
        <v>446773.48</v>
      </c>
      <c r="N1711">
        <v>43.937572697999997</v>
      </c>
      <c r="O1711">
        <v>46</v>
      </c>
      <c r="P1711">
        <v>694885.59</v>
      </c>
      <c r="Q1711">
        <v>7</v>
      </c>
      <c r="R1711">
        <v>16.184415520999998</v>
      </c>
      <c r="S1711">
        <v>248112.11</v>
      </c>
      <c r="T1711" t="s">
        <v>388</v>
      </c>
      <c r="U1711" t="s">
        <v>389</v>
      </c>
      <c r="V1711">
        <v>0</v>
      </c>
      <c r="W1711">
        <v>0</v>
      </c>
      <c r="X1711">
        <v>45.604401649000003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16.184415520999998</v>
      </c>
      <c r="AG1711">
        <v>133362.28937000001</v>
      </c>
      <c r="AH1711" t="s">
        <v>40</v>
      </c>
    </row>
    <row r="1712" spans="1:34" x14ac:dyDescent="0.55000000000000004">
      <c r="A1712">
        <v>16106.659823</v>
      </c>
      <c r="B1712">
        <v>15843.789862</v>
      </c>
      <c r="C1712" t="s">
        <v>21</v>
      </c>
      <c r="D1712">
        <v>21220</v>
      </c>
      <c r="E1712">
        <v>210044</v>
      </c>
      <c r="F1712" t="s">
        <v>515</v>
      </c>
      <c r="G1712" t="s">
        <v>35</v>
      </c>
      <c r="H1712" t="s">
        <v>36</v>
      </c>
      <c r="I1712" t="s">
        <v>37</v>
      </c>
      <c r="J1712">
        <v>2</v>
      </c>
      <c r="K1712">
        <v>51.638144472</v>
      </c>
      <c r="L1712">
        <v>68</v>
      </c>
      <c r="M1712">
        <v>772130.9</v>
      </c>
      <c r="N1712">
        <v>52.466565443999997</v>
      </c>
      <c r="O1712">
        <v>70</v>
      </c>
      <c r="P1712">
        <v>753130.82</v>
      </c>
      <c r="Q1712">
        <v>2</v>
      </c>
      <c r="R1712">
        <v>0.82842097199999998</v>
      </c>
      <c r="S1712">
        <v>-19000.080000000002</v>
      </c>
      <c r="T1712" t="s">
        <v>238</v>
      </c>
      <c r="U1712" t="s">
        <v>239</v>
      </c>
      <c r="V1712">
        <v>0</v>
      </c>
      <c r="W1712">
        <v>0</v>
      </c>
      <c r="X1712">
        <v>75.358833779999998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0.82842097199999998</v>
      </c>
      <c r="AG1712">
        <v>6826.3272925000001</v>
      </c>
      <c r="AH1712" t="s">
        <v>40</v>
      </c>
    </row>
    <row r="1713" spans="1:34" x14ac:dyDescent="0.55000000000000004">
      <c r="A1713">
        <v>16106.659823</v>
      </c>
      <c r="B1713">
        <v>15843.789862</v>
      </c>
      <c r="C1713" t="s">
        <v>21</v>
      </c>
      <c r="D1713">
        <v>20906</v>
      </c>
      <c r="E1713">
        <v>210044</v>
      </c>
      <c r="F1713" t="s">
        <v>515</v>
      </c>
      <c r="G1713" t="s">
        <v>35</v>
      </c>
      <c r="H1713" t="s">
        <v>46</v>
      </c>
      <c r="I1713" t="s">
        <v>37</v>
      </c>
      <c r="J1713">
        <v>1</v>
      </c>
      <c r="K1713">
        <v>0</v>
      </c>
      <c r="L1713">
        <v>0</v>
      </c>
      <c r="M1713">
        <v>0</v>
      </c>
      <c r="N1713">
        <v>0.77291897700000001</v>
      </c>
      <c r="O1713">
        <v>2</v>
      </c>
      <c r="P1713">
        <v>13443.31</v>
      </c>
      <c r="Q1713">
        <v>2</v>
      </c>
      <c r="R1713">
        <v>0.77291897700000001</v>
      </c>
      <c r="S1713">
        <v>13443.31</v>
      </c>
      <c r="T1713" t="s">
        <v>98</v>
      </c>
      <c r="U1713" t="s">
        <v>99</v>
      </c>
      <c r="V1713">
        <v>0</v>
      </c>
      <c r="W1713">
        <v>0</v>
      </c>
      <c r="X1713">
        <v>117.35899250999999</v>
      </c>
      <c r="Y1713">
        <v>-1.7898299470000001</v>
      </c>
      <c r="Z1713">
        <v>1.7898299470000001</v>
      </c>
      <c r="AA1713">
        <v>-1.7898299470000001</v>
      </c>
      <c r="AB1713">
        <v>1.1787707999999999E-2</v>
      </c>
      <c r="AC1713">
        <v>1.1787707999999999E-2</v>
      </c>
      <c r="AD1713">
        <v>0</v>
      </c>
      <c r="AE1713">
        <v>97.132684190000006</v>
      </c>
      <c r="AF1713">
        <v>0.76113126900000005</v>
      </c>
      <c r="AG1713">
        <v>6271.8488914999998</v>
      </c>
      <c r="AH1713" t="s">
        <v>40</v>
      </c>
    </row>
    <row r="1714" spans="1:34" x14ac:dyDescent="0.55000000000000004">
      <c r="A1714">
        <v>16106.659823</v>
      </c>
      <c r="B1714">
        <v>15843.789862</v>
      </c>
      <c r="C1714" t="s">
        <v>21</v>
      </c>
      <c r="D1714">
        <v>21217</v>
      </c>
      <c r="E1714">
        <v>210044</v>
      </c>
      <c r="F1714" t="s">
        <v>515</v>
      </c>
      <c r="G1714" t="s">
        <v>35</v>
      </c>
      <c r="H1714" t="s">
        <v>86</v>
      </c>
      <c r="I1714" t="s">
        <v>37</v>
      </c>
      <c r="J1714">
        <v>2</v>
      </c>
      <c r="K1714">
        <v>16.831430501</v>
      </c>
      <c r="L1714">
        <v>24</v>
      </c>
      <c r="M1714">
        <v>226877.45</v>
      </c>
      <c r="N1714">
        <v>20.484927391999999</v>
      </c>
      <c r="O1714">
        <v>29</v>
      </c>
      <c r="P1714">
        <v>315943.38</v>
      </c>
      <c r="Q1714">
        <v>5</v>
      </c>
      <c r="R1714">
        <v>3.6534968910000001</v>
      </c>
      <c r="S1714">
        <v>89065.93</v>
      </c>
      <c r="T1714" t="s">
        <v>36</v>
      </c>
      <c r="U1714" t="s">
        <v>364</v>
      </c>
      <c r="V1714">
        <v>0</v>
      </c>
      <c r="W1714">
        <v>0</v>
      </c>
      <c r="X1714">
        <v>63.406089125999998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3.6534968910000001</v>
      </c>
      <c r="AG1714">
        <v>30105.42512</v>
      </c>
      <c r="AH1714" t="s">
        <v>40</v>
      </c>
    </row>
    <row r="1715" spans="1:34" x14ac:dyDescent="0.55000000000000004">
      <c r="A1715">
        <v>16106.659823</v>
      </c>
      <c r="B1715">
        <v>15843.789862</v>
      </c>
      <c r="C1715" t="s">
        <v>21</v>
      </c>
      <c r="D1715">
        <v>21216</v>
      </c>
      <c r="E1715">
        <v>210044</v>
      </c>
      <c r="F1715" t="s">
        <v>515</v>
      </c>
      <c r="G1715" t="s">
        <v>35</v>
      </c>
      <c r="H1715" t="s">
        <v>86</v>
      </c>
      <c r="I1715" t="s">
        <v>37</v>
      </c>
      <c r="J1715">
        <v>2</v>
      </c>
      <c r="K1715">
        <v>17.54856448</v>
      </c>
      <c r="L1715">
        <v>15</v>
      </c>
      <c r="M1715">
        <v>317999.35999999999</v>
      </c>
      <c r="N1715">
        <v>21.260309371999998</v>
      </c>
      <c r="O1715">
        <v>27</v>
      </c>
      <c r="P1715">
        <v>353990.32</v>
      </c>
      <c r="Q1715">
        <v>12</v>
      </c>
      <c r="R1715">
        <v>3.711744892</v>
      </c>
      <c r="S1715">
        <v>35990.959999999999</v>
      </c>
      <c r="T1715" t="s">
        <v>36</v>
      </c>
      <c r="U1715" t="s">
        <v>220</v>
      </c>
      <c r="V1715">
        <v>0</v>
      </c>
      <c r="W1715">
        <v>0</v>
      </c>
      <c r="X1715">
        <v>81.369358595999998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3.711744892</v>
      </c>
      <c r="AG1715">
        <v>30585.398385</v>
      </c>
      <c r="AH1715" t="s">
        <v>40</v>
      </c>
    </row>
    <row r="1716" spans="1:34" x14ac:dyDescent="0.55000000000000004">
      <c r="A1716">
        <v>16106.659823</v>
      </c>
      <c r="B1716">
        <v>15843.789862</v>
      </c>
      <c r="C1716" t="s">
        <v>21</v>
      </c>
      <c r="D1716">
        <v>20904</v>
      </c>
      <c r="E1716">
        <v>210044</v>
      </c>
      <c r="F1716" t="s">
        <v>515</v>
      </c>
      <c r="G1716" t="s">
        <v>35</v>
      </c>
      <c r="H1716" t="s">
        <v>46</v>
      </c>
      <c r="I1716" t="s">
        <v>37</v>
      </c>
      <c r="J1716">
        <v>1</v>
      </c>
      <c r="K1716">
        <v>0</v>
      </c>
      <c r="L1716">
        <v>0</v>
      </c>
      <c r="M1716">
        <v>0</v>
      </c>
      <c r="N1716">
        <v>0.49757698500000003</v>
      </c>
      <c r="O1716">
        <v>1</v>
      </c>
      <c r="P1716">
        <v>7802.81</v>
      </c>
      <c r="Q1716">
        <v>1</v>
      </c>
      <c r="R1716">
        <v>0.49757698500000003</v>
      </c>
      <c r="S1716">
        <v>7802.81</v>
      </c>
      <c r="T1716" t="s">
        <v>98</v>
      </c>
      <c r="U1716" t="s">
        <v>233</v>
      </c>
      <c r="V1716">
        <v>0</v>
      </c>
      <c r="W1716">
        <v>0</v>
      </c>
      <c r="X1716">
        <v>108.74863876000001</v>
      </c>
      <c r="Y1716">
        <v>-38.57340086</v>
      </c>
      <c r="Z1716">
        <v>38.57340086</v>
      </c>
      <c r="AA1716">
        <v>-38.57340086</v>
      </c>
      <c r="AB1716">
        <v>0.1764917402</v>
      </c>
      <c r="AC1716">
        <v>0.1764917402</v>
      </c>
      <c r="AD1716">
        <v>0</v>
      </c>
      <c r="AE1716">
        <v>1454.3214427</v>
      </c>
      <c r="AF1716">
        <v>0.3210852448</v>
      </c>
      <c r="AG1716">
        <v>2645.7960914</v>
      </c>
      <c r="AH1716" t="s">
        <v>40</v>
      </c>
    </row>
    <row r="1717" spans="1:34" x14ac:dyDescent="0.55000000000000004">
      <c r="A1717">
        <v>16106.659823</v>
      </c>
      <c r="B1717">
        <v>15843.789862</v>
      </c>
      <c r="C1717" t="s">
        <v>21</v>
      </c>
      <c r="D1717">
        <v>21215</v>
      </c>
      <c r="E1717">
        <v>210044</v>
      </c>
      <c r="F1717" t="s">
        <v>515</v>
      </c>
      <c r="G1717" t="s">
        <v>35</v>
      </c>
      <c r="H1717" t="s">
        <v>86</v>
      </c>
      <c r="I1717" t="s">
        <v>37</v>
      </c>
      <c r="J1717">
        <v>2</v>
      </c>
      <c r="K1717">
        <v>86.106417440000001</v>
      </c>
      <c r="L1717">
        <v>100</v>
      </c>
      <c r="M1717">
        <v>1581359.32</v>
      </c>
      <c r="N1717">
        <v>90.197959322000003</v>
      </c>
      <c r="O1717">
        <v>100</v>
      </c>
      <c r="P1717">
        <v>1646907.42</v>
      </c>
      <c r="Q1717">
        <v>0</v>
      </c>
      <c r="R1717">
        <v>4.0915418819999996</v>
      </c>
      <c r="S1717">
        <v>65548.100000000006</v>
      </c>
      <c r="T1717" t="s">
        <v>36</v>
      </c>
      <c r="U1717" t="s">
        <v>277</v>
      </c>
      <c r="V1717">
        <v>0</v>
      </c>
      <c r="W1717">
        <v>0</v>
      </c>
      <c r="X1717">
        <v>67.616079995000007</v>
      </c>
      <c r="Y1717">
        <v>-0.64820198100000004</v>
      </c>
      <c r="Z1717">
        <v>0.64820198100000004</v>
      </c>
      <c r="AA1717">
        <v>-0.64820198100000004</v>
      </c>
      <c r="AB1717">
        <v>3.9223592299999999E-2</v>
      </c>
      <c r="AC1717">
        <v>3.9223592299999999E-2</v>
      </c>
      <c r="AD1717">
        <v>0</v>
      </c>
      <c r="AE1717">
        <v>323.20895720999999</v>
      </c>
      <c r="AF1717">
        <v>4.0523182896999996</v>
      </c>
      <c r="AG1717">
        <v>33391.780114000001</v>
      </c>
      <c r="AH1717" t="s">
        <v>40</v>
      </c>
    </row>
    <row r="1718" spans="1:34" x14ac:dyDescent="0.55000000000000004">
      <c r="A1718">
        <v>16106.659823</v>
      </c>
      <c r="B1718">
        <v>15843.789862</v>
      </c>
      <c r="C1718" t="s">
        <v>21</v>
      </c>
      <c r="D1718">
        <v>21214</v>
      </c>
      <c r="E1718">
        <v>210044</v>
      </c>
      <c r="F1718" t="s">
        <v>515</v>
      </c>
      <c r="G1718" t="s">
        <v>35</v>
      </c>
      <c r="H1718" t="s">
        <v>86</v>
      </c>
      <c r="I1718" t="s">
        <v>37</v>
      </c>
      <c r="J1718">
        <v>3</v>
      </c>
      <c r="K1718">
        <v>24.545616273</v>
      </c>
      <c r="L1718">
        <v>39</v>
      </c>
      <c r="M1718">
        <v>425038.89</v>
      </c>
      <c r="N1718">
        <v>29.981396107999998</v>
      </c>
      <c r="O1718">
        <v>39</v>
      </c>
      <c r="P1718">
        <v>454588.34</v>
      </c>
      <c r="Q1718">
        <v>0</v>
      </c>
      <c r="R1718">
        <v>5.4357798349999999</v>
      </c>
      <c r="S1718">
        <v>29549.45</v>
      </c>
      <c r="T1718" t="s">
        <v>36</v>
      </c>
      <c r="U1718" t="s">
        <v>302</v>
      </c>
      <c r="V1718">
        <v>0</v>
      </c>
      <c r="W1718">
        <v>0</v>
      </c>
      <c r="X1718">
        <v>122.01511635999999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5.4357798349999999</v>
      </c>
      <c r="AG1718">
        <v>44791.734514000003</v>
      </c>
      <c r="AH1718" t="s">
        <v>40</v>
      </c>
    </row>
    <row r="1719" spans="1:34" x14ac:dyDescent="0.55000000000000004">
      <c r="A1719">
        <v>16106.659823</v>
      </c>
      <c r="B1719">
        <v>15843.789862</v>
      </c>
      <c r="C1719" t="s">
        <v>21</v>
      </c>
      <c r="D1719">
        <v>21213</v>
      </c>
      <c r="E1719">
        <v>210044</v>
      </c>
      <c r="F1719" t="s">
        <v>515</v>
      </c>
      <c r="G1719" t="s">
        <v>35</v>
      </c>
      <c r="H1719" t="s">
        <v>86</v>
      </c>
      <c r="I1719" t="s">
        <v>37</v>
      </c>
      <c r="J1719">
        <v>2</v>
      </c>
      <c r="K1719">
        <v>20.873941378000001</v>
      </c>
      <c r="L1719">
        <v>27</v>
      </c>
      <c r="M1719">
        <v>409981.65</v>
      </c>
      <c r="N1719">
        <v>35.027037960000001</v>
      </c>
      <c r="O1719">
        <v>42</v>
      </c>
      <c r="P1719">
        <v>494482.86</v>
      </c>
      <c r="Q1719">
        <v>15</v>
      </c>
      <c r="R1719">
        <v>14.153096582</v>
      </c>
      <c r="S1719">
        <v>84501.21</v>
      </c>
      <c r="T1719" t="s">
        <v>36</v>
      </c>
      <c r="U1719" t="s">
        <v>339</v>
      </c>
      <c r="V1719">
        <v>0</v>
      </c>
      <c r="W1719">
        <v>0</v>
      </c>
      <c r="X1719">
        <v>44.363528690000003</v>
      </c>
      <c r="Y1719">
        <v>-0.73492597800000004</v>
      </c>
      <c r="Z1719">
        <v>0.73492597800000004</v>
      </c>
      <c r="AA1719">
        <v>-0.73492597800000004</v>
      </c>
      <c r="AB1719">
        <v>0.23446012199999999</v>
      </c>
      <c r="AC1719">
        <v>0.23446012199999999</v>
      </c>
      <c r="AD1719">
        <v>0</v>
      </c>
      <c r="AE1719">
        <v>1931.9905986000001</v>
      </c>
      <c r="AF1719">
        <v>13.91863646</v>
      </c>
      <c r="AG1719">
        <v>114691.89114000001</v>
      </c>
      <c r="AH1719" t="s">
        <v>40</v>
      </c>
    </row>
    <row r="1720" spans="1:34" x14ac:dyDescent="0.55000000000000004">
      <c r="A1720">
        <v>16106.659823</v>
      </c>
      <c r="B1720">
        <v>15843.789862</v>
      </c>
      <c r="C1720" t="s">
        <v>21</v>
      </c>
      <c r="D1720">
        <v>21211</v>
      </c>
      <c r="E1720">
        <v>210044</v>
      </c>
      <c r="F1720" t="s">
        <v>515</v>
      </c>
      <c r="G1720" t="s">
        <v>35</v>
      </c>
      <c r="H1720" t="s">
        <v>86</v>
      </c>
      <c r="I1720" t="s">
        <v>37</v>
      </c>
      <c r="J1720">
        <v>2</v>
      </c>
      <c r="K1720">
        <v>29.319044131999998</v>
      </c>
      <c r="L1720">
        <v>32</v>
      </c>
      <c r="M1720">
        <v>470433.91</v>
      </c>
      <c r="N1720">
        <v>39.398681830999998</v>
      </c>
      <c r="O1720">
        <v>42</v>
      </c>
      <c r="P1720">
        <v>527763.82999999996</v>
      </c>
      <c r="Q1720">
        <v>10</v>
      </c>
      <c r="R1720">
        <v>10.079637698999999</v>
      </c>
      <c r="S1720">
        <v>57329.919999999998</v>
      </c>
      <c r="T1720" t="s">
        <v>36</v>
      </c>
      <c r="U1720" t="s">
        <v>210</v>
      </c>
      <c r="V1720">
        <v>0</v>
      </c>
      <c r="W1720">
        <v>0</v>
      </c>
      <c r="X1720">
        <v>53.067125419</v>
      </c>
      <c r="Y1720">
        <v>-0.598206982</v>
      </c>
      <c r="Z1720">
        <v>0.598206982</v>
      </c>
      <c r="AA1720">
        <v>-0.598206982</v>
      </c>
      <c r="AB1720">
        <v>0.11362419949999999</v>
      </c>
      <c r="AC1720">
        <v>0.11362419949999999</v>
      </c>
      <c r="AD1720">
        <v>0</v>
      </c>
      <c r="AE1720">
        <v>936.28239823000001</v>
      </c>
      <c r="AF1720">
        <v>9.9660134995000007</v>
      </c>
      <c r="AG1720">
        <v>82121.617207000003</v>
      </c>
      <c r="AH1720" t="s">
        <v>40</v>
      </c>
    </row>
    <row r="1721" spans="1:34" x14ac:dyDescent="0.55000000000000004">
      <c r="A1721">
        <v>16106.659823</v>
      </c>
      <c r="B1721">
        <v>15843.789862</v>
      </c>
      <c r="C1721" t="s">
        <v>21</v>
      </c>
      <c r="D1721">
        <v>20901</v>
      </c>
      <c r="E1721">
        <v>210044</v>
      </c>
      <c r="F1721" t="s">
        <v>515</v>
      </c>
      <c r="G1721" t="s">
        <v>35</v>
      </c>
      <c r="H1721" t="s">
        <v>46</v>
      </c>
      <c r="I1721" t="s">
        <v>37</v>
      </c>
      <c r="J1721">
        <v>1</v>
      </c>
      <c r="K1721">
        <v>0</v>
      </c>
      <c r="L1721">
        <v>0</v>
      </c>
      <c r="M1721">
        <v>0</v>
      </c>
      <c r="N1721">
        <v>1.275980962</v>
      </c>
      <c r="O1721">
        <v>1</v>
      </c>
      <c r="P1721">
        <v>17607.98</v>
      </c>
      <c r="Q1721">
        <v>1</v>
      </c>
      <c r="R1721">
        <v>1.275980962</v>
      </c>
      <c r="S1721">
        <v>17607.98</v>
      </c>
      <c r="T1721" t="s">
        <v>98</v>
      </c>
      <c r="U1721" t="s">
        <v>171</v>
      </c>
      <c r="V1721">
        <v>0</v>
      </c>
      <c r="W1721">
        <v>0</v>
      </c>
      <c r="X1721">
        <v>70.619512907000001</v>
      </c>
      <c r="Y1721">
        <v>-1.8741309450000001</v>
      </c>
      <c r="Z1721">
        <v>1.8741309450000001</v>
      </c>
      <c r="AA1721">
        <v>-1.8741309450000001</v>
      </c>
      <c r="AB1721">
        <v>3.38625304E-2</v>
      </c>
      <c r="AC1721">
        <v>3.38625304E-2</v>
      </c>
      <c r="AD1721">
        <v>0</v>
      </c>
      <c r="AE1721">
        <v>279.03291153999999</v>
      </c>
      <c r="AF1721">
        <v>1.2421184316</v>
      </c>
      <c r="AG1721">
        <v>10235.263515000001</v>
      </c>
      <c r="AH1721" t="s">
        <v>40</v>
      </c>
    </row>
    <row r="1722" spans="1:34" x14ac:dyDescent="0.55000000000000004">
      <c r="A1722">
        <v>16106.659823</v>
      </c>
      <c r="B1722">
        <v>15843.789862</v>
      </c>
      <c r="C1722" t="s">
        <v>21</v>
      </c>
      <c r="D1722">
        <v>21210</v>
      </c>
      <c r="E1722">
        <v>210044</v>
      </c>
      <c r="F1722" t="s">
        <v>515</v>
      </c>
      <c r="G1722" t="s">
        <v>35</v>
      </c>
      <c r="H1722" t="s">
        <v>86</v>
      </c>
      <c r="I1722" t="s">
        <v>37</v>
      </c>
      <c r="J1722">
        <v>2</v>
      </c>
      <c r="K1722">
        <v>13.978441587000001</v>
      </c>
      <c r="L1722">
        <v>22</v>
      </c>
      <c r="M1722">
        <v>273605.52</v>
      </c>
      <c r="N1722">
        <v>20.449046393</v>
      </c>
      <c r="O1722">
        <v>29</v>
      </c>
      <c r="P1722">
        <v>333698.63</v>
      </c>
      <c r="Q1722">
        <v>7</v>
      </c>
      <c r="R1722">
        <v>6.4706048059999999</v>
      </c>
      <c r="S1722">
        <v>60093.11</v>
      </c>
      <c r="T1722" t="s">
        <v>36</v>
      </c>
      <c r="U1722" t="s">
        <v>409</v>
      </c>
      <c r="V1722">
        <v>0</v>
      </c>
      <c r="W1722">
        <v>0</v>
      </c>
      <c r="X1722">
        <v>21.737539356999999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6.4706048059999999</v>
      </c>
      <c r="AG1722">
        <v>53318.865261999999</v>
      </c>
      <c r="AH1722" t="s">
        <v>40</v>
      </c>
    </row>
    <row r="1723" spans="1:34" x14ac:dyDescent="0.55000000000000004">
      <c r="A1723">
        <v>16106.659823</v>
      </c>
      <c r="B1723">
        <v>15843.789862</v>
      </c>
      <c r="C1723" t="s">
        <v>21</v>
      </c>
      <c r="D1723">
        <v>21209</v>
      </c>
      <c r="E1723">
        <v>210044</v>
      </c>
      <c r="F1723" t="s">
        <v>515</v>
      </c>
      <c r="G1723" t="s">
        <v>35</v>
      </c>
      <c r="H1723" t="s">
        <v>86</v>
      </c>
      <c r="I1723" t="s">
        <v>37</v>
      </c>
      <c r="J1723">
        <v>2</v>
      </c>
      <c r="K1723">
        <v>46.280647629999997</v>
      </c>
      <c r="L1723">
        <v>56</v>
      </c>
      <c r="M1723">
        <v>724736.37</v>
      </c>
      <c r="N1723">
        <v>63.719242113</v>
      </c>
      <c r="O1723">
        <v>86</v>
      </c>
      <c r="P1723">
        <v>793404.22</v>
      </c>
      <c r="Q1723">
        <v>30</v>
      </c>
      <c r="R1723">
        <v>17.438594482999999</v>
      </c>
      <c r="S1723">
        <v>68667.850000000006</v>
      </c>
      <c r="T1723" t="s">
        <v>36</v>
      </c>
      <c r="U1723" t="s">
        <v>264</v>
      </c>
      <c r="V1723">
        <v>0</v>
      </c>
      <c r="W1723">
        <v>0</v>
      </c>
      <c r="X1723">
        <v>97.924219085000004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17.438594482999999</v>
      </c>
      <c r="AG1723">
        <v>143696.93367</v>
      </c>
      <c r="AH1723" t="s">
        <v>40</v>
      </c>
    </row>
    <row r="1724" spans="1:34" x14ac:dyDescent="0.55000000000000004">
      <c r="A1724">
        <v>16106.659823</v>
      </c>
      <c r="B1724">
        <v>15843.789862</v>
      </c>
      <c r="C1724" t="s">
        <v>21</v>
      </c>
      <c r="D1724">
        <v>20706</v>
      </c>
      <c r="E1724">
        <v>210044</v>
      </c>
      <c r="F1724" t="s">
        <v>515</v>
      </c>
      <c r="G1724" t="s">
        <v>35</v>
      </c>
      <c r="H1724" t="s">
        <v>41</v>
      </c>
      <c r="I1724" t="s">
        <v>37</v>
      </c>
      <c r="J1724">
        <v>1</v>
      </c>
      <c r="K1724">
        <v>0</v>
      </c>
      <c r="L1724">
        <v>0</v>
      </c>
      <c r="M1724">
        <v>0</v>
      </c>
      <c r="N1724">
        <v>0.41563398800000001</v>
      </c>
      <c r="O1724">
        <v>1</v>
      </c>
      <c r="P1724">
        <v>5098.3599999999997</v>
      </c>
      <c r="Q1724">
        <v>1</v>
      </c>
      <c r="R1724">
        <v>0.41563398800000001</v>
      </c>
      <c r="S1724">
        <v>5098.3599999999997</v>
      </c>
      <c r="T1724" t="s">
        <v>343</v>
      </c>
      <c r="U1724" t="s">
        <v>344</v>
      </c>
      <c r="V1724">
        <v>0</v>
      </c>
      <c r="W1724">
        <v>0</v>
      </c>
      <c r="X1724">
        <v>47.235311596999999</v>
      </c>
      <c r="Y1724">
        <v>-13.427207599999999</v>
      </c>
      <c r="Z1724">
        <v>13.427207599999999</v>
      </c>
      <c r="AA1724">
        <v>-13.427207599999999</v>
      </c>
      <c r="AB1724">
        <v>0.1181489791</v>
      </c>
      <c r="AC1724">
        <v>0.1181489791</v>
      </c>
      <c r="AD1724">
        <v>0</v>
      </c>
      <c r="AE1724">
        <v>973.56733816999997</v>
      </c>
      <c r="AF1724">
        <v>0.29748500890000001</v>
      </c>
      <c r="AG1724">
        <v>2451.3262024999999</v>
      </c>
      <c r="AH1724" t="s">
        <v>40</v>
      </c>
    </row>
    <row r="1725" spans="1:34" x14ac:dyDescent="0.55000000000000004">
      <c r="A1725">
        <v>16106.659823</v>
      </c>
      <c r="B1725">
        <v>15843.789862</v>
      </c>
      <c r="C1725" t="s">
        <v>21</v>
      </c>
      <c r="D1725">
        <v>21208</v>
      </c>
      <c r="E1725">
        <v>210044</v>
      </c>
      <c r="F1725" t="s">
        <v>515</v>
      </c>
      <c r="G1725" t="s">
        <v>35</v>
      </c>
      <c r="H1725" t="s">
        <v>36</v>
      </c>
      <c r="I1725" t="s">
        <v>37</v>
      </c>
      <c r="J1725">
        <v>3</v>
      </c>
      <c r="K1725">
        <v>69.688217934999997</v>
      </c>
      <c r="L1725">
        <v>85</v>
      </c>
      <c r="M1725">
        <v>1117793.3</v>
      </c>
      <c r="N1725">
        <v>91.026536303</v>
      </c>
      <c r="O1725">
        <v>96</v>
      </c>
      <c r="P1725">
        <v>1545818.85</v>
      </c>
      <c r="Q1725">
        <v>11</v>
      </c>
      <c r="R1725">
        <v>21.338318367999999</v>
      </c>
      <c r="S1725">
        <v>428025.55</v>
      </c>
      <c r="T1725" t="s">
        <v>444</v>
      </c>
      <c r="U1725" t="s">
        <v>445</v>
      </c>
      <c r="V1725">
        <v>0</v>
      </c>
      <c r="W1725">
        <v>0</v>
      </c>
      <c r="X1725">
        <v>103.93195891000001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21.338318367999999</v>
      </c>
      <c r="AG1725">
        <v>175831.31038000001</v>
      </c>
      <c r="AH1725" t="s">
        <v>40</v>
      </c>
    </row>
    <row r="1726" spans="1:34" x14ac:dyDescent="0.55000000000000004">
      <c r="A1726">
        <v>16106.659823</v>
      </c>
      <c r="B1726">
        <v>15843.789862</v>
      </c>
      <c r="C1726" t="s">
        <v>21</v>
      </c>
      <c r="D1726">
        <v>20755</v>
      </c>
      <c r="E1726">
        <v>210044</v>
      </c>
      <c r="F1726" t="s">
        <v>515</v>
      </c>
      <c r="G1726" t="s">
        <v>35</v>
      </c>
      <c r="H1726" t="s">
        <v>64</v>
      </c>
      <c r="I1726" t="s">
        <v>37</v>
      </c>
      <c r="J1726">
        <v>1</v>
      </c>
      <c r="K1726">
        <v>0</v>
      </c>
      <c r="L1726">
        <v>0</v>
      </c>
      <c r="M1726">
        <v>0</v>
      </c>
      <c r="N1726">
        <v>0.92701997199999997</v>
      </c>
      <c r="O1726">
        <v>1</v>
      </c>
      <c r="P1726">
        <v>12222.58</v>
      </c>
      <c r="Q1726">
        <v>1</v>
      </c>
      <c r="R1726">
        <v>0.92701997199999997</v>
      </c>
      <c r="S1726">
        <v>12222.58</v>
      </c>
      <c r="T1726" t="s">
        <v>100</v>
      </c>
      <c r="U1726" t="s">
        <v>101</v>
      </c>
      <c r="V1726">
        <v>0</v>
      </c>
      <c r="W1726">
        <v>0</v>
      </c>
      <c r="X1726">
        <v>7.3537457829999999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0.92701997199999997</v>
      </c>
      <c r="AG1726">
        <v>7638.7995349000003</v>
      </c>
      <c r="AH1726" t="s">
        <v>40</v>
      </c>
    </row>
    <row r="1727" spans="1:34" x14ac:dyDescent="0.55000000000000004">
      <c r="A1727">
        <v>16106.659823</v>
      </c>
      <c r="B1727">
        <v>15843.789862</v>
      </c>
      <c r="C1727" t="s">
        <v>21</v>
      </c>
      <c r="D1727">
        <v>21207</v>
      </c>
      <c r="E1727">
        <v>210044</v>
      </c>
      <c r="F1727" t="s">
        <v>515</v>
      </c>
      <c r="G1727" t="s">
        <v>35</v>
      </c>
      <c r="H1727" t="s">
        <v>36</v>
      </c>
      <c r="I1727" t="s">
        <v>37</v>
      </c>
      <c r="J1727">
        <v>2</v>
      </c>
      <c r="K1727">
        <v>59.739731229</v>
      </c>
      <c r="L1727">
        <v>70</v>
      </c>
      <c r="M1727">
        <v>933376.58</v>
      </c>
      <c r="N1727">
        <v>63.488170117999999</v>
      </c>
      <c r="O1727">
        <v>77</v>
      </c>
      <c r="P1727">
        <v>1142669.07</v>
      </c>
      <c r="Q1727">
        <v>7</v>
      </c>
      <c r="R1727">
        <v>3.748438889</v>
      </c>
      <c r="S1727">
        <v>209292.49</v>
      </c>
      <c r="T1727" t="s">
        <v>306</v>
      </c>
      <c r="U1727" t="s">
        <v>307</v>
      </c>
      <c r="V1727">
        <v>0</v>
      </c>
      <c r="W1727">
        <v>0</v>
      </c>
      <c r="X1727">
        <v>25.919264238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3.748438889</v>
      </c>
      <c r="AG1727">
        <v>30887.763053999999</v>
      </c>
      <c r="AH1727" t="s">
        <v>40</v>
      </c>
    </row>
    <row r="1728" spans="1:34" x14ac:dyDescent="0.55000000000000004">
      <c r="A1728">
        <v>16106.659823</v>
      </c>
      <c r="B1728">
        <v>15843.789862</v>
      </c>
      <c r="C1728" t="s">
        <v>21</v>
      </c>
      <c r="D1728">
        <v>21206</v>
      </c>
      <c r="E1728">
        <v>210044</v>
      </c>
      <c r="F1728" t="s">
        <v>515</v>
      </c>
      <c r="G1728" t="s">
        <v>35</v>
      </c>
      <c r="H1728" t="s">
        <v>86</v>
      </c>
      <c r="I1728" t="s">
        <v>37</v>
      </c>
      <c r="J1728">
        <v>3</v>
      </c>
      <c r="K1728">
        <v>42.313746750999996</v>
      </c>
      <c r="L1728">
        <v>61</v>
      </c>
      <c r="M1728">
        <v>584815.56000000006</v>
      </c>
      <c r="N1728">
        <v>73.335486824</v>
      </c>
      <c r="O1728">
        <v>72</v>
      </c>
      <c r="P1728">
        <v>1213584.02</v>
      </c>
      <c r="Q1728">
        <v>11</v>
      </c>
      <c r="R1728">
        <v>31.021740073</v>
      </c>
      <c r="S1728">
        <v>628768.46</v>
      </c>
      <c r="T1728" t="s">
        <v>36</v>
      </c>
      <c r="U1728" t="s">
        <v>108</v>
      </c>
      <c r="V1728">
        <v>0</v>
      </c>
      <c r="W1728">
        <v>0</v>
      </c>
      <c r="X1728">
        <v>198.44760808000001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31.021740073</v>
      </c>
      <c r="AG1728">
        <v>255624.32396000001</v>
      </c>
      <c r="AH1728" t="s">
        <v>40</v>
      </c>
    </row>
    <row r="1729" spans="1:34" x14ac:dyDescent="0.55000000000000004">
      <c r="A1729">
        <v>16106.659823</v>
      </c>
      <c r="B1729">
        <v>15843.789862</v>
      </c>
      <c r="C1729" t="s">
        <v>21</v>
      </c>
      <c r="D1729">
        <v>20716</v>
      </c>
      <c r="E1729">
        <v>210044</v>
      </c>
      <c r="F1729" t="s">
        <v>515</v>
      </c>
      <c r="G1729" t="s">
        <v>35</v>
      </c>
      <c r="H1729" t="s">
        <v>41</v>
      </c>
      <c r="I1729" t="s">
        <v>37</v>
      </c>
      <c r="J1729">
        <v>1</v>
      </c>
      <c r="K1729">
        <v>0</v>
      </c>
      <c r="L1729">
        <v>0</v>
      </c>
      <c r="M1729">
        <v>0</v>
      </c>
      <c r="N1729">
        <v>0.652269981</v>
      </c>
      <c r="O1729">
        <v>1</v>
      </c>
      <c r="P1729">
        <v>22067.72</v>
      </c>
      <c r="Q1729">
        <v>1</v>
      </c>
      <c r="R1729">
        <v>0.652269981</v>
      </c>
      <c r="S1729">
        <v>22067.72</v>
      </c>
      <c r="T1729" t="s">
        <v>140</v>
      </c>
      <c r="U1729" t="s">
        <v>276</v>
      </c>
      <c r="V1729">
        <v>0</v>
      </c>
      <c r="W1729">
        <v>0</v>
      </c>
      <c r="X1729">
        <v>75.096107774000004</v>
      </c>
      <c r="Y1729">
        <v>-6.8142197979999999</v>
      </c>
      <c r="Z1729">
        <v>6.8142197979999999</v>
      </c>
      <c r="AA1729">
        <v>-6.8142197979999999</v>
      </c>
      <c r="AB1729">
        <v>5.9186969200000002E-2</v>
      </c>
      <c r="AC1729">
        <v>5.9186969200000002E-2</v>
      </c>
      <c r="AD1729">
        <v>0</v>
      </c>
      <c r="AE1729">
        <v>487.71052025</v>
      </c>
      <c r="AF1729">
        <v>0.5930830118</v>
      </c>
      <c r="AG1729">
        <v>4887.1031601000004</v>
      </c>
      <c r="AH1729" t="s">
        <v>40</v>
      </c>
    </row>
    <row r="1730" spans="1:34" x14ac:dyDescent="0.55000000000000004">
      <c r="A1730">
        <v>16106.659823</v>
      </c>
      <c r="B1730">
        <v>15843.789862</v>
      </c>
      <c r="C1730" t="s">
        <v>21</v>
      </c>
      <c r="D1730">
        <v>21204</v>
      </c>
      <c r="E1730">
        <v>210044</v>
      </c>
      <c r="F1730" t="s">
        <v>515</v>
      </c>
      <c r="G1730" t="s">
        <v>35</v>
      </c>
      <c r="H1730" t="s">
        <v>36</v>
      </c>
      <c r="I1730" t="s">
        <v>37</v>
      </c>
      <c r="J1730">
        <v>2</v>
      </c>
      <c r="K1730">
        <v>117.53716052</v>
      </c>
      <c r="L1730">
        <v>132</v>
      </c>
      <c r="M1730">
        <v>1923660.19</v>
      </c>
      <c r="N1730">
        <v>179.32335868000001</v>
      </c>
      <c r="O1730">
        <v>197</v>
      </c>
      <c r="P1730">
        <v>3079060.22</v>
      </c>
      <c r="Q1730">
        <v>65</v>
      </c>
      <c r="R1730">
        <v>61.786198165000002</v>
      </c>
      <c r="S1730">
        <v>1155400.03</v>
      </c>
      <c r="T1730" t="s">
        <v>155</v>
      </c>
      <c r="U1730" t="s">
        <v>432</v>
      </c>
      <c r="V1730">
        <v>0</v>
      </c>
      <c r="W1730">
        <v>0</v>
      </c>
      <c r="X1730">
        <v>132.48252106000001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61.786198165000002</v>
      </c>
      <c r="AG1730">
        <v>509128.60139000003</v>
      </c>
      <c r="AH1730" t="s">
        <v>40</v>
      </c>
    </row>
    <row r="1731" spans="1:34" x14ac:dyDescent="0.55000000000000004">
      <c r="A1731">
        <v>16106.659823</v>
      </c>
      <c r="B1731">
        <v>15843.789862</v>
      </c>
      <c r="C1731" t="s">
        <v>21</v>
      </c>
      <c r="D1731">
        <v>21202</v>
      </c>
      <c r="E1731">
        <v>210044</v>
      </c>
      <c r="F1731" t="s">
        <v>515</v>
      </c>
      <c r="G1731" t="s">
        <v>35</v>
      </c>
      <c r="H1731" t="s">
        <v>86</v>
      </c>
      <c r="I1731" t="s">
        <v>37</v>
      </c>
      <c r="J1731">
        <v>2</v>
      </c>
      <c r="K1731">
        <v>7.3730737810000004</v>
      </c>
      <c r="L1731">
        <v>11</v>
      </c>
      <c r="M1731">
        <v>106989</v>
      </c>
      <c r="N1731">
        <v>7.9351487629999999</v>
      </c>
      <c r="O1731">
        <v>10</v>
      </c>
      <c r="P1731">
        <v>138170.15</v>
      </c>
      <c r="Q1731">
        <v>-1</v>
      </c>
      <c r="R1731">
        <v>0.56207498199999995</v>
      </c>
      <c r="S1731">
        <v>31181.15</v>
      </c>
      <c r="T1731" t="s">
        <v>36</v>
      </c>
      <c r="U1731" t="s">
        <v>110</v>
      </c>
      <c r="V1731">
        <v>0</v>
      </c>
      <c r="W1731">
        <v>0</v>
      </c>
      <c r="X1731">
        <v>77.692372683000002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0.56207498199999995</v>
      </c>
      <c r="AG1731">
        <v>4631.5918111000001</v>
      </c>
      <c r="AH1731" t="s">
        <v>40</v>
      </c>
    </row>
    <row r="1732" spans="1:34" x14ac:dyDescent="0.55000000000000004">
      <c r="A1732">
        <v>16106.659823</v>
      </c>
      <c r="B1732">
        <v>15843.789862</v>
      </c>
      <c r="C1732" t="s">
        <v>21</v>
      </c>
      <c r="D1732">
        <v>21163</v>
      </c>
      <c r="E1732">
        <v>210044</v>
      </c>
      <c r="F1732" t="s">
        <v>515</v>
      </c>
      <c r="G1732" t="s">
        <v>35</v>
      </c>
      <c r="H1732" t="s">
        <v>79</v>
      </c>
      <c r="I1732" t="s">
        <v>37</v>
      </c>
      <c r="J1732">
        <v>1</v>
      </c>
      <c r="K1732">
        <v>0.37665798900000003</v>
      </c>
      <c r="L1732">
        <v>1</v>
      </c>
      <c r="M1732">
        <v>2992.46</v>
      </c>
      <c r="N1732">
        <v>1.1286529670000001</v>
      </c>
      <c r="O1732">
        <v>2</v>
      </c>
      <c r="P1732">
        <v>18350.77</v>
      </c>
      <c r="Q1732">
        <v>1</v>
      </c>
      <c r="R1732">
        <v>0.75199497800000004</v>
      </c>
      <c r="S1732">
        <v>15358.31</v>
      </c>
      <c r="T1732" t="s">
        <v>121</v>
      </c>
      <c r="U1732" t="s">
        <v>122</v>
      </c>
      <c r="V1732">
        <v>0</v>
      </c>
      <c r="W1732">
        <v>0</v>
      </c>
      <c r="X1732">
        <v>24.653901267999998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0.75199497800000004</v>
      </c>
      <c r="AG1732">
        <v>6196.5643262000003</v>
      </c>
      <c r="AH1732" t="s">
        <v>40</v>
      </c>
    </row>
    <row r="1733" spans="1:34" x14ac:dyDescent="0.55000000000000004">
      <c r="A1733">
        <v>16106.659823</v>
      </c>
      <c r="B1733">
        <v>15843.789862</v>
      </c>
      <c r="C1733" t="s">
        <v>21</v>
      </c>
      <c r="D1733">
        <v>21158</v>
      </c>
      <c r="E1733">
        <v>210044</v>
      </c>
      <c r="F1733" t="s">
        <v>515</v>
      </c>
      <c r="G1733" t="s">
        <v>35</v>
      </c>
      <c r="H1733" t="s">
        <v>123</v>
      </c>
      <c r="I1733" t="s">
        <v>37</v>
      </c>
      <c r="J1733">
        <v>2</v>
      </c>
      <c r="K1733">
        <v>2.8963679139999998</v>
      </c>
      <c r="L1733">
        <v>3</v>
      </c>
      <c r="M1733">
        <v>40861.769999999997</v>
      </c>
      <c r="N1733">
        <v>6.2919778150000001</v>
      </c>
      <c r="O1733">
        <v>7</v>
      </c>
      <c r="P1733">
        <v>75137.81</v>
      </c>
      <c r="Q1733">
        <v>4</v>
      </c>
      <c r="R1733">
        <v>3.3956099009999998</v>
      </c>
      <c r="S1733">
        <v>34276.04</v>
      </c>
      <c r="T1733" t="s">
        <v>144</v>
      </c>
      <c r="U1733" t="s">
        <v>354</v>
      </c>
      <c r="V1733">
        <v>0</v>
      </c>
      <c r="W1733">
        <v>0</v>
      </c>
      <c r="X1733">
        <v>13.168115612999999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3.3956099009999998</v>
      </c>
      <c r="AG1733">
        <v>27980.393211999999</v>
      </c>
      <c r="AH1733" t="s">
        <v>40</v>
      </c>
    </row>
    <row r="1734" spans="1:34" x14ac:dyDescent="0.55000000000000004">
      <c r="A1734">
        <v>16106.659823</v>
      </c>
      <c r="B1734">
        <v>15843.789862</v>
      </c>
      <c r="C1734" t="s">
        <v>21</v>
      </c>
      <c r="D1734">
        <v>21157</v>
      </c>
      <c r="E1734">
        <v>210044</v>
      </c>
      <c r="F1734" t="s">
        <v>515</v>
      </c>
      <c r="G1734" t="s">
        <v>35</v>
      </c>
      <c r="H1734" t="s">
        <v>123</v>
      </c>
      <c r="I1734" t="s">
        <v>37</v>
      </c>
      <c r="J1734">
        <v>2</v>
      </c>
      <c r="K1734">
        <v>7.7597367689999999</v>
      </c>
      <c r="L1734">
        <v>6</v>
      </c>
      <c r="M1734">
        <v>261938.71</v>
      </c>
      <c r="N1734">
        <v>10.280659695000001</v>
      </c>
      <c r="O1734">
        <v>15</v>
      </c>
      <c r="P1734">
        <v>213256.27</v>
      </c>
      <c r="Q1734">
        <v>9</v>
      </c>
      <c r="R1734">
        <v>2.5209229259999999</v>
      </c>
      <c r="S1734">
        <v>-48682.44</v>
      </c>
      <c r="T1734" t="s">
        <v>144</v>
      </c>
      <c r="U1734" t="s">
        <v>145</v>
      </c>
      <c r="V1734">
        <v>0</v>
      </c>
      <c r="W1734">
        <v>0</v>
      </c>
      <c r="X1734">
        <v>54.699697379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2.5209229259999999</v>
      </c>
      <c r="AG1734">
        <v>20772.826321</v>
      </c>
      <c r="AH1734" t="s">
        <v>40</v>
      </c>
    </row>
    <row r="1735" spans="1:34" x14ac:dyDescent="0.55000000000000004">
      <c r="A1735">
        <v>16106.659823</v>
      </c>
      <c r="B1735">
        <v>15843.789862</v>
      </c>
      <c r="C1735" t="s">
        <v>21</v>
      </c>
      <c r="D1735">
        <v>21155</v>
      </c>
      <c r="E1735">
        <v>210044</v>
      </c>
      <c r="F1735" t="s">
        <v>515</v>
      </c>
      <c r="G1735" t="s">
        <v>35</v>
      </c>
      <c r="H1735" t="s">
        <v>36</v>
      </c>
      <c r="I1735" t="s">
        <v>37</v>
      </c>
      <c r="J1735">
        <v>2</v>
      </c>
      <c r="K1735">
        <v>4.1335048790000002</v>
      </c>
      <c r="L1735">
        <v>6</v>
      </c>
      <c r="M1735">
        <v>47030.32</v>
      </c>
      <c r="N1735">
        <v>5.6609888320000001</v>
      </c>
      <c r="O1735">
        <v>9</v>
      </c>
      <c r="P1735">
        <v>92686.29</v>
      </c>
      <c r="Q1735">
        <v>3</v>
      </c>
      <c r="R1735">
        <v>1.5274839529999999</v>
      </c>
      <c r="S1735">
        <v>45655.97</v>
      </c>
      <c r="T1735" t="s">
        <v>142</v>
      </c>
      <c r="U1735" t="s">
        <v>143</v>
      </c>
      <c r="V1735">
        <v>0</v>
      </c>
      <c r="W1735">
        <v>0</v>
      </c>
      <c r="X1735">
        <v>16.53367751</v>
      </c>
      <c r="Y1735">
        <v>-0.51374798499999996</v>
      </c>
      <c r="Z1735">
        <v>0.51374798499999996</v>
      </c>
      <c r="AA1735">
        <v>-0.51374798499999996</v>
      </c>
      <c r="AB1735">
        <v>4.7463233899999999E-2</v>
      </c>
      <c r="AC1735">
        <v>4.7463233899999999E-2</v>
      </c>
      <c r="AD1735">
        <v>0</v>
      </c>
      <c r="AE1735">
        <v>391.10498159000002</v>
      </c>
      <c r="AF1735">
        <v>1.4800207191000001</v>
      </c>
      <c r="AG1735">
        <v>12195.618133</v>
      </c>
      <c r="AH1735" t="s">
        <v>40</v>
      </c>
    </row>
    <row r="1736" spans="1:34" x14ac:dyDescent="0.55000000000000004">
      <c r="A1736">
        <v>16106.659823</v>
      </c>
      <c r="B1736">
        <v>15843.789862</v>
      </c>
      <c r="C1736" t="s">
        <v>21</v>
      </c>
      <c r="D1736">
        <v>20715</v>
      </c>
      <c r="E1736">
        <v>210044</v>
      </c>
      <c r="F1736" t="s">
        <v>515</v>
      </c>
      <c r="G1736" t="s">
        <v>35</v>
      </c>
      <c r="H1736" t="s">
        <v>41</v>
      </c>
      <c r="I1736" t="s">
        <v>37</v>
      </c>
      <c r="J1736">
        <v>1</v>
      </c>
      <c r="K1736">
        <v>0</v>
      </c>
      <c r="L1736">
        <v>0</v>
      </c>
      <c r="M1736">
        <v>0</v>
      </c>
      <c r="N1736">
        <v>1.3272119609999999</v>
      </c>
      <c r="O1736">
        <v>2</v>
      </c>
      <c r="P1736">
        <v>7414.69</v>
      </c>
      <c r="Q1736">
        <v>2</v>
      </c>
      <c r="R1736">
        <v>1.3272119609999999</v>
      </c>
      <c r="S1736">
        <v>7414.69</v>
      </c>
      <c r="T1736" t="s">
        <v>140</v>
      </c>
      <c r="U1736" t="s">
        <v>141</v>
      </c>
      <c r="V1736">
        <v>0</v>
      </c>
      <c r="W1736">
        <v>0</v>
      </c>
      <c r="X1736">
        <v>14.181413575000001</v>
      </c>
      <c r="Y1736">
        <v>-7.2284367859999996</v>
      </c>
      <c r="Z1736">
        <v>7.2284367859999996</v>
      </c>
      <c r="AA1736">
        <v>-7.2284367859999996</v>
      </c>
      <c r="AB1736">
        <v>0.67649587330000005</v>
      </c>
      <c r="AC1736">
        <v>0.67649587330000005</v>
      </c>
      <c r="AD1736">
        <v>0</v>
      </c>
      <c r="AE1736">
        <v>5574.4390830000002</v>
      </c>
      <c r="AF1736">
        <v>0.6507160877</v>
      </c>
      <c r="AG1736">
        <v>5362.0093393999996</v>
      </c>
      <c r="AH1736" t="s">
        <v>40</v>
      </c>
    </row>
    <row r="1737" spans="1:34" x14ac:dyDescent="0.55000000000000004">
      <c r="A1737">
        <v>16106.659823</v>
      </c>
      <c r="B1737">
        <v>15843.789862</v>
      </c>
      <c r="C1737" t="s">
        <v>21</v>
      </c>
      <c r="D1737">
        <v>21051</v>
      </c>
      <c r="E1737">
        <v>210044</v>
      </c>
      <c r="F1737" t="s">
        <v>515</v>
      </c>
      <c r="G1737" t="s">
        <v>35</v>
      </c>
      <c r="H1737" t="s">
        <v>36</v>
      </c>
      <c r="I1737" t="s">
        <v>37</v>
      </c>
      <c r="J1737">
        <v>1</v>
      </c>
      <c r="K1737">
        <v>0</v>
      </c>
      <c r="L1737">
        <v>0</v>
      </c>
      <c r="M1737">
        <v>0</v>
      </c>
      <c r="N1737">
        <v>0.91282797299999996</v>
      </c>
      <c r="O1737">
        <v>2</v>
      </c>
      <c r="P1737">
        <v>16544.37</v>
      </c>
      <c r="Q1737">
        <v>2</v>
      </c>
      <c r="R1737">
        <v>0.91282797299999996</v>
      </c>
      <c r="S1737">
        <v>16544.37</v>
      </c>
      <c r="T1737" t="s">
        <v>516</v>
      </c>
      <c r="U1737" t="s">
        <v>517</v>
      </c>
      <c r="V1737">
        <v>0</v>
      </c>
      <c r="W1737">
        <v>0</v>
      </c>
      <c r="X1737">
        <v>0.91282797299999996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0.91282797299999996</v>
      </c>
      <c r="AG1737">
        <v>7521.8550906999999</v>
      </c>
      <c r="AH1737" t="s">
        <v>40</v>
      </c>
    </row>
    <row r="1738" spans="1:34" x14ac:dyDescent="0.55000000000000004">
      <c r="A1738">
        <v>16106.659823</v>
      </c>
      <c r="B1738">
        <v>15843.789862</v>
      </c>
      <c r="C1738" t="s">
        <v>21</v>
      </c>
      <c r="D1738">
        <v>21136</v>
      </c>
      <c r="E1738">
        <v>210044</v>
      </c>
      <c r="F1738" t="s">
        <v>515</v>
      </c>
      <c r="G1738" t="s">
        <v>35</v>
      </c>
      <c r="H1738" t="s">
        <v>36</v>
      </c>
      <c r="I1738" t="s">
        <v>37</v>
      </c>
      <c r="J1738">
        <v>2</v>
      </c>
      <c r="K1738">
        <v>50.301160508999999</v>
      </c>
      <c r="L1738">
        <v>59</v>
      </c>
      <c r="M1738">
        <v>796642.08</v>
      </c>
      <c r="N1738">
        <v>62.307832154000003</v>
      </c>
      <c r="O1738">
        <v>77</v>
      </c>
      <c r="P1738">
        <v>871192.58</v>
      </c>
      <c r="Q1738">
        <v>18</v>
      </c>
      <c r="R1738">
        <v>12.006671645000001</v>
      </c>
      <c r="S1738">
        <v>74550.5</v>
      </c>
      <c r="T1738" t="s">
        <v>398</v>
      </c>
      <c r="U1738" t="s">
        <v>399</v>
      </c>
      <c r="V1738">
        <v>0</v>
      </c>
      <c r="W1738">
        <v>0</v>
      </c>
      <c r="X1738">
        <v>56.052853335000002</v>
      </c>
      <c r="Y1738">
        <v>-0.96866297199999996</v>
      </c>
      <c r="Z1738">
        <v>0.96866297199999996</v>
      </c>
      <c r="AA1738">
        <v>-0.96866297199999996</v>
      </c>
      <c r="AB1738">
        <v>0.20749020870000001</v>
      </c>
      <c r="AC1738">
        <v>0.20749020870000001</v>
      </c>
      <c r="AD1738">
        <v>0</v>
      </c>
      <c r="AE1738">
        <v>1709.7540053</v>
      </c>
      <c r="AF1738">
        <v>11.799181436</v>
      </c>
      <c r="AG1738">
        <v>97227.227448999998</v>
      </c>
      <c r="AH1738" t="s">
        <v>40</v>
      </c>
    </row>
    <row r="1739" spans="1:34" x14ac:dyDescent="0.55000000000000004">
      <c r="A1739">
        <v>16106.659823</v>
      </c>
      <c r="B1739">
        <v>15843.789862</v>
      </c>
      <c r="C1739" t="s">
        <v>21</v>
      </c>
      <c r="D1739">
        <v>21133</v>
      </c>
      <c r="E1739">
        <v>210044</v>
      </c>
      <c r="F1739" t="s">
        <v>515</v>
      </c>
      <c r="G1739" t="s">
        <v>35</v>
      </c>
      <c r="H1739" t="s">
        <v>36</v>
      </c>
      <c r="I1739" t="s">
        <v>37</v>
      </c>
      <c r="J1739">
        <v>2</v>
      </c>
      <c r="K1739">
        <v>39.976504814000002</v>
      </c>
      <c r="L1739">
        <v>53</v>
      </c>
      <c r="M1739">
        <v>676943.79</v>
      </c>
      <c r="N1739">
        <v>40.512722797000002</v>
      </c>
      <c r="O1739">
        <v>48</v>
      </c>
      <c r="P1739">
        <v>541161.84</v>
      </c>
      <c r="Q1739">
        <v>-5</v>
      </c>
      <c r="R1739">
        <v>0.53621798300000001</v>
      </c>
      <c r="S1739">
        <v>-135781.95000000001</v>
      </c>
      <c r="T1739" t="s">
        <v>67</v>
      </c>
      <c r="U1739" t="s">
        <v>68</v>
      </c>
      <c r="V1739">
        <v>0</v>
      </c>
      <c r="W1739">
        <v>0</v>
      </c>
      <c r="X1739">
        <v>65.825927037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0.53621798300000001</v>
      </c>
      <c r="AG1739">
        <v>4418.5258169999997</v>
      </c>
      <c r="AH1739" t="s">
        <v>40</v>
      </c>
    </row>
    <row r="1740" spans="1:34" x14ac:dyDescent="0.55000000000000004">
      <c r="A1740">
        <v>16106.659823</v>
      </c>
      <c r="B1740">
        <v>15843.789862</v>
      </c>
      <c r="C1740" t="s">
        <v>21</v>
      </c>
      <c r="D1740">
        <v>21131</v>
      </c>
      <c r="E1740">
        <v>210044</v>
      </c>
      <c r="F1740" t="s">
        <v>515</v>
      </c>
      <c r="G1740" t="s">
        <v>35</v>
      </c>
      <c r="H1740" t="s">
        <v>36</v>
      </c>
      <c r="I1740" t="s">
        <v>37</v>
      </c>
      <c r="J1740">
        <v>2</v>
      </c>
      <c r="K1740">
        <v>25.177833252999999</v>
      </c>
      <c r="L1740">
        <v>29</v>
      </c>
      <c r="M1740">
        <v>502375.8</v>
      </c>
      <c r="N1740">
        <v>34.134060988000002</v>
      </c>
      <c r="O1740">
        <v>42</v>
      </c>
      <c r="P1740">
        <v>503986.37</v>
      </c>
      <c r="Q1740">
        <v>13</v>
      </c>
      <c r="R1740">
        <v>8.9562277350000006</v>
      </c>
      <c r="S1740">
        <v>1610.57</v>
      </c>
      <c r="T1740" t="s">
        <v>460</v>
      </c>
      <c r="U1740" t="s">
        <v>461</v>
      </c>
      <c r="V1740">
        <v>0</v>
      </c>
      <c r="W1740">
        <v>0</v>
      </c>
      <c r="X1740">
        <v>16.587132508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8.9562277350000006</v>
      </c>
      <c r="AG1740">
        <v>73800.813706999994</v>
      </c>
      <c r="AH1740" t="s">
        <v>40</v>
      </c>
    </row>
    <row r="1741" spans="1:34" x14ac:dyDescent="0.55000000000000004">
      <c r="A1741">
        <v>16106.659823</v>
      </c>
      <c r="B1741">
        <v>15843.789862</v>
      </c>
      <c r="C1741" t="s">
        <v>21</v>
      </c>
      <c r="D1741">
        <v>21128</v>
      </c>
      <c r="E1741">
        <v>210044</v>
      </c>
      <c r="F1741" t="s">
        <v>515</v>
      </c>
      <c r="G1741" t="s">
        <v>35</v>
      </c>
      <c r="H1741" t="s">
        <v>36</v>
      </c>
      <c r="I1741" t="s">
        <v>37</v>
      </c>
      <c r="J1741">
        <v>2</v>
      </c>
      <c r="K1741">
        <v>15.667595538</v>
      </c>
      <c r="L1741">
        <v>20</v>
      </c>
      <c r="M1741">
        <v>202058.97</v>
      </c>
      <c r="N1741">
        <v>21.525022361000001</v>
      </c>
      <c r="O1741">
        <v>21</v>
      </c>
      <c r="P1741">
        <v>341252.77</v>
      </c>
      <c r="Q1741">
        <v>1</v>
      </c>
      <c r="R1741">
        <v>5.8574268229999999</v>
      </c>
      <c r="S1741">
        <v>139193.79999999999</v>
      </c>
      <c r="T1741" t="s">
        <v>151</v>
      </c>
      <c r="U1741" t="s">
        <v>152</v>
      </c>
      <c r="V1741">
        <v>0</v>
      </c>
      <c r="W1741">
        <v>0</v>
      </c>
      <c r="X1741">
        <v>20.047959393999999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5.8574268229999999</v>
      </c>
      <c r="AG1741">
        <v>48266.176180000002</v>
      </c>
      <c r="AH1741" t="s">
        <v>40</v>
      </c>
    </row>
    <row r="1742" spans="1:34" x14ac:dyDescent="0.55000000000000004">
      <c r="A1742">
        <v>16106.659823</v>
      </c>
      <c r="B1742">
        <v>15843.789862</v>
      </c>
      <c r="C1742" t="s">
        <v>21</v>
      </c>
      <c r="D1742">
        <v>21117</v>
      </c>
      <c r="E1742">
        <v>210044</v>
      </c>
      <c r="F1742" t="s">
        <v>515</v>
      </c>
      <c r="G1742" t="s">
        <v>35</v>
      </c>
      <c r="H1742" t="s">
        <v>36</v>
      </c>
      <c r="I1742" t="s">
        <v>37</v>
      </c>
      <c r="J1742">
        <v>3</v>
      </c>
      <c r="K1742">
        <v>73.571464820000003</v>
      </c>
      <c r="L1742">
        <v>98</v>
      </c>
      <c r="M1742">
        <v>1075537.32</v>
      </c>
      <c r="N1742">
        <v>92.100698261999995</v>
      </c>
      <c r="O1742">
        <v>123</v>
      </c>
      <c r="P1742">
        <v>1475816.79</v>
      </c>
      <c r="Q1742">
        <v>25</v>
      </c>
      <c r="R1742">
        <v>18.529233441999999</v>
      </c>
      <c r="S1742">
        <v>400279.47</v>
      </c>
      <c r="T1742" t="s">
        <v>88</v>
      </c>
      <c r="U1742" t="s">
        <v>89</v>
      </c>
      <c r="V1742">
        <v>0</v>
      </c>
      <c r="W1742">
        <v>0</v>
      </c>
      <c r="X1742">
        <v>60.638130193999999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18.529233441999999</v>
      </c>
      <c r="AG1742">
        <v>152683.98100999999</v>
      </c>
      <c r="AH1742" t="s">
        <v>40</v>
      </c>
    </row>
    <row r="1743" spans="1:34" x14ac:dyDescent="0.55000000000000004">
      <c r="A1743">
        <v>16106.659823</v>
      </c>
      <c r="B1743">
        <v>15843.789862</v>
      </c>
      <c r="C1743" t="s">
        <v>21</v>
      </c>
      <c r="D1743">
        <v>21114</v>
      </c>
      <c r="E1743">
        <v>210044</v>
      </c>
      <c r="F1743" t="s">
        <v>515</v>
      </c>
      <c r="G1743" t="s">
        <v>35</v>
      </c>
      <c r="H1743" t="s">
        <v>64</v>
      </c>
      <c r="I1743" t="s">
        <v>37</v>
      </c>
      <c r="J1743">
        <v>2</v>
      </c>
      <c r="K1743">
        <v>0</v>
      </c>
      <c r="L1743">
        <v>0</v>
      </c>
      <c r="M1743">
        <v>0</v>
      </c>
      <c r="N1743">
        <v>1.100366967</v>
      </c>
      <c r="O1743">
        <v>2</v>
      </c>
      <c r="P1743">
        <v>23085.16</v>
      </c>
      <c r="Q1743">
        <v>2</v>
      </c>
      <c r="R1743">
        <v>1.100366967</v>
      </c>
      <c r="S1743">
        <v>23085.16</v>
      </c>
      <c r="T1743" t="s">
        <v>284</v>
      </c>
      <c r="U1743" t="s">
        <v>285</v>
      </c>
      <c r="V1743">
        <v>0</v>
      </c>
      <c r="W1743">
        <v>0</v>
      </c>
      <c r="X1743">
        <v>52.929094431999999</v>
      </c>
      <c r="Y1743">
        <v>-0.92701997199999997</v>
      </c>
      <c r="Z1743">
        <v>0.92701997199999997</v>
      </c>
      <c r="AA1743">
        <v>-0.92701997199999997</v>
      </c>
      <c r="AB1743">
        <v>1.9272238899999999E-2</v>
      </c>
      <c r="AC1743">
        <v>1.9272238899999999E-2</v>
      </c>
      <c r="AD1743">
        <v>0</v>
      </c>
      <c r="AE1743">
        <v>158.80647053999999</v>
      </c>
      <c r="AF1743">
        <v>1.0810947281000001</v>
      </c>
      <c r="AG1743">
        <v>8908.4012806999999</v>
      </c>
      <c r="AH1743" t="s">
        <v>40</v>
      </c>
    </row>
    <row r="1744" spans="1:34" x14ac:dyDescent="0.55000000000000004">
      <c r="A1744">
        <v>16106.659823</v>
      </c>
      <c r="B1744">
        <v>15843.789862</v>
      </c>
      <c r="C1744" t="s">
        <v>21</v>
      </c>
      <c r="D1744">
        <v>20853</v>
      </c>
      <c r="E1744">
        <v>210044</v>
      </c>
      <c r="F1744" t="s">
        <v>515</v>
      </c>
      <c r="G1744" t="s">
        <v>35</v>
      </c>
      <c r="H1744" t="s">
        <v>46</v>
      </c>
      <c r="I1744" t="s">
        <v>37</v>
      </c>
      <c r="J1744">
        <v>1</v>
      </c>
      <c r="K1744">
        <v>0</v>
      </c>
      <c r="L1744">
        <v>0</v>
      </c>
      <c r="M1744">
        <v>0</v>
      </c>
      <c r="N1744">
        <v>0.49757698500000003</v>
      </c>
      <c r="O1744">
        <v>1</v>
      </c>
      <c r="P1744">
        <v>6988.81</v>
      </c>
      <c r="Q1744">
        <v>1</v>
      </c>
      <c r="R1744">
        <v>0.49757698500000003</v>
      </c>
      <c r="S1744">
        <v>6988.81</v>
      </c>
      <c r="T1744" t="s">
        <v>310</v>
      </c>
      <c r="U1744" t="s">
        <v>340</v>
      </c>
      <c r="V1744">
        <v>0</v>
      </c>
      <c r="W1744">
        <v>0</v>
      </c>
      <c r="X1744">
        <v>24.47210226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0.49757698500000003</v>
      </c>
      <c r="AG1744">
        <v>4100.117534</v>
      </c>
      <c r="AH1744" t="s">
        <v>40</v>
      </c>
    </row>
    <row r="1745" spans="1:34" x14ac:dyDescent="0.55000000000000004">
      <c r="A1745">
        <v>16106.659823</v>
      </c>
      <c r="B1745">
        <v>15843.789862</v>
      </c>
      <c r="C1745" t="s">
        <v>21</v>
      </c>
      <c r="D1745">
        <v>21111</v>
      </c>
      <c r="E1745">
        <v>210044</v>
      </c>
      <c r="F1745" t="s">
        <v>515</v>
      </c>
      <c r="G1745" t="s">
        <v>35</v>
      </c>
      <c r="H1745" t="s">
        <v>36</v>
      </c>
      <c r="I1745" t="s">
        <v>37</v>
      </c>
      <c r="J1745">
        <v>3</v>
      </c>
      <c r="K1745">
        <v>32.944091022999999</v>
      </c>
      <c r="L1745">
        <v>44</v>
      </c>
      <c r="M1745">
        <v>545263.14</v>
      </c>
      <c r="N1745">
        <v>37.302355894000002</v>
      </c>
      <c r="O1745">
        <v>39</v>
      </c>
      <c r="P1745">
        <v>607988.71</v>
      </c>
      <c r="Q1745">
        <v>-5</v>
      </c>
      <c r="R1745">
        <v>4.3582648710000003</v>
      </c>
      <c r="S1745">
        <v>62725.57</v>
      </c>
      <c r="T1745" t="s">
        <v>51</v>
      </c>
      <c r="U1745" t="s">
        <v>52</v>
      </c>
      <c r="V1745">
        <v>0</v>
      </c>
      <c r="W1745">
        <v>0</v>
      </c>
      <c r="X1745">
        <v>5.9131378259999998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4.3582648710000003</v>
      </c>
      <c r="AG1745">
        <v>35912.831087999999</v>
      </c>
      <c r="AH1745" t="s">
        <v>40</v>
      </c>
    </row>
    <row r="1746" spans="1:34" x14ac:dyDescent="0.55000000000000004">
      <c r="A1746">
        <v>16106.659823</v>
      </c>
      <c r="B1746">
        <v>15843.789862</v>
      </c>
      <c r="C1746" t="s">
        <v>21</v>
      </c>
      <c r="D1746">
        <v>21102</v>
      </c>
      <c r="E1746">
        <v>210044</v>
      </c>
      <c r="F1746" t="s">
        <v>515</v>
      </c>
      <c r="G1746" t="s">
        <v>35</v>
      </c>
      <c r="H1746" t="s">
        <v>123</v>
      </c>
      <c r="I1746" t="s">
        <v>37</v>
      </c>
      <c r="J1746">
        <v>2</v>
      </c>
      <c r="K1746">
        <v>4.1327078779999997</v>
      </c>
      <c r="L1746">
        <v>8</v>
      </c>
      <c r="M1746">
        <v>53021.69</v>
      </c>
      <c r="N1746">
        <v>5.4278998400000003</v>
      </c>
      <c r="O1746">
        <v>8</v>
      </c>
      <c r="P1746">
        <v>118376.73</v>
      </c>
      <c r="Q1746">
        <v>0</v>
      </c>
      <c r="R1746">
        <v>1.2951919620000001</v>
      </c>
      <c r="S1746">
        <v>65355.040000000001</v>
      </c>
      <c r="T1746" t="s">
        <v>442</v>
      </c>
      <c r="U1746" t="s">
        <v>443</v>
      </c>
      <c r="V1746">
        <v>0</v>
      </c>
      <c r="W1746">
        <v>0</v>
      </c>
      <c r="X1746">
        <v>18.728887444000001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1.2951919620000001</v>
      </c>
      <c r="AG1746">
        <v>10672.598277999999</v>
      </c>
      <c r="AH1746" t="s">
        <v>40</v>
      </c>
    </row>
    <row r="1747" spans="1:34" x14ac:dyDescent="0.55000000000000004">
      <c r="A1747">
        <v>16106.659823</v>
      </c>
      <c r="B1747">
        <v>15843.789862</v>
      </c>
      <c r="C1747" t="s">
        <v>21</v>
      </c>
      <c r="D1747">
        <v>21093</v>
      </c>
      <c r="E1747">
        <v>210044</v>
      </c>
      <c r="F1747" t="s">
        <v>515</v>
      </c>
      <c r="G1747" t="s">
        <v>35</v>
      </c>
      <c r="H1747" t="s">
        <v>36</v>
      </c>
      <c r="I1747" t="s">
        <v>37</v>
      </c>
      <c r="J1747">
        <v>3</v>
      </c>
      <c r="K1747">
        <v>205.99743891</v>
      </c>
      <c r="L1747">
        <v>272</v>
      </c>
      <c r="M1747">
        <v>3298436.27</v>
      </c>
      <c r="N1747">
        <v>247.75146366000001</v>
      </c>
      <c r="O1747">
        <v>304</v>
      </c>
      <c r="P1747">
        <v>3930048.42</v>
      </c>
      <c r="Q1747">
        <v>32</v>
      </c>
      <c r="R1747">
        <v>41.754024754</v>
      </c>
      <c r="S1747">
        <v>631612.15</v>
      </c>
      <c r="T1747" t="s">
        <v>146</v>
      </c>
      <c r="U1747" t="s">
        <v>147</v>
      </c>
      <c r="V1747">
        <v>0</v>
      </c>
      <c r="W1747">
        <v>0</v>
      </c>
      <c r="X1747">
        <v>54.131504380000003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41.754024754</v>
      </c>
      <c r="AG1747">
        <v>344060.14380000002</v>
      </c>
      <c r="AH1747" t="s">
        <v>40</v>
      </c>
    </row>
    <row r="1748" spans="1:34" x14ac:dyDescent="0.55000000000000004">
      <c r="A1748">
        <v>16106.659823</v>
      </c>
      <c r="B1748">
        <v>15843.789862</v>
      </c>
      <c r="C1748" t="s">
        <v>21</v>
      </c>
      <c r="D1748" t="s">
        <v>53</v>
      </c>
      <c r="E1748">
        <v>210044</v>
      </c>
      <c r="F1748" t="s">
        <v>515</v>
      </c>
      <c r="G1748" t="s">
        <v>35</v>
      </c>
      <c r="H1748" t="s">
        <v>53</v>
      </c>
      <c r="I1748" t="s">
        <v>37</v>
      </c>
      <c r="J1748">
        <v>1</v>
      </c>
      <c r="K1748">
        <v>0</v>
      </c>
      <c r="L1748">
        <v>0</v>
      </c>
      <c r="M1748">
        <v>0</v>
      </c>
      <c r="N1748">
        <v>1.9843839409999999</v>
      </c>
      <c r="O1748">
        <v>4</v>
      </c>
      <c r="P1748">
        <v>32027.919999999998</v>
      </c>
      <c r="Q1748">
        <v>4</v>
      </c>
      <c r="R1748">
        <v>1.9843839409999999</v>
      </c>
      <c r="S1748">
        <v>32027.919999999998</v>
      </c>
      <c r="U1748" t="s">
        <v>54</v>
      </c>
      <c r="V1748">
        <v>0</v>
      </c>
      <c r="W1748">
        <v>0</v>
      </c>
      <c r="X1748">
        <v>136.66112992000001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1.9843839409999999</v>
      </c>
      <c r="AG1748">
        <v>16351.655393999999</v>
      </c>
      <c r="AH1748" t="s">
        <v>40</v>
      </c>
    </row>
    <row r="1749" spans="1:34" x14ac:dyDescent="0.55000000000000004">
      <c r="A1749">
        <v>16106.659823</v>
      </c>
      <c r="B1749">
        <v>15843.789862</v>
      </c>
      <c r="C1749" t="s">
        <v>21</v>
      </c>
      <c r="D1749">
        <v>21087</v>
      </c>
      <c r="E1749">
        <v>210044</v>
      </c>
      <c r="F1749" t="s">
        <v>515</v>
      </c>
      <c r="G1749" t="s">
        <v>35</v>
      </c>
      <c r="H1749" t="s">
        <v>36</v>
      </c>
      <c r="I1749" t="s">
        <v>37</v>
      </c>
      <c r="J1749">
        <v>2</v>
      </c>
      <c r="K1749">
        <v>6.1214318199999997</v>
      </c>
      <c r="L1749">
        <v>9</v>
      </c>
      <c r="M1749">
        <v>92731.98</v>
      </c>
      <c r="N1749">
        <v>7.4052217809999998</v>
      </c>
      <c r="O1749">
        <v>7</v>
      </c>
      <c r="P1749">
        <v>80938.66</v>
      </c>
      <c r="Q1749">
        <v>-2</v>
      </c>
      <c r="R1749">
        <v>1.2837899610000001</v>
      </c>
      <c r="S1749">
        <v>-11793.32</v>
      </c>
      <c r="T1749" t="s">
        <v>369</v>
      </c>
      <c r="U1749" t="s">
        <v>370</v>
      </c>
      <c r="V1749">
        <v>0</v>
      </c>
      <c r="W1749">
        <v>0</v>
      </c>
      <c r="X1749">
        <v>15.546877539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1.2837899610000001</v>
      </c>
      <c r="AG1749">
        <v>10578.643883999999</v>
      </c>
      <c r="AH1749" t="s">
        <v>40</v>
      </c>
    </row>
    <row r="1750" spans="1:34" x14ac:dyDescent="0.55000000000000004">
      <c r="A1750">
        <v>16106.659823</v>
      </c>
      <c r="B1750">
        <v>15843.789862</v>
      </c>
      <c r="C1750" t="s">
        <v>21</v>
      </c>
      <c r="D1750">
        <v>20850</v>
      </c>
      <c r="E1750">
        <v>210044</v>
      </c>
      <c r="F1750" t="s">
        <v>515</v>
      </c>
      <c r="G1750" t="s">
        <v>35</v>
      </c>
      <c r="H1750" t="s">
        <v>46</v>
      </c>
      <c r="I1750" t="s">
        <v>37</v>
      </c>
      <c r="J1750">
        <v>1</v>
      </c>
      <c r="K1750">
        <v>0</v>
      </c>
      <c r="L1750">
        <v>0</v>
      </c>
      <c r="M1750">
        <v>0</v>
      </c>
      <c r="N1750">
        <v>0.50708898499999999</v>
      </c>
      <c r="O1750">
        <v>1</v>
      </c>
      <c r="P1750">
        <v>6309.36</v>
      </c>
      <c r="Q1750">
        <v>1</v>
      </c>
      <c r="R1750">
        <v>0.50708898499999999</v>
      </c>
      <c r="S1750">
        <v>6309.36</v>
      </c>
      <c r="T1750" t="s">
        <v>310</v>
      </c>
      <c r="U1750" t="s">
        <v>320</v>
      </c>
      <c r="V1750">
        <v>0</v>
      </c>
      <c r="W1750">
        <v>0</v>
      </c>
      <c r="X1750">
        <v>149.16299556999999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0.50708898499999999</v>
      </c>
      <c r="AG1750">
        <v>4178.4980040999999</v>
      </c>
      <c r="AH1750" t="s">
        <v>40</v>
      </c>
    </row>
    <row r="1751" spans="1:34" x14ac:dyDescent="0.55000000000000004">
      <c r="A1751">
        <v>16106.659823</v>
      </c>
      <c r="B1751">
        <v>15843.789862</v>
      </c>
      <c r="C1751" t="s">
        <v>21</v>
      </c>
      <c r="D1751" t="s">
        <v>401</v>
      </c>
      <c r="E1751">
        <v>210044</v>
      </c>
      <c r="F1751" t="s">
        <v>515</v>
      </c>
      <c r="G1751" t="s">
        <v>35</v>
      </c>
      <c r="H1751" t="s">
        <v>401</v>
      </c>
      <c r="I1751" t="s">
        <v>37</v>
      </c>
      <c r="J1751">
        <v>1</v>
      </c>
      <c r="K1751">
        <v>0.92701997199999997</v>
      </c>
      <c r="L1751">
        <v>1</v>
      </c>
      <c r="M1751">
        <v>28694.03</v>
      </c>
      <c r="N1751">
        <v>1.4085329579999999</v>
      </c>
      <c r="O1751">
        <v>2</v>
      </c>
      <c r="P1751">
        <v>33439.919999999998</v>
      </c>
      <c r="Q1751">
        <v>1</v>
      </c>
      <c r="R1751">
        <v>0.48151298599999998</v>
      </c>
      <c r="S1751">
        <v>4745.8900000000003</v>
      </c>
      <c r="U1751" t="s">
        <v>402</v>
      </c>
      <c r="V1751">
        <v>0</v>
      </c>
      <c r="W1751">
        <v>0</v>
      </c>
      <c r="X1751">
        <v>127.77544118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0.48151298599999998</v>
      </c>
      <c r="AG1751">
        <v>3967.7474969</v>
      </c>
      <c r="AH1751" t="s">
        <v>40</v>
      </c>
    </row>
    <row r="1752" spans="1:34" x14ac:dyDescent="0.55000000000000004">
      <c r="A1752">
        <v>16106.659823</v>
      </c>
      <c r="B1752">
        <v>15843.789862</v>
      </c>
      <c r="C1752" t="s">
        <v>21</v>
      </c>
      <c r="D1752">
        <v>21084</v>
      </c>
      <c r="E1752">
        <v>210044</v>
      </c>
      <c r="F1752" t="s">
        <v>515</v>
      </c>
      <c r="G1752" t="s">
        <v>35</v>
      </c>
      <c r="H1752" t="s">
        <v>126</v>
      </c>
      <c r="I1752" t="s">
        <v>37</v>
      </c>
      <c r="J1752">
        <v>2</v>
      </c>
      <c r="K1752">
        <v>8.1362567600000002</v>
      </c>
      <c r="L1752">
        <v>9</v>
      </c>
      <c r="M1752">
        <v>118551.2</v>
      </c>
      <c r="N1752">
        <v>11.631632655000001</v>
      </c>
      <c r="O1752">
        <v>16</v>
      </c>
      <c r="P1752">
        <v>184760.28</v>
      </c>
      <c r="Q1752">
        <v>7</v>
      </c>
      <c r="R1752">
        <v>3.495375895</v>
      </c>
      <c r="S1752">
        <v>66209.08</v>
      </c>
      <c r="T1752" t="s">
        <v>253</v>
      </c>
      <c r="U1752" t="s">
        <v>254</v>
      </c>
      <c r="V1752">
        <v>0</v>
      </c>
      <c r="W1752">
        <v>0</v>
      </c>
      <c r="X1752">
        <v>10.79660168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3.495375895</v>
      </c>
      <c r="AG1752">
        <v>28802.481680000001</v>
      </c>
      <c r="AH1752" t="s">
        <v>40</v>
      </c>
    </row>
    <row r="1753" spans="1:34" x14ac:dyDescent="0.55000000000000004">
      <c r="A1753">
        <v>16106.659823</v>
      </c>
      <c r="B1753">
        <v>15843.789862</v>
      </c>
      <c r="C1753" t="s">
        <v>21</v>
      </c>
      <c r="D1753">
        <v>21078</v>
      </c>
      <c r="E1753">
        <v>210044</v>
      </c>
      <c r="F1753" t="s">
        <v>515</v>
      </c>
      <c r="G1753" t="s">
        <v>35</v>
      </c>
      <c r="H1753" t="s">
        <v>126</v>
      </c>
      <c r="I1753" t="s">
        <v>37</v>
      </c>
      <c r="J1753">
        <v>2</v>
      </c>
      <c r="K1753">
        <v>5.494459838</v>
      </c>
      <c r="L1753">
        <v>5</v>
      </c>
      <c r="M1753">
        <v>69715.210000000006</v>
      </c>
      <c r="N1753">
        <v>12.541930628999999</v>
      </c>
      <c r="O1753">
        <v>16</v>
      </c>
      <c r="P1753">
        <v>156125.76999999999</v>
      </c>
      <c r="Q1753">
        <v>11</v>
      </c>
      <c r="R1753">
        <v>7.0474707910000003</v>
      </c>
      <c r="S1753">
        <v>86410.559999999998</v>
      </c>
      <c r="T1753" t="s">
        <v>386</v>
      </c>
      <c r="U1753" t="s">
        <v>387</v>
      </c>
      <c r="V1753">
        <v>0</v>
      </c>
      <c r="W1753">
        <v>0</v>
      </c>
      <c r="X1753">
        <v>24.987545236999999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7.0474707910000003</v>
      </c>
      <c r="AG1753">
        <v>58072.337411</v>
      </c>
      <c r="AH1753" t="s">
        <v>40</v>
      </c>
    </row>
    <row r="1754" spans="1:34" x14ac:dyDescent="0.55000000000000004">
      <c r="A1754">
        <v>16106.659823</v>
      </c>
      <c r="B1754">
        <v>15843.789862</v>
      </c>
      <c r="C1754" t="s">
        <v>21</v>
      </c>
      <c r="D1754" t="s">
        <v>148</v>
      </c>
      <c r="E1754">
        <v>210044</v>
      </c>
      <c r="F1754" t="s">
        <v>515</v>
      </c>
      <c r="G1754" t="s">
        <v>35</v>
      </c>
      <c r="H1754" t="s">
        <v>148</v>
      </c>
      <c r="I1754" t="s">
        <v>37</v>
      </c>
      <c r="J1754">
        <v>3</v>
      </c>
      <c r="K1754">
        <v>0</v>
      </c>
      <c r="L1754">
        <v>0</v>
      </c>
      <c r="M1754">
        <v>0</v>
      </c>
      <c r="N1754">
        <v>3.0305079090000002</v>
      </c>
      <c r="O1754">
        <v>4</v>
      </c>
      <c r="P1754">
        <v>64102.58</v>
      </c>
      <c r="Q1754">
        <v>4</v>
      </c>
      <c r="R1754">
        <v>3.0305079090000002</v>
      </c>
      <c r="S1754">
        <v>64102.58</v>
      </c>
      <c r="U1754" t="s">
        <v>149</v>
      </c>
      <c r="V1754">
        <v>0</v>
      </c>
      <c r="W1754">
        <v>0</v>
      </c>
      <c r="X1754">
        <v>44.885576671999999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3.0305079090000002</v>
      </c>
      <c r="AG1754">
        <v>24971.891766000001</v>
      </c>
      <c r="AH1754" t="s">
        <v>40</v>
      </c>
    </row>
    <row r="1755" spans="1:34" x14ac:dyDescent="0.55000000000000004">
      <c r="A1755">
        <v>16106.659823</v>
      </c>
      <c r="B1755">
        <v>15843.789862</v>
      </c>
      <c r="C1755" t="s">
        <v>21</v>
      </c>
      <c r="D1755">
        <v>21076</v>
      </c>
      <c r="E1755">
        <v>210044</v>
      </c>
      <c r="F1755" t="s">
        <v>515</v>
      </c>
      <c r="G1755" t="s">
        <v>35</v>
      </c>
      <c r="H1755" t="s">
        <v>64</v>
      </c>
      <c r="I1755" t="s">
        <v>37</v>
      </c>
      <c r="J1755">
        <v>1</v>
      </c>
      <c r="K1755">
        <v>0.37132398900000002</v>
      </c>
      <c r="L1755">
        <v>1</v>
      </c>
      <c r="M1755">
        <v>2336.5700000000002</v>
      </c>
      <c r="N1755">
        <v>0.55839798299999999</v>
      </c>
      <c r="O1755">
        <v>1</v>
      </c>
      <c r="P1755">
        <v>3718.18</v>
      </c>
      <c r="Q1755">
        <v>0</v>
      </c>
      <c r="R1755">
        <v>0.18707399399999999</v>
      </c>
      <c r="S1755">
        <v>1381.61</v>
      </c>
      <c r="T1755" t="s">
        <v>204</v>
      </c>
      <c r="U1755" t="s">
        <v>205</v>
      </c>
      <c r="V1755">
        <v>0</v>
      </c>
      <c r="W1755">
        <v>0</v>
      </c>
      <c r="X1755">
        <v>57.705128287000001</v>
      </c>
      <c r="Y1755">
        <v>-0.52161998499999995</v>
      </c>
      <c r="Z1755">
        <v>0.52161998499999995</v>
      </c>
      <c r="AA1755">
        <v>-0.52161998499999995</v>
      </c>
      <c r="AB1755">
        <v>1.6910375E-3</v>
      </c>
      <c r="AC1755">
        <v>1.6910375E-3</v>
      </c>
      <c r="AD1755">
        <v>0</v>
      </c>
      <c r="AE1755">
        <v>13.934431407</v>
      </c>
      <c r="AF1755">
        <v>0.1853829565</v>
      </c>
      <c r="AG1755">
        <v>1527.5865514</v>
      </c>
      <c r="AH1755" t="s">
        <v>40</v>
      </c>
    </row>
    <row r="1756" spans="1:34" x14ac:dyDescent="0.55000000000000004">
      <c r="A1756">
        <v>16106.659823</v>
      </c>
      <c r="B1756">
        <v>15843.789862</v>
      </c>
      <c r="C1756" t="s">
        <v>21</v>
      </c>
      <c r="D1756">
        <v>21074</v>
      </c>
      <c r="E1756">
        <v>210044</v>
      </c>
      <c r="F1756" t="s">
        <v>515</v>
      </c>
      <c r="G1756" t="s">
        <v>35</v>
      </c>
      <c r="H1756" t="s">
        <v>123</v>
      </c>
      <c r="I1756" t="s">
        <v>37</v>
      </c>
      <c r="J1756">
        <v>2</v>
      </c>
      <c r="K1756">
        <v>14.701018567</v>
      </c>
      <c r="L1756">
        <v>18</v>
      </c>
      <c r="M1756">
        <v>198429.48</v>
      </c>
      <c r="N1756">
        <v>21.083701376</v>
      </c>
      <c r="O1756">
        <v>19</v>
      </c>
      <c r="P1756">
        <v>261393.47</v>
      </c>
      <c r="Q1756">
        <v>1</v>
      </c>
      <c r="R1756">
        <v>6.3826828090000003</v>
      </c>
      <c r="S1756">
        <v>62963.99</v>
      </c>
      <c r="T1756" t="s">
        <v>196</v>
      </c>
      <c r="U1756" t="s">
        <v>197</v>
      </c>
      <c r="V1756">
        <v>0</v>
      </c>
      <c r="W1756">
        <v>0</v>
      </c>
      <c r="X1756">
        <v>25.075629255999999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6.3826828090000003</v>
      </c>
      <c r="AG1756">
        <v>52594.373309000002</v>
      </c>
      <c r="AH1756" t="s">
        <v>40</v>
      </c>
    </row>
    <row r="1757" spans="1:34" x14ac:dyDescent="0.55000000000000004">
      <c r="A1757">
        <v>16106.659823</v>
      </c>
      <c r="B1757">
        <v>15843.789862</v>
      </c>
      <c r="C1757" t="s">
        <v>21</v>
      </c>
      <c r="D1757">
        <v>21061</v>
      </c>
      <c r="E1757">
        <v>210044</v>
      </c>
      <c r="F1757" t="s">
        <v>515</v>
      </c>
      <c r="G1757" t="s">
        <v>35</v>
      </c>
      <c r="H1757" t="s">
        <v>64</v>
      </c>
      <c r="I1757" t="s">
        <v>37</v>
      </c>
      <c r="J1757">
        <v>1</v>
      </c>
      <c r="K1757">
        <v>2.7447059180000002</v>
      </c>
      <c r="L1757">
        <v>4</v>
      </c>
      <c r="M1757">
        <v>27283.87</v>
      </c>
      <c r="N1757">
        <v>6.2212968159999997</v>
      </c>
      <c r="O1757">
        <v>4</v>
      </c>
      <c r="P1757">
        <v>59895.23</v>
      </c>
      <c r="Q1757">
        <v>0</v>
      </c>
      <c r="R1757">
        <v>3.476590898</v>
      </c>
      <c r="S1757">
        <v>32611.360000000001</v>
      </c>
      <c r="T1757" t="s">
        <v>164</v>
      </c>
      <c r="U1757" t="s">
        <v>421</v>
      </c>
      <c r="V1757">
        <v>0</v>
      </c>
      <c r="W1757">
        <v>0</v>
      </c>
      <c r="X1757">
        <v>121.47440439</v>
      </c>
      <c r="Y1757">
        <v>-2.2170409339999999</v>
      </c>
      <c r="Z1757">
        <v>2.2170409339999999</v>
      </c>
      <c r="AA1757">
        <v>-2.2170409339999999</v>
      </c>
      <c r="AB1757">
        <v>6.3451591900000007E-2</v>
      </c>
      <c r="AC1757">
        <v>6.3451591900000007E-2</v>
      </c>
      <c r="AD1757">
        <v>0</v>
      </c>
      <c r="AE1757">
        <v>522.85172403000001</v>
      </c>
      <c r="AF1757">
        <v>3.4131393061000002</v>
      </c>
      <c r="AG1757">
        <v>28124.838441</v>
      </c>
      <c r="AH1757" t="s">
        <v>40</v>
      </c>
    </row>
    <row r="1758" spans="1:34" x14ac:dyDescent="0.55000000000000004">
      <c r="A1758">
        <v>16106.659823</v>
      </c>
      <c r="B1758">
        <v>15843.789862</v>
      </c>
      <c r="C1758" t="s">
        <v>21</v>
      </c>
      <c r="D1758" t="s">
        <v>44</v>
      </c>
      <c r="E1758">
        <v>210044</v>
      </c>
      <c r="F1758" t="s">
        <v>515</v>
      </c>
      <c r="G1758" t="s">
        <v>35</v>
      </c>
      <c r="H1758" t="s">
        <v>44</v>
      </c>
      <c r="I1758" t="s">
        <v>37</v>
      </c>
      <c r="J1758">
        <v>6</v>
      </c>
      <c r="K1758">
        <v>2.134234937</v>
      </c>
      <c r="L1758">
        <v>2</v>
      </c>
      <c r="M1758">
        <v>15227.36</v>
      </c>
      <c r="N1758">
        <v>6.365351811</v>
      </c>
      <c r="O1758">
        <v>8</v>
      </c>
      <c r="P1758">
        <v>85672</v>
      </c>
      <c r="Q1758">
        <v>6</v>
      </c>
      <c r="R1758">
        <v>4.2311168739999996</v>
      </c>
      <c r="S1758">
        <v>70444.639999999999</v>
      </c>
      <c r="U1758" t="s">
        <v>45</v>
      </c>
      <c r="V1758">
        <v>0</v>
      </c>
      <c r="W1758">
        <v>0</v>
      </c>
      <c r="X1758">
        <v>53.578863411999997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4.2311168739999996</v>
      </c>
      <c r="AG1758">
        <v>34865.110337999999</v>
      </c>
      <c r="AH1758" t="s">
        <v>40</v>
      </c>
    </row>
    <row r="1759" spans="1:34" x14ac:dyDescent="0.55000000000000004">
      <c r="A1759">
        <v>16106.659823</v>
      </c>
      <c r="B1759">
        <v>15843.789862</v>
      </c>
      <c r="C1759" t="s">
        <v>21</v>
      </c>
      <c r="D1759">
        <v>20815</v>
      </c>
      <c r="E1759">
        <v>210044</v>
      </c>
      <c r="F1759" t="s">
        <v>515</v>
      </c>
      <c r="G1759" t="s">
        <v>35</v>
      </c>
      <c r="H1759" t="s">
        <v>46</v>
      </c>
      <c r="I1759" t="s">
        <v>37</v>
      </c>
      <c r="J1759">
        <v>1</v>
      </c>
      <c r="K1759">
        <v>0</v>
      </c>
      <c r="L1759">
        <v>0</v>
      </c>
      <c r="M1759">
        <v>0</v>
      </c>
      <c r="N1759">
        <v>0.58304598299999999</v>
      </c>
      <c r="O1759">
        <v>1</v>
      </c>
      <c r="P1759">
        <v>11706.81</v>
      </c>
      <c r="Q1759">
        <v>1</v>
      </c>
      <c r="R1759">
        <v>0.58304598299999999</v>
      </c>
      <c r="S1759">
        <v>11706.81</v>
      </c>
      <c r="T1759" t="s">
        <v>440</v>
      </c>
      <c r="U1759" t="s">
        <v>441</v>
      </c>
      <c r="V1759">
        <v>0</v>
      </c>
      <c r="W1759">
        <v>0</v>
      </c>
      <c r="X1759">
        <v>41.452504771000001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0.58304598299999999</v>
      </c>
      <c r="AG1759">
        <v>4804.3963649999996</v>
      </c>
      <c r="AH1759" t="s">
        <v>40</v>
      </c>
    </row>
    <row r="1760" spans="1:34" x14ac:dyDescent="0.55000000000000004">
      <c r="A1760">
        <v>16106.659823</v>
      </c>
      <c r="B1760">
        <v>15843.789862</v>
      </c>
      <c r="C1760" t="s">
        <v>21</v>
      </c>
      <c r="D1760" t="s">
        <v>286</v>
      </c>
      <c r="E1760">
        <v>210044</v>
      </c>
      <c r="F1760" t="s">
        <v>515</v>
      </c>
      <c r="G1760" t="s">
        <v>35</v>
      </c>
      <c r="H1760" t="s">
        <v>286</v>
      </c>
      <c r="I1760" t="s">
        <v>37</v>
      </c>
      <c r="J1760">
        <v>2</v>
      </c>
      <c r="K1760">
        <v>1.1635259659999999</v>
      </c>
      <c r="L1760">
        <v>2</v>
      </c>
      <c r="M1760">
        <v>29219.97</v>
      </c>
      <c r="N1760">
        <v>2.6923819199999999</v>
      </c>
      <c r="O1760">
        <v>2</v>
      </c>
      <c r="P1760">
        <v>105256.74</v>
      </c>
      <c r="Q1760">
        <v>0</v>
      </c>
      <c r="R1760">
        <v>1.528855954</v>
      </c>
      <c r="S1760">
        <v>76036.77</v>
      </c>
      <c r="U1760" t="s">
        <v>287</v>
      </c>
      <c r="V1760">
        <v>0</v>
      </c>
      <c r="W1760">
        <v>0</v>
      </c>
      <c r="X1760">
        <v>198.49333811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1.528855954</v>
      </c>
      <c r="AG1760">
        <v>12598.028633</v>
      </c>
      <c r="AH1760" t="s">
        <v>40</v>
      </c>
    </row>
    <row r="1761" spans="1:34" x14ac:dyDescent="0.55000000000000004">
      <c r="A1761">
        <v>16106.659823</v>
      </c>
      <c r="B1761">
        <v>15843.789862</v>
      </c>
      <c r="C1761" t="s">
        <v>21</v>
      </c>
      <c r="D1761" t="s">
        <v>86</v>
      </c>
      <c r="E1761">
        <v>210044</v>
      </c>
      <c r="F1761" t="s">
        <v>515</v>
      </c>
      <c r="G1761" t="s">
        <v>35</v>
      </c>
      <c r="H1761" t="s">
        <v>86</v>
      </c>
      <c r="I1761" t="s">
        <v>37</v>
      </c>
      <c r="J1761">
        <v>1</v>
      </c>
      <c r="K1761">
        <v>0.52260498499999997</v>
      </c>
      <c r="L1761">
        <v>1</v>
      </c>
      <c r="M1761">
        <v>8191.42</v>
      </c>
      <c r="N1761">
        <v>1.0422079689999999</v>
      </c>
      <c r="O1761">
        <v>1</v>
      </c>
      <c r="P1761">
        <v>18631.63</v>
      </c>
      <c r="Q1761">
        <v>0</v>
      </c>
      <c r="R1761">
        <v>0.51960298400000005</v>
      </c>
      <c r="S1761">
        <v>10440.209999999999</v>
      </c>
      <c r="U1761" t="s">
        <v>451</v>
      </c>
      <c r="V1761">
        <v>0</v>
      </c>
      <c r="W1761">
        <v>0</v>
      </c>
      <c r="X1761">
        <v>17.612441476000001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0.51960298400000005</v>
      </c>
      <c r="AG1761">
        <v>4281.6154477999999</v>
      </c>
      <c r="AH1761" t="s">
        <v>40</v>
      </c>
    </row>
    <row r="1762" spans="1:34" x14ac:dyDescent="0.55000000000000004">
      <c r="A1762">
        <v>16106.659823</v>
      </c>
      <c r="B1762">
        <v>15843.789862</v>
      </c>
      <c r="C1762" t="s">
        <v>21</v>
      </c>
      <c r="D1762" t="s">
        <v>36</v>
      </c>
      <c r="E1762">
        <v>210044</v>
      </c>
      <c r="F1762" t="s">
        <v>515</v>
      </c>
      <c r="G1762" t="s">
        <v>35</v>
      </c>
      <c r="H1762" t="s">
        <v>36</v>
      </c>
      <c r="I1762" t="s">
        <v>37</v>
      </c>
      <c r="J1762">
        <v>8</v>
      </c>
      <c r="K1762">
        <v>8.2884187540000003</v>
      </c>
      <c r="L1762">
        <v>12</v>
      </c>
      <c r="M1762">
        <v>119520.4</v>
      </c>
      <c r="N1762">
        <v>9.1403037279999992</v>
      </c>
      <c r="O1762">
        <v>12</v>
      </c>
      <c r="P1762">
        <v>156815.48000000001</v>
      </c>
      <c r="Q1762">
        <v>0</v>
      </c>
      <c r="R1762">
        <v>0.85188497399999996</v>
      </c>
      <c r="S1762">
        <v>37295.08</v>
      </c>
      <c r="U1762" t="s">
        <v>71</v>
      </c>
      <c r="V1762">
        <v>0</v>
      </c>
      <c r="W1762">
        <v>0</v>
      </c>
      <c r="X1762">
        <v>20.733157383000002</v>
      </c>
      <c r="Y1762">
        <v>-0.732951978</v>
      </c>
      <c r="Z1762">
        <v>0.732951978</v>
      </c>
      <c r="AA1762">
        <v>-0.732951978</v>
      </c>
      <c r="AB1762">
        <v>3.01155663E-2</v>
      </c>
      <c r="AC1762">
        <v>3.01155663E-2</v>
      </c>
      <c r="AD1762">
        <v>0</v>
      </c>
      <c r="AE1762">
        <v>248.15730096999999</v>
      </c>
      <c r="AF1762">
        <v>0.82176940769999995</v>
      </c>
      <c r="AG1762">
        <v>6771.5172904000001</v>
      </c>
      <c r="AH1762" t="s">
        <v>40</v>
      </c>
    </row>
    <row r="1763" spans="1:34" x14ac:dyDescent="0.55000000000000004">
      <c r="A1763">
        <v>16106.659823</v>
      </c>
      <c r="B1763">
        <v>15843.789862</v>
      </c>
      <c r="C1763" t="s">
        <v>21</v>
      </c>
      <c r="D1763">
        <v>21047</v>
      </c>
      <c r="E1763">
        <v>210044</v>
      </c>
      <c r="F1763" t="s">
        <v>515</v>
      </c>
      <c r="G1763" t="s">
        <v>35</v>
      </c>
      <c r="H1763" t="s">
        <v>126</v>
      </c>
      <c r="I1763" t="s">
        <v>37</v>
      </c>
      <c r="J1763">
        <v>2</v>
      </c>
      <c r="K1763">
        <v>5.41120584</v>
      </c>
      <c r="L1763">
        <v>9</v>
      </c>
      <c r="M1763">
        <v>76361.63</v>
      </c>
      <c r="N1763">
        <v>14.821757559</v>
      </c>
      <c r="O1763">
        <v>16</v>
      </c>
      <c r="P1763">
        <v>172620.65</v>
      </c>
      <c r="Q1763">
        <v>7</v>
      </c>
      <c r="R1763">
        <v>9.4105517190000008</v>
      </c>
      <c r="S1763">
        <v>96259.02</v>
      </c>
      <c r="T1763" t="s">
        <v>405</v>
      </c>
      <c r="U1763" t="s">
        <v>406</v>
      </c>
      <c r="V1763">
        <v>0</v>
      </c>
      <c r="W1763">
        <v>0</v>
      </c>
      <c r="X1763">
        <v>24.980314255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9.4105517190000008</v>
      </c>
      <c r="AG1763">
        <v>77544.519281999994</v>
      </c>
      <c r="AH1763" t="s">
        <v>40</v>
      </c>
    </row>
    <row r="1764" spans="1:34" x14ac:dyDescent="0.55000000000000004">
      <c r="A1764">
        <v>16106.659823</v>
      </c>
      <c r="B1764">
        <v>15843.789862</v>
      </c>
      <c r="C1764" t="s">
        <v>21</v>
      </c>
      <c r="D1764">
        <v>21794</v>
      </c>
      <c r="E1764">
        <v>210044</v>
      </c>
      <c r="F1764" t="s">
        <v>515</v>
      </c>
      <c r="G1764" t="s">
        <v>35</v>
      </c>
      <c r="H1764" t="s">
        <v>79</v>
      </c>
      <c r="I1764" t="s">
        <v>37</v>
      </c>
      <c r="J1764">
        <v>1</v>
      </c>
      <c r="K1764">
        <v>0</v>
      </c>
      <c r="L1764">
        <v>0</v>
      </c>
      <c r="M1764">
        <v>0</v>
      </c>
      <c r="N1764">
        <v>0.46458898599999998</v>
      </c>
      <c r="O1764">
        <v>1</v>
      </c>
      <c r="P1764">
        <v>2030.04</v>
      </c>
      <c r="Q1764">
        <v>1</v>
      </c>
      <c r="R1764">
        <v>0.46458898599999998</v>
      </c>
      <c r="S1764">
        <v>2030.04</v>
      </c>
      <c r="T1764" t="s">
        <v>454</v>
      </c>
      <c r="U1764" t="s">
        <v>455</v>
      </c>
      <c r="V1764">
        <v>0</v>
      </c>
      <c r="W1764">
        <v>0</v>
      </c>
      <c r="X1764">
        <v>1.4295579570000001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0.46458898599999998</v>
      </c>
      <c r="AG1764">
        <v>3828.2909077999998</v>
      </c>
      <c r="AH1764" t="s">
        <v>40</v>
      </c>
    </row>
    <row r="1765" spans="1:34" x14ac:dyDescent="0.55000000000000004">
      <c r="A1765">
        <v>16106.659823</v>
      </c>
      <c r="B1765">
        <v>15843.789862</v>
      </c>
      <c r="C1765" t="s">
        <v>21</v>
      </c>
      <c r="D1765">
        <v>21046</v>
      </c>
      <c r="E1765">
        <v>210044</v>
      </c>
      <c r="F1765" t="s">
        <v>515</v>
      </c>
      <c r="G1765" t="s">
        <v>35</v>
      </c>
      <c r="H1765" t="s">
        <v>79</v>
      </c>
      <c r="I1765" t="s">
        <v>37</v>
      </c>
      <c r="J1765">
        <v>2</v>
      </c>
      <c r="K1765">
        <v>0.52952198399999995</v>
      </c>
      <c r="L1765">
        <v>1</v>
      </c>
      <c r="M1765">
        <v>8751.1</v>
      </c>
      <c r="N1765">
        <v>5.206335846</v>
      </c>
      <c r="O1765">
        <v>6</v>
      </c>
      <c r="P1765">
        <v>75162.92</v>
      </c>
      <c r="Q1765">
        <v>5</v>
      </c>
      <c r="R1765">
        <v>4.6768138620000004</v>
      </c>
      <c r="S1765">
        <v>66411.820000000007</v>
      </c>
      <c r="T1765" t="s">
        <v>80</v>
      </c>
      <c r="U1765" t="s">
        <v>289</v>
      </c>
      <c r="V1765">
        <v>0</v>
      </c>
      <c r="W1765">
        <v>0</v>
      </c>
      <c r="X1765">
        <v>34.217549980999998</v>
      </c>
      <c r="Y1765">
        <v>-3.7040278899999999</v>
      </c>
      <c r="Z1765">
        <v>3.7040278899999999</v>
      </c>
      <c r="AA1765">
        <v>-3.7040278899999999</v>
      </c>
      <c r="AB1765">
        <v>0.50626210790000004</v>
      </c>
      <c r="AC1765">
        <v>0.50626210790000004</v>
      </c>
      <c r="AD1765">
        <v>0</v>
      </c>
      <c r="AE1765">
        <v>4171.6843987000002</v>
      </c>
      <c r="AF1765">
        <v>4.1705517540999999</v>
      </c>
      <c r="AG1765">
        <v>34366.043624999998</v>
      </c>
      <c r="AH1765" t="s">
        <v>40</v>
      </c>
    </row>
    <row r="1766" spans="1:34" x14ac:dyDescent="0.55000000000000004">
      <c r="A1766">
        <v>16106.659823</v>
      </c>
      <c r="B1766">
        <v>15843.789862</v>
      </c>
      <c r="C1766" t="s">
        <v>21</v>
      </c>
      <c r="D1766">
        <v>21791</v>
      </c>
      <c r="E1766">
        <v>210044</v>
      </c>
      <c r="F1766" t="s">
        <v>515</v>
      </c>
      <c r="G1766" t="s">
        <v>35</v>
      </c>
      <c r="H1766" t="s">
        <v>123</v>
      </c>
      <c r="I1766" t="s">
        <v>37</v>
      </c>
      <c r="J1766">
        <v>1</v>
      </c>
      <c r="K1766">
        <v>0</v>
      </c>
      <c r="L1766">
        <v>0</v>
      </c>
      <c r="M1766">
        <v>0</v>
      </c>
      <c r="N1766">
        <v>1.543351954</v>
      </c>
      <c r="O1766">
        <v>1</v>
      </c>
      <c r="P1766">
        <v>19323.86</v>
      </c>
      <c r="Q1766">
        <v>1</v>
      </c>
      <c r="R1766">
        <v>1.543351954</v>
      </c>
      <c r="S1766">
        <v>19323.86</v>
      </c>
      <c r="T1766" t="s">
        <v>345</v>
      </c>
      <c r="U1766" t="s">
        <v>346</v>
      </c>
      <c r="V1766">
        <v>0</v>
      </c>
      <c r="W1766">
        <v>0</v>
      </c>
      <c r="X1766">
        <v>10.496671685000001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1.543351954</v>
      </c>
      <c r="AG1766">
        <v>12717.478096000001</v>
      </c>
      <c r="AH1766" t="s">
        <v>40</v>
      </c>
    </row>
    <row r="1767" spans="1:34" x14ac:dyDescent="0.55000000000000004">
      <c r="A1767">
        <v>16106.659823</v>
      </c>
      <c r="B1767">
        <v>15843.789862</v>
      </c>
      <c r="C1767" t="s">
        <v>21</v>
      </c>
      <c r="D1767">
        <v>21784</v>
      </c>
      <c r="E1767">
        <v>210044</v>
      </c>
      <c r="F1767" t="s">
        <v>515</v>
      </c>
      <c r="G1767" t="s">
        <v>35</v>
      </c>
      <c r="H1767" t="s">
        <v>123</v>
      </c>
      <c r="I1767" t="s">
        <v>37</v>
      </c>
      <c r="J1767">
        <v>2</v>
      </c>
      <c r="K1767">
        <v>1.989389941</v>
      </c>
      <c r="L1767">
        <v>3</v>
      </c>
      <c r="M1767">
        <v>18027.240000000002</v>
      </c>
      <c r="N1767">
        <v>4.9145338550000002</v>
      </c>
      <c r="O1767">
        <v>9</v>
      </c>
      <c r="P1767">
        <v>79214.8</v>
      </c>
      <c r="Q1767">
        <v>6</v>
      </c>
      <c r="R1767">
        <v>2.925143914</v>
      </c>
      <c r="S1767">
        <v>61187.56</v>
      </c>
      <c r="T1767" t="s">
        <v>410</v>
      </c>
      <c r="U1767" t="s">
        <v>411</v>
      </c>
      <c r="V1767">
        <v>0</v>
      </c>
      <c r="W1767">
        <v>0</v>
      </c>
      <c r="X1767">
        <v>42.057279747999999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2.925143914</v>
      </c>
      <c r="AG1767">
        <v>24103.674834000001</v>
      </c>
      <c r="AH1767" t="s">
        <v>40</v>
      </c>
    </row>
    <row r="1768" spans="1:34" x14ac:dyDescent="0.55000000000000004">
      <c r="A1768">
        <v>16106.659823</v>
      </c>
      <c r="B1768">
        <v>15843.789862</v>
      </c>
      <c r="C1768" t="s">
        <v>21</v>
      </c>
      <c r="D1768">
        <v>21045</v>
      </c>
      <c r="E1768">
        <v>210044</v>
      </c>
      <c r="F1768" t="s">
        <v>515</v>
      </c>
      <c r="G1768" t="s">
        <v>35</v>
      </c>
      <c r="H1768" t="s">
        <v>79</v>
      </c>
      <c r="I1768" t="s">
        <v>37</v>
      </c>
      <c r="J1768">
        <v>2</v>
      </c>
      <c r="K1768">
        <v>1.9633179409999999</v>
      </c>
      <c r="L1768">
        <v>4</v>
      </c>
      <c r="M1768">
        <v>28300.5</v>
      </c>
      <c r="N1768">
        <v>5.5934588329999997</v>
      </c>
      <c r="O1768">
        <v>4</v>
      </c>
      <c r="P1768">
        <v>111479.43</v>
      </c>
      <c r="Q1768">
        <v>0</v>
      </c>
      <c r="R1768">
        <v>3.630140892</v>
      </c>
      <c r="S1768">
        <v>83178.929999999993</v>
      </c>
      <c r="T1768" t="s">
        <v>80</v>
      </c>
      <c r="U1768" t="s">
        <v>242</v>
      </c>
      <c r="V1768">
        <v>0</v>
      </c>
      <c r="W1768">
        <v>0</v>
      </c>
      <c r="X1768">
        <v>78.241843665999994</v>
      </c>
      <c r="Y1768">
        <v>-7.9040637660000002</v>
      </c>
      <c r="Z1768">
        <v>7.9040637660000002</v>
      </c>
      <c r="AA1768">
        <v>-7.9040637660000002</v>
      </c>
      <c r="AB1768">
        <v>0.3667202068</v>
      </c>
      <c r="AC1768">
        <v>0.3667202068</v>
      </c>
      <c r="AD1768">
        <v>0</v>
      </c>
      <c r="AE1768">
        <v>3021.8358069999999</v>
      </c>
      <c r="AF1768">
        <v>3.2634206851999998</v>
      </c>
      <c r="AG1768">
        <v>26891.131977000001</v>
      </c>
      <c r="AH1768" t="s">
        <v>40</v>
      </c>
    </row>
    <row r="1769" spans="1:34" x14ac:dyDescent="0.55000000000000004">
      <c r="A1769">
        <v>16106.659823</v>
      </c>
      <c r="B1769">
        <v>15843.789862</v>
      </c>
      <c r="C1769" t="s">
        <v>21</v>
      </c>
      <c r="D1769">
        <v>21776</v>
      </c>
      <c r="E1769">
        <v>210044</v>
      </c>
      <c r="F1769" t="s">
        <v>515</v>
      </c>
      <c r="G1769" t="s">
        <v>35</v>
      </c>
      <c r="H1769" t="s">
        <v>123</v>
      </c>
      <c r="I1769" t="s">
        <v>37</v>
      </c>
      <c r="J1769">
        <v>2</v>
      </c>
      <c r="K1769">
        <v>1.2471279630000001</v>
      </c>
      <c r="L1769">
        <v>2</v>
      </c>
      <c r="M1769">
        <v>19561.759999999998</v>
      </c>
      <c r="N1769">
        <v>3.7071398900000001</v>
      </c>
      <c r="O1769">
        <v>4</v>
      </c>
      <c r="P1769">
        <v>49784.4</v>
      </c>
      <c r="Q1769">
        <v>2</v>
      </c>
      <c r="R1769">
        <v>2.460011927</v>
      </c>
      <c r="S1769">
        <v>30222.639999999999</v>
      </c>
      <c r="T1769" t="s">
        <v>225</v>
      </c>
      <c r="U1769" t="s">
        <v>226</v>
      </c>
      <c r="V1769">
        <v>0</v>
      </c>
      <c r="W1769">
        <v>0</v>
      </c>
      <c r="X1769">
        <v>6.8351777970000001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2.460011927</v>
      </c>
      <c r="AG1769">
        <v>20270.909507</v>
      </c>
      <c r="AH1769" t="s">
        <v>40</v>
      </c>
    </row>
    <row r="1770" spans="1:34" x14ac:dyDescent="0.55000000000000004">
      <c r="A1770">
        <v>16106.659823</v>
      </c>
      <c r="B1770">
        <v>15843.789862</v>
      </c>
      <c r="C1770" t="s">
        <v>21</v>
      </c>
      <c r="D1770">
        <v>20785</v>
      </c>
      <c r="E1770">
        <v>210044</v>
      </c>
      <c r="F1770" t="s">
        <v>515</v>
      </c>
      <c r="G1770" t="s">
        <v>35</v>
      </c>
      <c r="H1770" t="s">
        <v>41</v>
      </c>
      <c r="I1770" t="s">
        <v>37</v>
      </c>
      <c r="J1770">
        <v>2</v>
      </c>
      <c r="K1770">
        <v>0</v>
      </c>
      <c r="L1770">
        <v>0</v>
      </c>
      <c r="M1770">
        <v>0</v>
      </c>
      <c r="N1770">
        <v>2.7936359180000001</v>
      </c>
      <c r="O1770">
        <v>4</v>
      </c>
      <c r="P1770">
        <v>34922.39</v>
      </c>
      <c r="Q1770">
        <v>4</v>
      </c>
      <c r="R1770">
        <v>2.7936359180000001</v>
      </c>
      <c r="S1770">
        <v>34922.39</v>
      </c>
      <c r="T1770" t="s">
        <v>49</v>
      </c>
      <c r="U1770" t="s">
        <v>150</v>
      </c>
      <c r="V1770">
        <v>0</v>
      </c>
      <c r="W1770">
        <v>0</v>
      </c>
      <c r="X1770">
        <v>200.05824806000001</v>
      </c>
      <c r="Y1770">
        <v>-3.5376048949999999</v>
      </c>
      <c r="Z1770">
        <v>3.5376048949999999</v>
      </c>
      <c r="AA1770">
        <v>-3.5376048949999999</v>
      </c>
      <c r="AB1770">
        <v>4.9399513399999997E-2</v>
      </c>
      <c r="AC1770">
        <v>4.9399513399999997E-2</v>
      </c>
      <c r="AD1770">
        <v>0</v>
      </c>
      <c r="AE1770">
        <v>407.06024798999999</v>
      </c>
      <c r="AF1770">
        <v>2.7442364046000001</v>
      </c>
      <c r="AG1770">
        <v>22612.966714999999</v>
      </c>
      <c r="AH1770" t="s">
        <v>40</v>
      </c>
    </row>
    <row r="1771" spans="1:34" x14ac:dyDescent="0.55000000000000004">
      <c r="A1771">
        <v>16106.659823</v>
      </c>
      <c r="B1771">
        <v>15843.789862</v>
      </c>
      <c r="C1771" t="s">
        <v>21</v>
      </c>
      <c r="D1771">
        <v>21771</v>
      </c>
      <c r="E1771">
        <v>210044</v>
      </c>
      <c r="F1771" t="s">
        <v>515</v>
      </c>
      <c r="G1771" t="s">
        <v>35</v>
      </c>
      <c r="H1771" t="s">
        <v>55</v>
      </c>
      <c r="I1771" t="s">
        <v>37</v>
      </c>
      <c r="J1771">
        <v>1</v>
      </c>
      <c r="K1771">
        <v>0</v>
      </c>
      <c r="L1771">
        <v>0</v>
      </c>
      <c r="M1771">
        <v>0</v>
      </c>
      <c r="N1771">
        <v>2.6434989209999999</v>
      </c>
      <c r="O1771">
        <v>2</v>
      </c>
      <c r="P1771">
        <v>32560.92</v>
      </c>
      <c r="Q1771">
        <v>2</v>
      </c>
      <c r="R1771">
        <v>2.6434989209999999</v>
      </c>
      <c r="S1771">
        <v>32560.92</v>
      </c>
      <c r="T1771" t="s">
        <v>77</v>
      </c>
      <c r="U1771" t="s">
        <v>78</v>
      </c>
      <c r="V1771">
        <v>0</v>
      </c>
      <c r="W1771">
        <v>0</v>
      </c>
      <c r="X1771">
        <v>50.771912489999998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2.6434989209999999</v>
      </c>
      <c r="AG1771">
        <v>21782.873009999999</v>
      </c>
      <c r="AH1771" t="s">
        <v>40</v>
      </c>
    </row>
    <row r="1772" spans="1:34" x14ac:dyDescent="0.55000000000000004">
      <c r="A1772">
        <v>16106.659823</v>
      </c>
      <c r="B1772">
        <v>15843.789862</v>
      </c>
      <c r="C1772" t="s">
        <v>21</v>
      </c>
      <c r="D1772">
        <v>21769</v>
      </c>
      <c r="E1772">
        <v>210044</v>
      </c>
      <c r="F1772" t="s">
        <v>515</v>
      </c>
      <c r="G1772" t="s">
        <v>35</v>
      </c>
      <c r="H1772" t="s">
        <v>55</v>
      </c>
      <c r="I1772" t="s">
        <v>37</v>
      </c>
      <c r="J1772">
        <v>1</v>
      </c>
      <c r="K1772">
        <v>0</v>
      </c>
      <c r="L1772">
        <v>0</v>
      </c>
      <c r="M1772">
        <v>0</v>
      </c>
      <c r="N1772">
        <v>0.65062098099999999</v>
      </c>
      <c r="O1772">
        <v>1</v>
      </c>
      <c r="P1772">
        <v>4077.12</v>
      </c>
      <c r="Q1772">
        <v>1</v>
      </c>
      <c r="R1772">
        <v>0.65062098099999999</v>
      </c>
      <c r="S1772">
        <v>4077.12</v>
      </c>
      <c r="T1772" t="s">
        <v>133</v>
      </c>
      <c r="U1772" t="s">
        <v>134</v>
      </c>
      <c r="V1772">
        <v>0</v>
      </c>
      <c r="W1772">
        <v>0</v>
      </c>
      <c r="X1772">
        <v>15.85309453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0.65062098099999999</v>
      </c>
      <c r="AG1772">
        <v>5361.2256447</v>
      </c>
      <c r="AH1772" t="s">
        <v>40</v>
      </c>
    </row>
    <row r="1773" spans="1:34" x14ac:dyDescent="0.55000000000000004">
      <c r="A1773">
        <v>16106.659823</v>
      </c>
      <c r="B1773">
        <v>15843.789862</v>
      </c>
      <c r="C1773" t="s">
        <v>21</v>
      </c>
      <c r="D1773">
        <v>21727</v>
      </c>
      <c r="E1773">
        <v>210044</v>
      </c>
      <c r="F1773" t="s">
        <v>515</v>
      </c>
      <c r="G1773" t="s">
        <v>35</v>
      </c>
      <c r="H1773" t="s">
        <v>55</v>
      </c>
      <c r="I1773" t="s">
        <v>37</v>
      </c>
      <c r="J1773">
        <v>1</v>
      </c>
      <c r="K1773">
        <v>0</v>
      </c>
      <c r="L1773">
        <v>0</v>
      </c>
      <c r="M1773">
        <v>0</v>
      </c>
      <c r="N1773">
        <v>1.149632966</v>
      </c>
      <c r="O1773">
        <v>1</v>
      </c>
      <c r="P1773">
        <v>11785.38</v>
      </c>
      <c r="Q1773">
        <v>1</v>
      </c>
      <c r="R1773">
        <v>1.149632966</v>
      </c>
      <c r="S1773">
        <v>11785.38</v>
      </c>
      <c r="T1773" t="s">
        <v>56</v>
      </c>
      <c r="U1773" t="s">
        <v>57</v>
      </c>
      <c r="V1773">
        <v>0</v>
      </c>
      <c r="W1773">
        <v>0</v>
      </c>
      <c r="X1773">
        <v>38.168950872000003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1.149632966</v>
      </c>
      <c r="AG1773">
        <v>9473.1678186000008</v>
      </c>
      <c r="AH1773" t="s">
        <v>40</v>
      </c>
    </row>
    <row r="1774" spans="1:34" x14ac:dyDescent="0.55000000000000004">
      <c r="A1774">
        <v>16106.659823</v>
      </c>
      <c r="B1774">
        <v>15843.789862</v>
      </c>
      <c r="C1774" t="s">
        <v>21</v>
      </c>
      <c r="D1774">
        <v>21702</v>
      </c>
      <c r="E1774">
        <v>210044</v>
      </c>
      <c r="F1774" t="s">
        <v>515</v>
      </c>
      <c r="G1774" t="s">
        <v>35</v>
      </c>
      <c r="H1774" t="s">
        <v>55</v>
      </c>
      <c r="I1774" t="s">
        <v>37</v>
      </c>
      <c r="J1774">
        <v>1</v>
      </c>
      <c r="K1774">
        <v>0</v>
      </c>
      <c r="L1774">
        <v>0</v>
      </c>
      <c r="M1774">
        <v>0</v>
      </c>
      <c r="N1774">
        <v>0.722821979</v>
      </c>
      <c r="O1774">
        <v>1</v>
      </c>
      <c r="P1774">
        <v>39939.39</v>
      </c>
      <c r="Q1774">
        <v>1</v>
      </c>
      <c r="R1774">
        <v>0.722821979</v>
      </c>
      <c r="S1774">
        <v>39939.39</v>
      </c>
      <c r="T1774" t="s">
        <v>55</v>
      </c>
      <c r="U1774" t="s">
        <v>92</v>
      </c>
      <c r="V1774">
        <v>0</v>
      </c>
      <c r="W1774">
        <v>0</v>
      </c>
      <c r="X1774">
        <v>33.656547998000001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0.722821979</v>
      </c>
      <c r="AG1774">
        <v>5956.1739377000004</v>
      </c>
      <c r="AH1774" t="s">
        <v>40</v>
      </c>
    </row>
    <row r="1775" spans="1:34" x14ac:dyDescent="0.55000000000000004">
      <c r="A1775">
        <v>17113.168083</v>
      </c>
      <c r="B1775">
        <v>37024.421375999998</v>
      </c>
      <c r="C1775" t="s">
        <v>21</v>
      </c>
      <c r="D1775" t="s">
        <v>401</v>
      </c>
      <c r="E1775">
        <v>210045</v>
      </c>
      <c r="F1775" t="s">
        <v>518</v>
      </c>
      <c r="G1775" t="s">
        <v>35</v>
      </c>
      <c r="H1775" t="s">
        <v>401</v>
      </c>
      <c r="I1775" t="s">
        <v>37</v>
      </c>
      <c r="J1775">
        <v>1</v>
      </c>
      <c r="K1775">
        <v>0.42078298800000002</v>
      </c>
      <c r="L1775">
        <v>1</v>
      </c>
      <c r="M1775">
        <v>7200.93</v>
      </c>
      <c r="N1775">
        <v>1.03536797</v>
      </c>
      <c r="O1775">
        <v>2</v>
      </c>
      <c r="P1775">
        <v>38333.9</v>
      </c>
      <c r="Q1775">
        <v>1</v>
      </c>
      <c r="R1775">
        <v>0.614584982</v>
      </c>
      <c r="S1775">
        <v>31132.97</v>
      </c>
      <c r="U1775" t="s">
        <v>402</v>
      </c>
      <c r="V1775">
        <v>0</v>
      </c>
      <c r="W1775">
        <v>0</v>
      </c>
      <c r="X1775">
        <v>127.77544118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0.614584982</v>
      </c>
      <c r="AG1775">
        <v>5380.7510038</v>
      </c>
      <c r="AH1775" t="s">
        <v>40</v>
      </c>
    </row>
    <row r="1776" spans="1:34" x14ac:dyDescent="0.55000000000000004">
      <c r="A1776">
        <v>13066.945218999999</v>
      </c>
      <c r="B1776">
        <v>12736.83728</v>
      </c>
      <c r="C1776" t="s">
        <v>21</v>
      </c>
      <c r="D1776">
        <v>21403</v>
      </c>
      <c r="E1776">
        <v>210048</v>
      </c>
      <c r="F1776" t="s">
        <v>519</v>
      </c>
      <c r="G1776" t="s">
        <v>35</v>
      </c>
      <c r="H1776" t="s">
        <v>64</v>
      </c>
      <c r="I1776" t="s">
        <v>37</v>
      </c>
      <c r="J1776">
        <v>1</v>
      </c>
      <c r="K1776">
        <v>0.43226198700000001</v>
      </c>
      <c r="L1776">
        <v>1</v>
      </c>
      <c r="M1776">
        <v>5861.86</v>
      </c>
      <c r="N1776">
        <v>1.1146389670000001</v>
      </c>
      <c r="O1776">
        <v>2</v>
      </c>
      <c r="P1776">
        <v>13974.08</v>
      </c>
      <c r="Q1776">
        <v>1</v>
      </c>
      <c r="R1776">
        <v>0.68237698000000002</v>
      </c>
      <c r="S1776">
        <v>8112.22</v>
      </c>
      <c r="T1776" t="s">
        <v>104</v>
      </c>
      <c r="U1776" t="s">
        <v>457</v>
      </c>
      <c r="V1776">
        <v>0</v>
      </c>
      <c r="W1776">
        <v>0</v>
      </c>
      <c r="X1776">
        <v>30.136504110000001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0.68237698000000002</v>
      </c>
      <c r="AG1776">
        <v>4561.7236665999999</v>
      </c>
      <c r="AH1776" t="s">
        <v>40</v>
      </c>
    </row>
    <row r="1777" spans="1:34" x14ac:dyDescent="0.55000000000000004">
      <c r="A1777">
        <v>13066.945218999999</v>
      </c>
      <c r="B1777">
        <v>12736.83728</v>
      </c>
      <c r="C1777" t="s">
        <v>21</v>
      </c>
      <c r="D1777">
        <v>21036</v>
      </c>
      <c r="E1777">
        <v>210048</v>
      </c>
      <c r="F1777" t="s">
        <v>519</v>
      </c>
      <c r="G1777" t="s">
        <v>35</v>
      </c>
      <c r="H1777" t="s">
        <v>79</v>
      </c>
      <c r="I1777" t="s">
        <v>37</v>
      </c>
      <c r="J1777">
        <v>2</v>
      </c>
      <c r="K1777">
        <v>13.618263597</v>
      </c>
      <c r="L1777">
        <v>13</v>
      </c>
      <c r="M1777">
        <v>150193.85</v>
      </c>
      <c r="N1777">
        <v>18.553955449</v>
      </c>
      <c r="O1777">
        <v>22</v>
      </c>
      <c r="P1777">
        <v>231579.22</v>
      </c>
      <c r="Q1777">
        <v>9</v>
      </c>
      <c r="R1777">
        <v>4.9356918519999997</v>
      </c>
      <c r="S1777">
        <v>81385.37</v>
      </c>
      <c r="T1777" t="s">
        <v>96</v>
      </c>
      <c r="U1777" t="s">
        <v>97</v>
      </c>
      <c r="V1777">
        <v>0</v>
      </c>
      <c r="W1777">
        <v>0</v>
      </c>
      <c r="X1777">
        <v>14.76700456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4.9356918519999997</v>
      </c>
      <c r="AG1777">
        <v>32995.342739</v>
      </c>
      <c r="AH1777" t="s">
        <v>40</v>
      </c>
    </row>
    <row r="1778" spans="1:34" x14ac:dyDescent="0.55000000000000004">
      <c r="A1778">
        <v>13066.945218999999</v>
      </c>
      <c r="B1778">
        <v>12736.83728</v>
      </c>
      <c r="C1778" t="s">
        <v>21</v>
      </c>
      <c r="D1778">
        <v>21035</v>
      </c>
      <c r="E1778">
        <v>210048</v>
      </c>
      <c r="F1778" t="s">
        <v>519</v>
      </c>
      <c r="G1778" t="s">
        <v>35</v>
      </c>
      <c r="H1778" t="s">
        <v>64</v>
      </c>
      <c r="I1778" t="s">
        <v>37</v>
      </c>
      <c r="J1778">
        <v>2</v>
      </c>
      <c r="K1778">
        <v>0</v>
      </c>
      <c r="L1778">
        <v>0</v>
      </c>
      <c r="M1778">
        <v>0</v>
      </c>
      <c r="N1778">
        <v>1.569074954</v>
      </c>
      <c r="O1778">
        <v>2</v>
      </c>
      <c r="P1778">
        <v>10201.629999999999</v>
      </c>
      <c r="Q1778">
        <v>2</v>
      </c>
      <c r="R1778">
        <v>1.569074954</v>
      </c>
      <c r="S1778">
        <v>10201.629999999999</v>
      </c>
      <c r="T1778" t="s">
        <v>227</v>
      </c>
      <c r="U1778" t="s">
        <v>228</v>
      </c>
      <c r="V1778">
        <v>0</v>
      </c>
      <c r="W1778">
        <v>0</v>
      </c>
      <c r="X1778">
        <v>14.129551580999999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1.569074954</v>
      </c>
      <c r="AG1778">
        <v>10489.343225000001</v>
      </c>
      <c r="AH1778" t="s">
        <v>40</v>
      </c>
    </row>
    <row r="1779" spans="1:34" x14ac:dyDescent="0.55000000000000004">
      <c r="A1779">
        <v>13066.945218999999</v>
      </c>
      <c r="B1779">
        <v>12736.83728</v>
      </c>
      <c r="C1779" t="s">
        <v>21</v>
      </c>
      <c r="D1779">
        <v>21286</v>
      </c>
      <c r="E1779">
        <v>210048</v>
      </c>
      <c r="F1779" t="s">
        <v>519</v>
      </c>
      <c r="G1779" t="s">
        <v>35</v>
      </c>
      <c r="H1779" t="s">
        <v>36</v>
      </c>
      <c r="I1779" t="s">
        <v>37</v>
      </c>
      <c r="J1779">
        <v>1</v>
      </c>
      <c r="K1779">
        <v>0</v>
      </c>
      <c r="L1779">
        <v>0</v>
      </c>
      <c r="M1779">
        <v>0</v>
      </c>
      <c r="N1779">
        <v>0.39626098799999998</v>
      </c>
      <c r="O1779">
        <v>1</v>
      </c>
      <c r="P1779">
        <v>9321.69</v>
      </c>
      <c r="Q1779">
        <v>1</v>
      </c>
      <c r="R1779">
        <v>0.39626098799999998</v>
      </c>
      <c r="S1779">
        <v>9321.69</v>
      </c>
      <c r="T1779" t="s">
        <v>155</v>
      </c>
      <c r="U1779" t="s">
        <v>156</v>
      </c>
      <c r="V1779">
        <v>0</v>
      </c>
      <c r="W1779">
        <v>0</v>
      </c>
      <c r="X1779">
        <v>42.606785745000003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0.39626098799999998</v>
      </c>
      <c r="AG1779">
        <v>2649.0241906000001</v>
      </c>
      <c r="AH1779" t="s">
        <v>40</v>
      </c>
    </row>
    <row r="1780" spans="1:34" x14ac:dyDescent="0.55000000000000004">
      <c r="A1780">
        <v>13066.945218999999</v>
      </c>
      <c r="B1780">
        <v>12736.83728</v>
      </c>
      <c r="C1780" t="s">
        <v>21</v>
      </c>
      <c r="D1780">
        <v>20723</v>
      </c>
      <c r="E1780">
        <v>210048</v>
      </c>
      <c r="F1780" t="s">
        <v>519</v>
      </c>
      <c r="G1780" t="s">
        <v>35</v>
      </c>
      <c r="H1780" t="s">
        <v>79</v>
      </c>
      <c r="I1780" t="s">
        <v>37</v>
      </c>
      <c r="J1780">
        <v>2</v>
      </c>
      <c r="K1780">
        <v>144.8324447</v>
      </c>
      <c r="L1780">
        <v>200</v>
      </c>
      <c r="M1780">
        <v>2044744.62</v>
      </c>
      <c r="N1780">
        <v>192.07773929999999</v>
      </c>
      <c r="O1780">
        <v>228</v>
      </c>
      <c r="P1780">
        <v>2369730.2200000002</v>
      </c>
      <c r="Q1780">
        <v>28</v>
      </c>
      <c r="R1780">
        <v>47.245294598000001</v>
      </c>
      <c r="S1780">
        <v>324985.59999999998</v>
      </c>
      <c r="T1780" t="s">
        <v>129</v>
      </c>
      <c r="U1780" t="s">
        <v>255</v>
      </c>
      <c r="V1780">
        <v>0</v>
      </c>
      <c r="W1780">
        <v>0</v>
      </c>
      <c r="X1780">
        <v>111.81412468000001</v>
      </c>
      <c r="Y1780">
        <v>-21.82886835</v>
      </c>
      <c r="Z1780">
        <v>21.828868353000001</v>
      </c>
      <c r="AA1780">
        <v>-21.82886835</v>
      </c>
      <c r="AB1780">
        <v>9.2234439881999997</v>
      </c>
      <c r="AC1780">
        <v>9.2234439881999997</v>
      </c>
      <c r="AD1780">
        <v>0</v>
      </c>
      <c r="AE1780">
        <v>61659.176615999997</v>
      </c>
      <c r="AF1780">
        <v>38.021850610000001</v>
      </c>
      <c r="AG1780">
        <v>254177.94102</v>
      </c>
      <c r="AH1780" t="s">
        <v>40</v>
      </c>
    </row>
    <row r="1781" spans="1:34" x14ac:dyDescent="0.55000000000000004">
      <c r="A1781">
        <v>13066.945218999999</v>
      </c>
      <c r="B1781">
        <v>12736.83728</v>
      </c>
      <c r="C1781" t="s">
        <v>21</v>
      </c>
      <c r="D1781">
        <v>21029</v>
      </c>
      <c r="E1781">
        <v>210048</v>
      </c>
      <c r="F1781" t="s">
        <v>519</v>
      </c>
      <c r="G1781" t="s">
        <v>35</v>
      </c>
      <c r="H1781" t="s">
        <v>79</v>
      </c>
      <c r="I1781" t="s">
        <v>37</v>
      </c>
      <c r="J1781">
        <v>3</v>
      </c>
      <c r="K1781">
        <v>38.731956857</v>
      </c>
      <c r="L1781">
        <v>53</v>
      </c>
      <c r="M1781">
        <v>521171.11</v>
      </c>
      <c r="N1781">
        <v>59.839745227999998</v>
      </c>
      <c r="O1781">
        <v>69</v>
      </c>
      <c r="P1781">
        <v>720180.09</v>
      </c>
      <c r="Q1781">
        <v>16</v>
      </c>
      <c r="R1781">
        <v>21.107788371000002</v>
      </c>
      <c r="S1781">
        <v>199008.98</v>
      </c>
      <c r="T1781" t="s">
        <v>190</v>
      </c>
      <c r="U1781" t="s">
        <v>191</v>
      </c>
      <c r="V1781">
        <v>0</v>
      </c>
      <c r="W1781">
        <v>0</v>
      </c>
      <c r="X1781">
        <v>36.759042909000001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21.107788371000002</v>
      </c>
      <c r="AG1781">
        <v>141106.60321999999</v>
      </c>
      <c r="AH1781" t="s">
        <v>40</v>
      </c>
    </row>
    <row r="1782" spans="1:34" x14ac:dyDescent="0.55000000000000004">
      <c r="A1782">
        <v>13066.945218999999</v>
      </c>
      <c r="B1782">
        <v>12736.83728</v>
      </c>
      <c r="C1782" t="s">
        <v>21</v>
      </c>
      <c r="D1782">
        <v>20778</v>
      </c>
      <c r="E1782">
        <v>210048</v>
      </c>
      <c r="F1782" t="s">
        <v>519</v>
      </c>
      <c r="G1782" t="s">
        <v>35</v>
      </c>
      <c r="H1782" t="s">
        <v>64</v>
      </c>
      <c r="I1782" t="s">
        <v>37</v>
      </c>
      <c r="J1782">
        <v>1</v>
      </c>
      <c r="K1782">
        <v>0.75430897799999996</v>
      </c>
      <c r="L1782">
        <v>1</v>
      </c>
      <c r="M1782">
        <v>4513.46</v>
      </c>
      <c r="N1782">
        <v>0.92701997199999997</v>
      </c>
      <c r="O1782">
        <v>1</v>
      </c>
      <c r="P1782">
        <v>5856.98</v>
      </c>
      <c r="Q1782">
        <v>0</v>
      </c>
      <c r="R1782">
        <v>0.17271099400000001</v>
      </c>
      <c r="S1782">
        <v>1343.52</v>
      </c>
      <c r="T1782" t="s">
        <v>486</v>
      </c>
      <c r="U1782" t="s">
        <v>487</v>
      </c>
      <c r="V1782">
        <v>0</v>
      </c>
      <c r="W1782">
        <v>0</v>
      </c>
      <c r="X1782">
        <v>6.8247017980000004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0.17271099400000001</v>
      </c>
      <c r="AG1782">
        <v>1154.5814878000001</v>
      </c>
      <c r="AH1782" t="s">
        <v>40</v>
      </c>
    </row>
    <row r="1783" spans="1:34" x14ac:dyDescent="0.55000000000000004">
      <c r="A1783">
        <v>13066.945218999999</v>
      </c>
      <c r="B1783">
        <v>12736.83728</v>
      </c>
      <c r="C1783" t="s">
        <v>21</v>
      </c>
      <c r="D1783">
        <v>20777</v>
      </c>
      <c r="E1783">
        <v>210048</v>
      </c>
      <c r="F1783" t="s">
        <v>519</v>
      </c>
      <c r="G1783" t="s">
        <v>35</v>
      </c>
      <c r="H1783" t="s">
        <v>79</v>
      </c>
      <c r="I1783" t="s">
        <v>37</v>
      </c>
      <c r="J1783">
        <v>2</v>
      </c>
      <c r="K1783">
        <v>13.220722607000001</v>
      </c>
      <c r="L1783">
        <v>21</v>
      </c>
      <c r="M1783">
        <v>138904.88</v>
      </c>
      <c r="N1783">
        <v>17.049815495000001</v>
      </c>
      <c r="O1783">
        <v>24</v>
      </c>
      <c r="P1783">
        <v>199650.23</v>
      </c>
      <c r="Q1783">
        <v>3</v>
      </c>
      <c r="R1783">
        <v>3.8290928879999999</v>
      </c>
      <c r="S1783">
        <v>60745.35</v>
      </c>
      <c r="T1783" t="s">
        <v>270</v>
      </c>
      <c r="U1783" t="s">
        <v>271</v>
      </c>
      <c r="V1783">
        <v>0</v>
      </c>
      <c r="W1783">
        <v>0</v>
      </c>
      <c r="X1783">
        <v>5.583584836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3.8290928879999999</v>
      </c>
      <c r="AG1783">
        <v>25597.674247999999</v>
      </c>
      <c r="AH1783" t="s">
        <v>40</v>
      </c>
    </row>
    <row r="1784" spans="1:34" x14ac:dyDescent="0.55000000000000004">
      <c r="A1784">
        <v>13066.945218999999</v>
      </c>
      <c r="B1784">
        <v>12736.83728</v>
      </c>
      <c r="C1784" t="s">
        <v>21</v>
      </c>
      <c r="D1784">
        <v>20707</v>
      </c>
      <c r="E1784">
        <v>210048</v>
      </c>
      <c r="F1784" t="s">
        <v>519</v>
      </c>
      <c r="G1784" t="s">
        <v>35</v>
      </c>
      <c r="H1784" t="s">
        <v>41</v>
      </c>
      <c r="I1784" t="s">
        <v>37</v>
      </c>
      <c r="J1784">
        <v>2</v>
      </c>
      <c r="K1784">
        <v>91.051066300000002</v>
      </c>
      <c r="L1784">
        <v>108</v>
      </c>
      <c r="M1784">
        <v>1302962.97</v>
      </c>
      <c r="N1784">
        <v>110.82427471</v>
      </c>
      <c r="O1784">
        <v>132</v>
      </c>
      <c r="P1784">
        <v>1588786.3</v>
      </c>
      <c r="Q1784">
        <v>24</v>
      </c>
      <c r="R1784">
        <v>19.773208410999999</v>
      </c>
      <c r="S1784">
        <v>285823.33</v>
      </c>
      <c r="T1784" t="s">
        <v>129</v>
      </c>
      <c r="U1784" t="s">
        <v>267</v>
      </c>
      <c r="V1784">
        <v>0</v>
      </c>
      <c r="W1784">
        <v>0</v>
      </c>
      <c r="X1784">
        <v>135.32980598</v>
      </c>
      <c r="Y1784">
        <v>-184.9022105</v>
      </c>
      <c r="Z1784">
        <v>135.32980598</v>
      </c>
      <c r="AA1784">
        <v>135.32980598</v>
      </c>
      <c r="AB1784">
        <v>19.773208410999999</v>
      </c>
      <c r="AC1784">
        <v>19.773208410999999</v>
      </c>
      <c r="AD1784">
        <v>0</v>
      </c>
      <c r="AE1784">
        <v>132184.87056000001</v>
      </c>
      <c r="AF1784">
        <v>0</v>
      </c>
      <c r="AG1784">
        <v>0</v>
      </c>
      <c r="AH1784" t="s">
        <v>40</v>
      </c>
    </row>
    <row r="1785" spans="1:34" x14ac:dyDescent="0.55000000000000004">
      <c r="A1785">
        <v>13066.945218999999</v>
      </c>
      <c r="B1785">
        <v>12736.83728</v>
      </c>
      <c r="C1785" t="s">
        <v>21</v>
      </c>
      <c r="D1785">
        <v>21234</v>
      </c>
      <c r="E1785">
        <v>210048</v>
      </c>
      <c r="F1785" t="s">
        <v>519</v>
      </c>
      <c r="G1785" t="s">
        <v>35</v>
      </c>
      <c r="H1785" t="s">
        <v>36</v>
      </c>
      <c r="I1785" t="s">
        <v>37</v>
      </c>
      <c r="J1785">
        <v>1</v>
      </c>
      <c r="K1785">
        <v>0.49757698500000003</v>
      </c>
      <c r="L1785">
        <v>1</v>
      </c>
      <c r="M1785">
        <v>3211.18</v>
      </c>
      <c r="N1785">
        <v>1.6343289510000001</v>
      </c>
      <c r="O1785">
        <v>1</v>
      </c>
      <c r="P1785">
        <v>9065.1200000000008</v>
      </c>
      <c r="Q1785">
        <v>0</v>
      </c>
      <c r="R1785">
        <v>1.1367519660000001</v>
      </c>
      <c r="S1785">
        <v>5853.94</v>
      </c>
      <c r="T1785" t="s">
        <v>236</v>
      </c>
      <c r="U1785" t="s">
        <v>237</v>
      </c>
      <c r="V1785">
        <v>0</v>
      </c>
      <c r="W1785">
        <v>0</v>
      </c>
      <c r="X1785">
        <v>124.48361029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1.1367519660000001</v>
      </c>
      <c r="AG1785">
        <v>7599.2427914</v>
      </c>
      <c r="AH1785" t="s">
        <v>40</v>
      </c>
    </row>
    <row r="1786" spans="1:34" x14ac:dyDescent="0.55000000000000004">
      <c r="A1786">
        <v>13066.945218999999</v>
      </c>
      <c r="B1786">
        <v>12736.83728</v>
      </c>
      <c r="C1786" t="s">
        <v>21</v>
      </c>
      <c r="D1786">
        <v>21230</v>
      </c>
      <c r="E1786">
        <v>210048</v>
      </c>
      <c r="F1786" t="s">
        <v>519</v>
      </c>
      <c r="G1786" t="s">
        <v>35</v>
      </c>
      <c r="H1786" t="s">
        <v>86</v>
      </c>
      <c r="I1786" t="s">
        <v>37</v>
      </c>
      <c r="J1786">
        <v>2</v>
      </c>
      <c r="K1786">
        <v>3.5344938959999999</v>
      </c>
      <c r="L1786">
        <v>4</v>
      </c>
      <c r="M1786">
        <v>66488.479999999996</v>
      </c>
      <c r="N1786">
        <v>11.032378672</v>
      </c>
      <c r="O1786">
        <v>9</v>
      </c>
      <c r="P1786">
        <v>157978.74</v>
      </c>
      <c r="Q1786">
        <v>5</v>
      </c>
      <c r="R1786">
        <v>7.4978847760000003</v>
      </c>
      <c r="S1786">
        <v>91490.26</v>
      </c>
      <c r="T1786" t="s">
        <v>36</v>
      </c>
      <c r="U1786" t="s">
        <v>200</v>
      </c>
      <c r="V1786">
        <v>0</v>
      </c>
      <c r="W1786">
        <v>0</v>
      </c>
      <c r="X1786">
        <v>91.026667282999995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7.4978847760000003</v>
      </c>
      <c r="AG1786">
        <v>50123.728429000003</v>
      </c>
      <c r="AH1786" t="s">
        <v>40</v>
      </c>
    </row>
    <row r="1787" spans="1:34" x14ac:dyDescent="0.55000000000000004">
      <c r="A1787">
        <v>13066.945218999999</v>
      </c>
      <c r="B1787">
        <v>12736.83728</v>
      </c>
      <c r="C1787" t="s">
        <v>21</v>
      </c>
      <c r="D1787">
        <v>21229</v>
      </c>
      <c r="E1787">
        <v>210048</v>
      </c>
      <c r="F1787" t="s">
        <v>519</v>
      </c>
      <c r="G1787" t="s">
        <v>35</v>
      </c>
      <c r="H1787" t="s">
        <v>86</v>
      </c>
      <c r="I1787" t="s">
        <v>37</v>
      </c>
      <c r="J1787">
        <v>2</v>
      </c>
      <c r="K1787">
        <v>7.0847027899999997</v>
      </c>
      <c r="L1787">
        <v>7</v>
      </c>
      <c r="M1787">
        <v>240914.97</v>
      </c>
      <c r="N1787">
        <v>14.642874567</v>
      </c>
      <c r="O1787">
        <v>18</v>
      </c>
      <c r="P1787">
        <v>181569.5</v>
      </c>
      <c r="Q1787">
        <v>11</v>
      </c>
      <c r="R1787">
        <v>7.5581717770000001</v>
      </c>
      <c r="S1787">
        <v>-59345.47</v>
      </c>
      <c r="T1787" t="s">
        <v>36</v>
      </c>
      <c r="U1787" t="s">
        <v>87</v>
      </c>
      <c r="V1787">
        <v>0</v>
      </c>
      <c r="W1787">
        <v>0</v>
      </c>
      <c r="X1787">
        <v>142.46583278</v>
      </c>
      <c r="Y1787">
        <v>-0.598206982</v>
      </c>
      <c r="Z1787">
        <v>0.598206982</v>
      </c>
      <c r="AA1787">
        <v>-0.598206982</v>
      </c>
      <c r="AB1787">
        <v>3.1736389300000001E-2</v>
      </c>
      <c r="AC1787">
        <v>3.1736389300000001E-2</v>
      </c>
      <c r="AD1787">
        <v>0</v>
      </c>
      <c r="AE1787">
        <v>212.15932294999999</v>
      </c>
      <c r="AF1787">
        <v>7.5264353877000003</v>
      </c>
      <c r="AG1787">
        <v>50314.590671999998</v>
      </c>
      <c r="AH1787" t="s">
        <v>40</v>
      </c>
    </row>
    <row r="1788" spans="1:34" x14ac:dyDescent="0.55000000000000004">
      <c r="A1788">
        <v>13066.945218999999</v>
      </c>
      <c r="B1788">
        <v>12736.83728</v>
      </c>
      <c r="C1788" t="s">
        <v>21</v>
      </c>
      <c r="D1788">
        <v>20722</v>
      </c>
      <c r="E1788">
        <v>210048</v>
      </c>
      <c r="F1788" t="s">
        <v>519</v>
      </c>
      <c r="G1788" t="s">
        <v>35</v>
      </c>
      <c r="H1788" t="s">
        <v>41</v>
      </c>
      <c r="I1788" t="s">
        <v>37</v>
      </c>
      <c r="J1788">
        <v>1</v>
      </c>
      <c r="K1788">
        <v>0.92701997199999997</v>
      </c>
      <c r="L1788">
        <v>1</v>
      </c>
      <c r="M1788">
        <v>18734.54</v>
      </c>
      <c r="N1788">
        <v>4.118444878</v>
      </c>
      <c r="O1788">
        <v>2</v>
      </c>
      <c r="P1788">
        <v>36186.76</v>
      </c>
      <c r="Q1788">
        <v>1</v>
      </c>
      <c r="R1788">
        <v>3.191424906</v>
      </c>
      <c r="S1788">
        <v>17452.22</v>
      </c>
      <c r="T1788" t="s">
        <v>167</v>
      </c>
      <c r="U1788" t="s">
        <v>168</v>
      </c>
      <c r="V1788">
        <v>0</v>
      </c>
      <c r="W1788">
        <v>0</v>
      </c>
      <c r="X1788">
        <v>23.905281291000001</v>
      </c>
      <c r="Y1788">
        <v>-1.6599719500000001</v>
      </c>
      <c r="Z1788">
        <v>1.6599719500000001</v>
      </c>
      <c r="AA1788">
        <v>-1.6599719500000001</v>
      </c>
      <c r="AB1788">
        <v>0.22161110589999999</v>
      </c>
      <c r="AC1788">
        <v>0.22161110589999999</v>
      </c>
      <c r="AD1788">
        <v>0</v>
      </c>
      <c r="AE1788">
        <v>1481.4811407</v>
      </c>
      <c r="AF1788">
        <v>2.9698138000999998</v>
      </c>
      <c r="AG1788">
        <v>19853.351290999999</v>
      </c>
      <c r="AH1788" t="s">
        <v>40</v>
      </c>
    </row>
    <row r="1789" spans="1:34" x14ac:dyDescent="0.55000000000000004">
      <c r="A1789">
        <v>13066.945218999999</v>
      </c>
      <c r="B1789">
        <v>12736.83728</v>
      </c>
      <c r="C1789" t="s">
        <v>21</v>
      </c>
      <c r="D1789">
        <v>20607</v>
      </c>
      <c r="E1789">
        <v>210048</v>
      </c>
      <c r="F1789" t="s">
        <v>519</v>
      </c>
      <c r="G1789" t="s">
        <v>35</v>
      </c>
      <c r="H1789" t="s">
        <v>41</v>
      </c>
      <c r="I1789" t="s">
        <v>37</v>
      </c>
      <c r="J1789">
        <v>1</v>
      </c>
      <c r="K1789">
        <v>0</v>
      </c>
      <c r="L1789">
        <v>0</v>
      </c>
      <c r="M1789">
        <v>0</v>
      </c>
      <c r="N1789">
        <v>0.48580398600000002</v>
      </c>
      <c r="O1789">
        <v>1</v>
      </c>
      <c r="P1789">
        <v>3798.97</v>
      </c>
      <c r="Q1789">
        <v>1</v>
      </c>
      <c r="R1789">
        <v>0.48580398600000002</v>
      </c>
      <c r="S1789">
        <v>3798.97</v>
      </c>
      <c r="T1789" t="s">
        <v>351</v>
      </c>
      <c r="U1789" t="s">
        <v>352</v>
      </c>
      <c r="V1789">
        <v>0</v>
      </c>
      <c r="W1789">
        <v>0</v>
      </c>
      <c r="X1789">
        <v>32.126005048000003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0.48580398600000002</v>
      </c>
      <c r="AG1789">
        <v>3247.6235354</v>
      </c>
      <c r="AH1789" t="s">
        <v>40</v>
      </c>
    </row>
    <row r="1790" spans="1:34" x14ac:dyDescent="0.55000000000000004">
      <c r="A1790">
        <v>13066.945218999999</v>
      </c>
      <c r="B1790">
        <v>12736.83728</v>
      </c>
      <c r="C1790" t="s">
        <v>21</v>
      </c>
      <c r="D1790">
        <v>20772</v>
      </c>
      <c r="E1790">
        <v>210048</v>
      </c>
      <c r="F1790" t="s">
        <v>519</v>
      </c>
      <c r="G1790" t="s">
        <v>35</v>
      </c>
      <c r="H1790" t="s">
        <v>41</v>
      </c>
      <c r="I1790" t="s">
        <v>37</v>
      </c>
      <c r="J1790">
        <v>1</v>
      </c>
      <c r="K1790">
        <v>0.93209497200000002</v>
      </c>
      <c r="L1790">
        <v>2</v>
      </c>
      <c r="M1790">
        <v>13609.6</v>
      </c>
      <c r="N1790">
        <v>4.4827648680000003</v>
      </c>
      <c r="O1790">
        <v>4</v>
      </c>
      <c r="P1790">
        <v>63771.32</v>
      </c>
      <c r="Q1790">
        <v>2</v>
      </c>
      <c r="R1790">
        <v>3.550669896</v>
      </c>
      <c r="S1790">
        <v>50161.72</v>
      </c>
      <c r="T1790" t="s">
        <v>162</v>
      </c>
      <c r="U1790" t="s">
        <v>163</v>
      </c>
      <c r="V1790">
        <v>0</v>
      </c>
      <c r="W1790">
        <v>0</v>
      </c>
      <c r="X1790">
        <v>53.818906400000003</v>
      </c>
      <c r="Y1790">
        <v>-4.8192558569999999</v>
      </c>
      <c r="Z1790">
        <v>4.8192558569999999</v>
      </c>
      <c r="AA1790">
        <v>-4.8192558569999999</v>
      </c>
      <c r="AB1790">
        <v>0.31794749909999998</v>
      </c>
      <c r="AC1790">
        <v>0.31794749909999998</v>
      </c>
      <c r="AD1790">
        <v>0</v>
      </c>
      <c r="AE1790">
        <v>2125.4946660999999</v>
      </c>
      <c r="AF1790">
        <v>3.2327223968999999</v>
      </c>
      <c r="AG1790">
        <v>21610.908189999998</v>
      </c>
      <c r="AH1790" t="s">
        <v>40</v>
      </c>
    </row>
    <row r="1791" spans="1:34" x14ac:dyDescent="0.55000000000000004">
      <c r="A1791">
        <v>13066.945218999999</v>
      </c>
      <c r="B1791">
        <v>12736.83728</v>
      </c>
      <c r="C1791" t="s">
        <v>21</v>
      </c>
      <c r="D1791">
        <v>21225</v>
      </c>
      <c r="E1791">
        <v>210048</v>
      </c>
      <c r="F1791" t="s">
        <v>519</v>
      </c>
      <c r="G1791" t="s">
        <v>35</v>
      </c>
      <c r="H1791" t="s">
        <v>86</v>
      </c>
      <c r="I1791" t="s">
        <v>37</v>
      </c>
      <c r="J1791">
        <v>2</v>
      </c>
      <c r="K1791">
        <v>1.571365954</v>
      </c>
      <c r="L1791">
        <v>3</v>
      </c>
      <c r="M1791">
        <v>26641.39</v>
      </c>
      <c r="N1791">
        <v>4.0458428800000004</v>
      </c>
      <c r="O1791">
        <v>4</v>
      </c>
      <c r="P1791">
        <v>70521.61</v>
      </c>
      <c r="Q1791">
        <v>1</v>
      </c>
      <c r="R1791">
        <v>2.4744769259999999</v>
      </c>
      <c r="S1791">
        <v>43880.22</v>
      </c>
      <c r="T1791" t="s">
        <v>292</v>
      </c>
      <c r="U1791" t="s">
        <v>293</v>
      </c>
      <c r="V1791">
        <v>0</v>
      </c>
      <c r="W1791">
        <v>0</v>
      </c>
      <c r="X1791">
        <v>78.337591657999994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2.4744769259999999</v>
      </c>
      <c r="AG1791">
        <v>16541.999930000002</v>
      </c>
      <c r="AH1791" t="s">
        <v>40</v>
      </c>
    </row>
    <row r="1792" spans="1:34" x14ac:dyDescent="0.55000000000000004">
      <c r="A1792">
        <v>13066.945218999999</v>
      </c>
      <c r="B1792">
        <v>12736.83728</v>
      </c>
      <c r="C1792" t="s">
        <v>21</v>
      </c>
      <c r="D1792">
        <v>21223</v>
      </c>
      <c r="E1792">
        <v>210048</v>
      </c>
      <c r="F1792" t="s">
        <v>519</v>
      </c>
      <c r="G1792" t="s">
        <v>35</v>
      </c>
      <c r="H1792" t="s">
        <v>86</v>
      </c>
      <c r="I1792" t="s">
        <v>37</v>
      </c>
      <c r="J1792">
        <v>2</v>
      </c>
      <c r="K1792">
        <v>0.41525098799999999</v>
      </c>
      <c r="L1792">
        <v>1</v>
      </c>
      <c r="M1792">
        <v>11018.19</v>
      </c>
      <c r="N1792">
        <v>3.2008669040000002</v>
      </c>
      <c r="O1792">
        <v>4</v>
      </c>
      <c r="P1792">
        <v>80347.240000000005</v>
      </c>
      <c r="Q1792">
        <v>3</v>
      </c>
      <c r="R1792">
        <v>2.7856159159999998</v>
      </c>
      <c r="S1792">
        <v>69329.05</v>
      </c>
      <c r="T1792" t="s">
        <v>36</v>
      </c>
      <c r="U1792" t="s">
        <v>308</v>
      </c>
      <c r="V1792">
        <v>0</v>
      </c>
      <c r="W1792">
        <v>0</v>
      </c>
      <c r="X1792">
        <v>32.501234044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2.7856159159999998</v>
      </c>
      <c r="AG1792">
        <v>18621.979379</v>
      </c>
      <c r="AH1792" t="s">
        <v>40</v>
      </c>
    </row>
    <row r="1793" spans="1:34" x14ac:dyDescent="0.55000000000000004">
      <c r="A1793">
        <v>13066.945218999999</v>
      </c>
      <c r="B1793">
        <v>12736.83728</v>
      </c>
      <c r="C1793" t="s">
        <v>21</v>
      </c>
      <c r="D1793">
        <v>20721</v>
      </c>
      <c r="E1793">
        <v>210048</v>
      </c>
      <c r="F1793" t="s">
        <v>519</v>
      </c>
      <c r="G1793" t="s">
        <v>35</v>
      </c>
      <c r="H1793" t="s">
        <v>41</v>
      </c>
      <c r="I1793" t="s">
        <v>37</v>
      </c>
      <c r="J1793">
        <v>2</v>
      </c>
      <c r="K1793">
        <v>0.58304598299999999</v>
      </c>
      <c r="L1793">
        <v>1</v>
      </c>
      <c r="M1793">
        <v>6654.17</v>
      </c>
      <c r="N1793">
        <v>2.1149669379999998</v>
      </c>
      <c r="O1793">
        <v>4</v>
      </c>
      <c r="P1793">
        <v>31428.69</v>
      </c>
      <c r="Q1793">
        <v>3</v>
      </c>
      <c r="R1793">
        <v>1.5319209549999999</v>
      </c>
      <c r="S1793">
        <v>24774.52</v>
      </c>
      <c r="T1793" t="s">
        <v>140</v>
      </c>
      <c r="U1793" t="s">
        <v>157</v>
      </c>
      <c r="V1793">
        <v>0</v>
      </c>
      <c r="W1793">
        <v>0</v>
      </c>
      <c r="X1793">
        <v>63.788020107000001</v>
      </c>
      <c r="Y1793">
        <v>-1.1063639679999999</v>
      </c>
      <c r="Z1793">
        <v>1.1063639679999999</v>
      </c>
      <c r="AA1793">
        <v>-1.1063639679999999</v>
      </c>
      <c r="AB1793">
        <v>2.65702266E-2</v>
      </c>
      <c r="AC1793">
        <v>2.65702266E-2</v>
      </c>
      <c r="AD1793">
        <v>0</v>
      </c>
      <c r="AE1793">
        <v>177.62327116</v>
      </c>
      <c r="AF1793">
        <v>1.5053507284000001</v>
      </c>
      <c r="AG1793">
        <v>10063.343644</v>
      </c>
      <c r="AH1793" t="s">
        <v>40</v>
      </c>
    </row>
    <row r="1794" spans="1:34" x14ac:dyDescent="0.55000000000000004">
      <c r="A1794">
        <v>13066.945218999999</v>
      </c>
      <c r="B1794">
        <v>12736.83728</v>
      </c>
      <c r="C1794" t="s">
        <v>21</v>
      </c>
      <c r="D1794">
        <v>21222</v>
      </c>
      <c r="E1794">
        <v>210048</v>
      </c>
      <c r="F1794" t="s">
        <v>519</v>
      </c>
      <c r="G1794" t="s">
        <v>35</v>
      </c>
      <c r="H1794" t="s">
        <v>36</v>
      </c>
      <c r="I1794" t="s">
        <v>37</v>
      </c>
      <c r="J1794">
        <v>2</v>
      </c>
      <c r="K1794">
        <v>2.9708539119999999</v>
      </c>
      <c r="L1794">
        <v>5</v>
      </c>
      <c r="M1794">
        <v>28172.2</v>
      </c>
      <c r="N1794">
        <v>4.1938808759999997</v>
      </c>
      <c r="O1794">
        <v>4</v>
      </c>
      <c r="P1794">
        <v>61843.67</v>
      </c>
      <c r="Q1794">
        <v>-1</v>
      </c>
      <c r="R1794">
        <v>1.223026964</v>
      </c>
      <c r="S1794">
        <v>33671.47</v>
      </c>
      <c r="T1794" t="s">
        <v>357</v>
      </c>
      <c r="U1794" t="s">
        <v>358</v>
      </c>
      <c r="V1794">
        <v>0</v>
      </c>
      <c r="W1794">
        <v>0</v>
      </c>
      <c r="X1794">
        <v>83.096533515999994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1.223026964</v>
      </c>
      <c r="AG1794">
        <v>8175.9953955999999</v>
      </c>
      <c r="AH1794" t="s">
        <v>40</v>
      </c>
    </row>
    <row r="1795" spans="1:34" x14ac:dyDescent="0.55000000000000004">
      <c r="A1795">
        <v>13066.945218999999</v>
      </c>
      <c r="B1795">
        <v>12736.83728</v>
      </c>
      <c r="C1795" t="s">
        <v>21</v>
      </c>
      <c r="D1795">
        <v>21221</v>
      </c>
      <c r="E1795">
        <v>210048</v>
      </c>
      <c r="F1795" t="s">
        <v>519</v>
      </c>
      <c r="G1795" t="s">
        <v>35</v>
      </c>
      <c r="H1795" t="s">
        <v>36</v>
      </c>
      <c r="I1795" t="s">
        <v>37</v>
      </c>
      <c r="J1795">
        <v>1</v>
      </c>
      <c r="K1795">
        <v>0.39626098799999998</v>
      </c>
      <c r="L1795">
        <v>1</v>
      </c>
      <c r="M1795">
        <v>6540.09</v>
      </c>
      <c r="N1795">
        <v>1.327097961</v>
      </c>
      <c r="O1795">
        <v>1</v>
      </c>
      <c r="P1795">
        <v>26053.17</v>
      </c>
      <c r="Q1795">
        <v>0</v>
      </c>
      <c r="R1795">
        <v>0.93083697300000001</v>
      </c>
      <c r="S1795">
        <v>19513.080000000002</v>
      </c>
      <c r="T1795" t="s">
        <v>388</v>
      </c>
      <c r="U1795" t="s">
        <v>389</v>
      </c>
      <c r="V1795">
        <v>0</v>
      </c>
      <c r="W1795">
        <v>0</v>
      </c>
      <c r="X1795">
        <v>45.604401649000003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0.93083697300000001</v>
      </c>
      <c r="AG1795">
        <v>6222.6909376000003</v>
      </c>
      <c r="AH1795" t="s">
        <v>40</v>
      </c>
    </row>
    <row r="1796" spans="1:34" x14ac:dyDescent="0.55000000000000004">
      <c r="A1796">
        <v>13066.945218999999</v>
      </c>
      <c r="B1796">
        <v>12736.83728</v>
      </c>
      <c r="C1796" t="s">
        <v>21</v>
      </c>
      <c r="D1796">
        <v>21220</v>
      </c>
      <c r="E1796">
        <v>210048</v>
      </c>
      <c r="F1796" t="s">
        <v>519</v>
      </c>
      <c r="G1796" t="s">
        <v>35</v>
      </c>
      <c r="H1796" t="s">
        <v>36</v>
      </c>
      <c r="I1796" t="s">
        <v>37</v>
      </c>
      <c r="J1796">
        <v>1</v>
      </c>
      <c r="K1796">
        <v>0</v>
      </c>
      <c r="L1796">
        <v>0</v>
      </c>
      <c r="M1796">
        <v>0</v>
      </c>
      <c r="N1796">
        <v>1.1782409650000001</v>
      </c>
      <c r="O1796">
        <v>1</v>
      </c>
      <c r="P1796">
        <v>11736.51</v>
      </c>
      <c r="Q1796">
        <v>1</v>
      </c>
      <c r="R1796">
        <v>1.1782409650000001</v>
      </c>
      <c r="S1796">
        <v>11736.51</v>
      </c>
      <c r="T1796" t="s">
        <v>238</v>
      </c>
      <c r="U1796" t="s">
        <v>239</v>
      </c>
      <c r="V1796">
        <v>0</v>
      </c>
      <c r="W1796">
        <v>0</v>
      </c>
      <c r="X1796">
        <v>75.358833779999998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1.1782409650000001</v>
      </c>
      <c r="AG1796">
        <v>7876.5987899000002</v>
      </c>
      <c r="AH1796" t="s">
        <v>40</v>
      </c>
    </row>
    <row r="1797" spans="1:34" x14ac:dyDescent="0.55000000000000004">
      <c r="A1797">
        <v>13066.945218999999</v>
      </c>
      <c r="B1797">
        <v>12736.83728</v>
      </c>
      <c r="C1797" t="s">
        <v>21</v>
      </c>
      <c r="D1797">
        <v>21218</v>
      </c>
      <c r="E1797">
        <v>210048</v>
      </c>
      <c r="F1797" t="s">
        <v>519</v>
      </c>
      <c r="G1797" t="s">
        <v>35</v>
      </c>
      <c r="H1797" t="s">
        <v>86</v>
      </c>
      <c r="I1797" t="s">
        <v>37</v>
      </c>
      <c r="J1797">
        <v>2</v>
      </c>
      <c r="K1797">
        <v>0.49757698500000003</v>
      </c>
      <c r="L1797">
        <v>1</v>
      </c>
      <c r="M1797">
        <v>3976.24</v>
      </c>
      <c r="N1797">
        <v>1.0558059689999999</v>
      </c>
      <c r="O1797">
        <v>2</v>
      </c>
      <c r="P1797">
        <v>8555.56</v>
      </c>
      <c r="Q1797">
        <v>1</v>
      </c>
      <c r="R1797">
        <v>0.55822898399999998</v>
      </c>
      <c r="S1797">
        <v>4579.32</v>
      </c>
      <c r="T1797" t="s">
        <v>36</v>
      </c>
      <c r="U1797" t="s">
        <v>258</v>
      </c>
      <c r="V1797">
        <v>0</v>
      </c>
      <c r="W1797">
        <v>0</v>
      </c>
      <c r="X1797">
        <v>93.296299219000005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0.55822898399999998</v>
      </c>
      <c r="AG1797">
        <v>3731.7882083999998</v>
      </c>
      <c r="AH1797" t="s">
        <v>40</v>
      </c>
    </row>
    <row r="1798" spans="1:34" x14ac:dyDescent="0.55000000000000004">
      <c r="A1798">
        <v>13066.945218999999</v>
      </c>
      <c r="B1798">
        <v>12736.83728</v>
      </c>
      <c r="C1798" t="s">
        <v>21</v>
      </c>
      <c r="D1798">
        <v>21217</v>
      </c>
      <c r="E1798">
        <v>210048</v>
      </c>
      <c r="F1798" t="s">
        <v>519</v>
      </c>
      <c r="G1798" t="s">
        <v>35</v>
      </c>
      <c r="H1798" t="s">
        <v>86</v>
      </c>
      <c r="I1798" t="s">
        <v>37</v>
      </c>
      <c r="J1798">
        <v>2</v>
      </c>
      <c r="K1798">
        <v>2.268581932</v>
      </c>
      <c r="L1798">
        <v>2</v>
      </c>
      <c r="M1798">
        <v>21224.17</v>
      </c>
      <c r="N1798">
        <v>3.0726969089999998</v>
      </c>
      <c r="O1798">
        <v>2</v>
      </c>
      <c r="P1798">
        <v>36394.53</v>
      </c>
      <c r="Q1798">
        <v>0</v>
      </c>
      <c r="R1798">
        <v>0.80411497700000001</v>
      </c>
      <c r="S1798">
        <v>15170.36</v>
      </c>
      <c r="T1798" t="s">
        <v>36</v>
      </c>
      <c r="U1798" t="s">
        <v>364</v>
      </c>
      <c r="V1798">
        <v>0</v>
      </c>
      <c r="W1798">
        <v>0</v>
      </c>
      <c r="X1798">
        <v>63.406089125999998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0.80411497700000001</v>
      </c>
      <c r="AG1798">
        <v>5375.5481628999996</v>
      </c>
      <c r="AH1798" t="s">
        <v>40</v>
      </c>
    </row>
    <row r="1799" spans="1:34" x14ac:dyDescent="0.55000000000000004">
      <c r="A1799">
        <v>13066.945218999999</v>
      </c>
      <c r="B1799">
        <v>12736.83728</v>
      </c>
      <c r="C1799" t="s">
        <v>21</v>
      </c>
      <c r="D1799">
        <v>20905</v>
      </c>
      <c r="E1799">
        <v>210048</v>
      </c>
      <c r="F1799" t="s">
        <v>519</v>
      </c>
      <c r="G1799" t="s">
        <v>35</v>
      </c>
      <c r="H1799" t="s">
        <v>46</v>
      </c>
      <c r="I1799" t="s">
        <v>37</v>
      </c>
      <c r="J1799">
        <v>2</v>
      </c>
      <c r="K1799">
        <v>1.732290949</v>
      </c>
      <c r="L1799">
        <v>3</v>
      </c>
      <c r="M1799">
        <v>14629.33</v>
      </c>
      <c r="N1799">
        <v>6.6955378010000004</v>
      </c>
      <c r="O1799">
        <v>8</v>
      </c>
      <c r="P1799">
        <v>81791.38</v>
      </c>
      <c r="Q1799">
        <v>5</v>
      </c>
      <c r="R1799">
        <v>4.9632468520000002</v>
      </c>
      <c r="S1799">
        <v>67162.05</v>
      </c>
      <c r="T1799" t="s">
        <v>98</v>
      </c>
      <c r="U1799" t="s">
        <v>283</v>
      </c>
      <c r="V1799">
        <v>0</v>
      </c>
      <c r="W1799">
        <v>0</v>
      </c>
      <c r="X1799">
        <v>20.929489378</v>
      </c>
      <c r="Y1799">
        <v>-1.779962947</v>
      </c>
      <c r="Z1799">
        <v>1.779962947</v>
      </c>
      <c r="AA1799">
        <v>-1.779962947</v>
      </c>
      <c r="AB1799">
        <v>0.4221027725</v>
      </c>
      <c r="AC1799">
        <v>0.4221027725</v>
      </c>
      <c r="AD1799">
        <v>0</v>
      </c>
      <c r="AE1799">
        <v>2821.7777907</v>
      </c>
      <c r="AF1799">
        <v>4.5411440795000004</v>
      </c>
      <c r="AG1799">
        <v>30357.771477999999</v>
      </c>
      <c r="AH1799" t="s">
        <v>40</v>
      </c>
    </row>
    <row r="1800" spans="1:34" x14ac:dyDescent="0.55000000000000004">
      <c r="A1800">
        <v>13066.945218999999</v>
      </c>
      <c r="B1800">
        <v>12736.83728</v>
      </c>
      <c r="C1800" t="s">
        <v>21</v>
      </c>
      <c r="D1800">
        <v>21216</v>
      </c>
      <c r="E1800">
        <v>210048</v>
      </c>
      <c r="F1800" t="s">
        <v>519</v>
      </c>
      <c r="G1800" t="s">
        <v>35</v>
      </c>
      <c r="H1800" t="s">
        <v>86</v>
      </c>
      <c r="I1800" t="s">
        <v>37</v>
      </c>
      <c r="J1800">
        <v>3</v>
      </c>
      <c r="K1800">
        <v>1.416979958</v>
      </c>
      <c r="L1800">
        <v>3</v>
      </c>
      <c r="M1800">
        <v>15669.15</v>
      </c>
      <c r="N1800">
        <v>2.5382119259999998</v>
      </c>
      <c r="O1800">
        <v>5</v>
      </c>
      <c r="P1800">
        <v>22419.9</v>
      </c>
      <c r="Q1800">
        <v>2</v>
      </c>
      <c r="R1800">
        <v>1.121231968</v>
      </c>
      <c r="S1800">
        <v>6750.75</v>
      </c>
      <c r="T1800" t="s">
        <v>36</v>
      </c>
      <c r="U1800" t="s">
        <v>220</v>
      </c>
      <c r="V1800">
        <v>0</v>
      </c>
      <c r="W1800">
        <v>0</v>
      </c>
      <c r="X1800">
        <v>81.369358595999998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1.121231968</v>
      </c>
      <c r="AG1800">
        <v>7495.4908415999998</v>
      </c>
      <c r="AH1800" t="s">
        <v>40</v>
      </c>
    </row>
    <row r="1801" spans="1:34" x14ac:dyDescent="0.55000000000000004">
      <c r="A1801">
        <v>13066.945218999999</v>
      </c>
      <c r="B1801">
        <v>12736.83728</v>
      </c>
      <c r="C1801" t="s">
        <v>21</v>
      </c>
      <c r="D1801">
        <v>20720</v>
      </c>
      <c r="E1801">
        <v>210048</v>
      </c>
      <c r="F1801" t="s">
        <v>519</v>
      </c>
      <c r="G1801" t="s">
        <v>35</v>
      </c>
      <c r="H1801" t="s">
        <v>41</v>
      </c>
      <c r="I1801" t="s">
        <v>37</v>
      </c>
      <c r="J1801">
        <v>2</v>
      </c>
      <c r="K1801">
        <v>3.3297289010000002</v>
      </c>
      <c r="L1801">
        <v>5</v>
      </c>
      <c r="M1801">
        <v>88640.78</v>
      </c>
      <c r="N1801">
        <v>3.5488118960000001</v>
      </c>
      <c r="O1801">
        <v>3</v>
      </c>
      <c r="P1801">
        <v>45992.58</v>
      </c>
      <c r="Q1801">
        <v>-2</v>
      </c>
      <c r="R1801">
        <v>0.219082995</v>
      </c>
      <c r="S1801">
        <v>-42648.2</v>
      </c>
      <c r="T1801" t="s">
        <v>140</v>
      </c>
      <c r="U1801" t="s">
        <v>198</v>
      </c>
      <c r="V1801">
        <v>0</v>
      </c>
      <c r="W1801">
        <v>0</v>
      </c>
      <c r="X1801">
        <v>67.503236000000001</v>
      </c>
      <c r="Y1801">
        <v>-3.745538888</v>
      </c>
      <c r="Z1801">
        <v>3.745538888</v>
      </c>
      <c r="AA1801">
        <v>-3.745538888</v>
      </c>
      <c r="AB1801">
        <v>1.21562154E-2</v>
      </c>
      <c r="AC1801">
        <v>1.21562154E-2</v>
      </c>
      <c r="AD1801">
        <v>0</v>
      </c>
      <c r="AE1801">
        <v>81.264897765000001</v>
      </c>
      <c r="AF1801">
        <v>0.2069267796</v>
      </c>
      <c r="AG1801">
        <v>1383.315697</v>
      </c>
      <c r="AH1801" t="s">
        <v>40</v>
      </c>
    </row>
    <row r="1802" spans="1:34" x14ac:dyDescent="0.55000000000000004">
      <c r="A1802">
        <v>13066.945218999999</v>
      </c>
      <c r="B1802">
        <v>12736.83728</v>
      </c>
      <c r="C1802" t="s">
        <v>21</v>
      </c>
      <c r="D1802">
        <v>20904</v>
      </c>
      <c r="E1802">
        <v>210048</v>
      </c>
      <c r="F1802" t="s">
        <v>519</v>
      </c>
      <c r="G1802" t="s">
        <v>35</v>
      </c>
      <c r="H1802" t="s">
        <v>46</v>
      </c>
      <c r="I1802" t="s">
        <v>37</v>
      </c>
      <c r="J1802">
        <v>2</v>
      </c>
      <c r="K1802">
        <v>39.237229841000001</v>
      </c>
      <c r="L1802">
        <v>40</v>
      </c>
      <c r="M1802">
        <v>449177.82</v>
      </c>
      <c r="N1802">
        <v>53.520213413</v>
      </c>
      <c r="O1802">
        <v>50</v>
      </c>
      <c r="P1802">
        <v>684116.19</v>
      </c>
      <c r="Q1802">
        <v>10</v>
      </c>
      <c r="R1802">
        <v>14.282983571999999</v>
      </c>
      <c r="S1802">
        <v>234938.37</v>
      </c>
      <c r="T1802" t="s">
        <v>98</v>
      </c>
      <c r="U1802" t="s">
        <v>233</v>
      </c>
      <c r="V1802">
        <v>0</v>
      </c>
      <c r="W1802">
        <v>0</v>
      </c>
      <c r="X1802">
        <v>108.74863876000001</v>
      </c>
      <c r="Y1802">
        <v>-38.57340086</v>
      </c>
      <c r="Z1802">
        <v>38.57340086</v>
      </c>
      <c r="AA1802">
        <v>-38.57340086</v>
      </c>
      <c r="AB1802">
        <v>5.0662082492999998</v>
      </c>
      <c r="AC1802">
        <v>5.0662082492999998</v>
      </c>
      <c r="AD1802">
        <v>0</v>
      </c>
      <c r="AE1802">
        <v>33867.851273</v>
      </c>
      <c r="AF1802">
        <v>9.2167753227000002</v>
      </c>
      <c r="AG1802">
        <v>61614.596258999998</v>
      </c>
      <c r="AH1802" t="s">
        <v>40</v>
      </c>
    </row>
    <row r="1803" spans="1:34" x14ac:dyDescent="0.55000000000000004">
      <c r="A1803">
        <v>13066.945218999999</v>
      </c>
      <c r="B1803">
        <v>12736.83728</v>
      </c>
      <c r="C1803" t="s">
        <v>21</v>
      </c>
      <c r="D1803">
        <v>21215</v>
      </c>
      <c r="E1803">
        <v>210048</v>
      </c>
      <c r="F1803" t="s">
        <v>519</v>
      </c>
      <c r="G1803" t="s">
        <v>35</v>
      </c>
      <c r="H1803" t="s">
        <v>86</v>
      </c>
      <c r="I1803" t="s">
        <v>37</v>
      </c>
      <c r="J1803">
        <v>2</v>
      </c>
      <c r="K1803">
        <v>1.0422079689999999</v>
      </c>
      <c r="L1803">
        <v>1</v>
      </c>
      <c r="M1803">
        <v>8700.1</v>
      </c>
      <c r="N1803">
        <v>3.8895948850000002</v>
      </c>
      <c r="O1803">
        <v>6</v>
      </c>
      <c r="P1803">
        <v>60240.22</v>
      </c>
      <c r="Q1803">
        <v>5</v>
      </c>
      <c r="R1803">
        <v>2.847386916</v>
      </c>
      <c r="S1803">
        <v>51540.12</v>
      </c>
      <c r="T1803" t="s">
        <v>36</v>
      </c>
      <c r="U1803" t="s">
        <v>277</v>
      </c>
      <c r="V1803">
        <v>0</v>
      </c>
      <c r="W1803">
        <v>0</v>
      </c>
      <c r="X1803">
        <v>67.616079995000007</v>
      </c>
      <c r="Y1803">
        <v>-0.64820198100000004</v>
      </c>
      <c r="Z1803">
        <v>0.64820198100000004</v>
      </c>
      <c r="AA1803">
        <v>-0.64820198100000004</v>
      </c>
      <c r="AB1803">
        <v>2.7296492799999999E-2</v>
      </c>
      <c r="AC1803">
        <v>2.7296492799999999E-2</v>
      </c>
      <c r="AD1803">
        <v>0</v>
      </c>
      <c r="AE1803">
        <v>182.47839654000001</v>
      </c>
      <c r="AF1803">
        <v>2.8200904231999999</v>
      </c>
      <c r="AG1803">
        <v>18852.443155000001</v>
      </c>
      <c r="AH1803" t="s">
        <v>40</v>
      </c>
    </row>
    <row r="1804" spans="1:34" x14ac:dyDescent="0.55000000000000004">
      <c r="A1804">
        <v>13066.945218999999</v>
      </c>
      <c r="B1804">
        <v>12736.83728</v>
      </c>
      <c r="C1804" t="s">
        <v>21</v>
      </c>
      <c r="D1804">
        <v>21212</v>
      </c>
      <c r="E1804">
        <v>210048</v>
      </c>
      <c r="F1804" t="s">
        <v>519</v>
      </c>
      <c r="G1804" t="s">
        <v>35</v>
      </c>
      <c r="H1804" t="s">
        <v>86</v>
      </c>
      <c r="I1804" t="s">
        <v>37</v>
      </c>
      <c r="J1804">
        <v>1</v>
      </c>
      <c r="K1804">
        <v>0</v>
      </c>
      <c r="L1804">
        <v>0</v>
      </c>
      <c r="M1804">
        <v>0</v>
      </c>
      <c r="N1804">
        <v>0.434824987</v>
      </c>
      <c r="O1804">
        <v>1</v>
      </c>
      <c r="P1804">
        <v>5040.58</v>
      </c>
      <c r="Q1804">
        <v>1</v>
      </c>
      <c r="R1804">
        <v>0.434824987</v>
      </c>
      <c r="S1804">
        <v>5040.58</v>
      </c>
      <c r="T1804" t="s">
        <v>36</v>
      </c>
      <c r="U1804" t="s">
        <v>185</v>
      </c>
      <c r="V1804">
        <v>0</v>
      </c>
      <c r="W1804">
        <v>0</v>
      </c>
      <c r="X1804">
        <v>53.002016415999996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0.434824987</v>
      </c>
      <c r="AG1804">
        <v>2906.8264202</v>
      </c>
      <c r="AH1804" t="s">
        <v>40</v>
      </c>
    </row>
    <row r="1805" spans="1:34" x14ac:dyDescent="0.55000000000000004">
      <c r="A1805">
        <v>13066.945218999999</v>
      </c>
      <c r="B1805">
        <v>12736.83728</v>
      </c>
      <c r="C1805" t="s">
        <v>21</v>
      </c>
      <c r="D1805">
        <v>20706</v>
      </c>
      <c r="E1805">
        <v>210048</v>
      </c>
      <c r="F1805" t="s">
        <v>519</v>
      </c>
      <c r="G1805" t="s">
        <v>35</v>
      </c>
      <c r="H1805" t="s">
        <v>41</v>
      </c>
      <c r="I1805" t="s">
        <v>37</v>
      </c>
      <c r="J1805">
        <v>2</v>
      </c>
      <c r="K1805">
        <v>1.595928953</v>
      </c>
      <c r="L1805">
        <v>3</v>
      </c>
      <c r="M1805">
        <v>30884.74</v>
      </c>
      <c r="N1805">
        <v>3.4131088979999999</v>
      </c>
      <c r="O1805">
        <v>6</v>
      </c>
      <c r="P1805">
        <v>29680.77</v>
      </c>
      <c r="Q1805">
        <v>3</v>
      </c>
      <c r="R1805">
        <v>1.8171799449999999</v>
      </c>
      <c r="S1805">
        <v>-1203.97</v>
      </c>
      <c r="T1805" t="s">
        <v>343</v>
      </c>
      <c r="U1805" t="s">
        <v>344</v>
      </c>
      <c r="V1805">
        <v>0</v>
      </c>
      <c r="W1805">
        <v>0</v>
      </c>
      <c r="X1805">
        <v>47.235311596999999</v>
      </c>
      <c r="Y1805">
        <v>-13.427207599999999</v>
      </c>
      <c r="Z1805">
        <v>13.427207599999999</v>
      </c>
      <c r="AA1805">
        <v>-13.427207599999999</v>
      </c>
      <c r="AB1805">
        <v>0.51655533840000001</v>
      </c>
      <c r="AC1805">
        <v>0.51655533840000001</v>
      </c>
      <c r="AD1805">
        <v>0</v>
      </c>
      <c r="AE1805">
        <v>3453.1978386000001</v>
      </c>
      <c r="AF1805">
        <v>1.3006246066</v>
      </c>
      <c r="AG1805">
        <v>8694.7394519000009</v>
      </c>
      <c r="AH1805" t="s">
        <v>40</v>
      </c>
    </row>
    <row r="1806" spans="1:34" x14ac:dyDescent="0.55000000000000004">
      <c r="A1806">
        <v>13066.945218999999</v>
      </c>
      <c r="B1806">
        <v>12736.83728</v>
      </c>
      <c r="C1806" t="s">
        <v>21</v>
      </c>
      <c r="D1806">
        <v>21211</v>
      </c>
      <c r="E1806">
        <v>210048</v>
      </c>
      <c r="F1806" t="s">
        <v>519</v>
      </c>
      <c r="G1806" t="s">
        <v>35</v>
      </c>
      <c r="H1806" t="s">
        <v>86</v>
      </c>
      <c r="I1806" t="s">
        <v>37</v>
      </c>
      <c r="J1806">
        <v>1</v>
      </c>
      <c r="K1806">
        <v>0.75515097799999997</v>
      </c>
      <c r="L1806">
        <v>1</v>
      </c>
      <c r="M1806">
        <v>3512.12</v>
      </c>
      <c r="N1806">
        <v>1.272954962</v>
      </c>
      <c r="O1806">
        <v>2</v>
      </c>
      <c r="P1806">
        <v>7672.92</v>
      </c>
      <c r="Q1806">
        <v>1</v>
      </c>
      <c r="R1806">
        <v>0.51780398400000005</v>
      </c>
      <c r="S1806">
        <v>4160.8</v>
      </c>
      <c r="T1806" t="s">
        <v>36</v>
      </c>
      <c r="U1806" t="s">
        <v>210</v>
      </c>
      <c r="V1806">
        <v>0</v>
      </c>
      <c r="W1806">
        <v>0</v>
      </c>
      <c r="X1806">
        <v>53.067125419</v>
      </c>
      <c r="Y1806">
        <v>-0.598206982</v>
      </c>
      <c r="Z1806">
        <v>0.598206982</v>
      </c>
      <c r="AA1806">
        <v>-0.598206982</v>
      </c>
      <c r="AB1806">
        <v>5.8370215999999997E-3</v>
      </c>
      <c r="AC1806">
        <v>5.8370215999999997E-3</v>
      </c>
      <c r="AD1806">
        <v>0</v>
      </c>
      <c r="AE1806">
        <v>39.020776579</v>
      </c>
      <c r="AF1806">
        <v>0.51196696239999995</v>
      </c>
      <c r="AG1806">
        <v>3422.5243190000001</v>
      </c>
      <c r="AH1806" t="s">
        <v>40</v>
      </c>
    </row>
    <row r="1807" spans="1:34" x14ac:dyDescent="0.55000000000000004">
      <c r="A1807">
        <v>13066.945218999999</v>
      </c>
      <c r="B1807">
        <v>12736.83728</v>
      </c>
      <c r="C1807" t="s">
        <v>21</v>
      </c>
      <c r="D1807">
        <v>20759</v>
      </c>
      <c r="E1807">
        <v>210048</v>
      </c>
      <c r="F1807" t="s">
        <v>519</v>
      </c>
      <c r="G1807" t="s">
        <v>35</v>
      </c>
      <c r="H1807" t="s">
        <v>79</v>
      </c>
      <c r="I1807" t="s">
        <v>37</v>
      </c>
      <c r="J1807">
        <v>2</v>
      </c>
      <c r="K1807">
        <v>22.495324331999999</v>
      </c>
      <c r="L1807">
        <v>26</v>
      </c>
      <c r="M1807">
        <v>234847.72</v>
      </c>
      <c r="N1807">
        <v>22.796121324000001</v>
      </c>
      <c r="O1807">
        <v>28</v>
      </c>
      <c r="P1807">
        <v>239560.62</v>
      </c>
      <c r="Q1807">
        <v>2</v>
      </c>
      <c r="R1807">
        <v>0.30079699199999999</v>
      </c>
      <c r="S1807">
        <v>4712.8999999999996</v>
      </c>
      <c r="T1807" t="s">
        <v>218</v>
      </c>
      <c r="U1807" t="s">
        <v>219</v>
      </c>
      <c r="V1807">
        <v>0</v>
      </c>
      <c r="W1807">
        <v>0</v>
      </c>
      <c r="X1807">
        <v>9.8504237089999993</v>
      </c>
      <c r="Y1807">
        <v>-0.90473397300000002</v>
      </c>
      <c r="Z1807">
        <v>0.90473397300000002</v>
      </c>
      <c r="AA1807">
        <v>-0.90473397300000002</v>
      </c>
      <c r="AB1807">
        <v>2.76273657E-2</v>
      </c>
      <c r="AC1807">
        <v>2.76273657E-2</v>
      </c>
      <c r="AD1807">
        <v>0</v>
      </c>
      <c r="AE1807">
        <v>184.69029793999999</v>
      </c>
      <c r="AF1807">
        <v>0.27316962630000002</v>
      </c>
      <c r="AG1807">
        <v>1826.1523850000001</v>
      </c>
      <c r="AH1807" t="s">
        <v>40</v>
      </c>
    </row>
    <row r="1808" spans="1:34" x14ac:dyDescent="0.55000000000000004">
      <c r="A1808">
        <v>13066.945218999999</v>
      </c>
      <c r="B1808">
        <v>12736.83728</v>
      </c>
      <c r="C1808" t="s">
        <v>21</v>
      </c>
      <c r="D1808">
        <v>21209</v>
      </c>
      <c r="E1808">
        <v>210048</v>
      </c>
      <c r="F1808" t="s">
        <v>519</v>
      </c>
      <c r="G1808" t="s">
        <v>35</v>
      </c>
      <c r="H1808" t="s">
        <v>86</v>
      </c>
      <c r="I1808" t="s">
        <v>37</v>
      </c>
      <c r="J1808">
        <v>1</v>
      </c>
      <c r="K1808">
        <v>0</v>
      </c>
      <c r="L1808">
        <v>0</v>
      </c>
      <c r="M1808">
        <v>0</v>
      </c>
      <c r="N1808">
        <v>0.49983298500000001</v>
      </c>
      <c r="O1808">
        <v>1</v>
      </c>
      <c r="P1808">
        <v>12987.14</v>
      </c>
      <c r="Q1808">
        <v>1</v>
      </c>
      <c r="R1808">
        <v>0.49983298500000001</v>
      </c>
      <c r="S1808">
        <v>12987.14</v>
      </c>
      <c r="T1808" t="s">
        <v>36</v>
      </c>
      <c r="U1808" t="s">
        <v>264</v>
      </c>
      <c r="V1808">
        <v>0</v>
      </c>
      <c r="W1808">
        <v>0</v>
      </c>
      <c r="X1808">
        <v>97.924219085000004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0.49983298500000001</v>
      </c>
      <c r="AG1808">
        <v>3341.4080835999998</v>
      </c>
      <c r="AH1808" t="s">
        <v>40</v>
      </c>
    </row>
    <row r="1809" spans="1:34" x14ac:dyDescent="0.55000000000000004">
      <c r="A1809">
        <v>13066.945218999999</v>
      </c>
      <c r="B1809">
        <v>12736.83728</v>
      </c>
      <c r="C1809" t="s">
        <v>21</v>
      </c>
      <c r="D1809">
        <v>20886</v>
      </c>
      <c r="E1809">
        <v>210048</v>
      </c>
      <c r="F1809" t="s">
        <v>519</v>
      </c>
      <c r="G1809" t="s">
        <v>35</v>
      </c>
      <c r="H1809" t="s">
        <v>46</v>
      </c>
      <c r="I1809" t="s">
        <v>37</v>
      </c>
      <c r="J1809">
        <v>1</v>
      </c>
      <c r="K1809">
        <v>0</v>
      </c>
      <c r="L1809">
        <v>0</v>
      </c>
      <c r="M1809">
        <v>0</v>
      </c>
      <c r="N1809">
        <v>0.58304598299999999</v>
      </c>
      <c r="O1809">
        <v>1</v>
      </c>
      <c r="P1809">
        <v>3407.57</v>
      </c>
      <c r="Q1809">
        <v>1</v>
      </c>
      <c r="R1809">
        <v>0.58304598299999999</v>
      </c>
      <c r="S1809">
        <v>3407.57</v>
      </c>
      <c r="T1809" t="s">
        <v>93</v>
      </c>
      <c r="U1809" t="s">
        <v>94</v>
      </c>
      <c r="V1809">
        <v>0</v>
      </c>
      <c r="W1809">
        <v>0</v>
      </c>
      <c r="X1809">
        <v>32.268526053000002</v>
      </c>
      <c r="Y1809">
        <v>-0.61168998200000002</v>
      </c>
      <c r="Z1809">
        <v>0.61168998200000002</v>
      </c>
      <c r="AA1809">
        <v>-0.61168998200000002</v>
      </c>
      <c r="AB1809">
        <v>1.10523606E-2</v>
      </c>
      <c r="AC1809">
        <v>1.10523606E-2</v>
      </c>
      <c r="AD1809">
        <v>0</v>
      </c>
      <c r="AE1809">
        <v>73.885574282999997</v>
      </c>
      <c r="AF1809">
        <v>0.57199362239999996</v>
      </c>
      <c r="AG1809">
        <v>3823.8054928000001</v>
      </c>
      <c r="AH1809" t="s">
        <v>40</v>
      </c>
    </row>
    <row r="1810" spans="1:34" x14ac:dyDescent="0.55000000000000004">
      <c r="A1810">
        <v>13066.945218999999</v>
      </c>
      <c r="B1810">
        <v>12736.83728</v>
      </c>
      <c r="C1810" t="s">
        <v>21</v>
      </c>
      <c r="D1810">
        <v>21207</v>
      </c>
      <c r="E1810">
        <v>210048</v>
      </c>
      <c r="F1810" t="s">
        <v>519</v>
      </c>
      <c r="G1810" t="s">
        <v>35</v>
      </c>
      <c r="H1810" t="s">
        <v>36</v>
      </c>
      <c r="I1810" t="s">
        <v>37</v>
      </c>
      <c r="J1810">
        <v>2</v>
      </c>
      <c r="K1810">
        <v>12.116851638</v>
      </c>
      <c r="L1810">
        <v>15</v>
      </c>
      <c r="M1810">
        <v>150090.89000000001</v>
      </c>
      <c r="N1810">
        <v>16.539235508000001</v>
      </c>
      <c r="O1810">
        <v>20</v>
      </c>
      <c r="P1810">
        <v>172418.53</v>
      </c>
      <c r="Q1810">
        <v>5</v>
      </c>
      <c r="R1810">
        <v>4.42238387</v>
      </c>
      <c r="S1810">
        <v>22327.64</v>
      </c>
      <c r="T1810" t="s">
        <v>306</v>
      </c>
      <c r="U1810" t="s">
        <v>307</v>
      </c>
      <c r="V1810">
        <v>0</v>
      </c>
      <c r="W1810">
        <v>0</v>
      </c>
      <c r="X1810">
        <v>25.919264238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4.42238387</v>
      </c>
      <c r="AG1810">
        <v>29563.853638000001</v>
      </c>
      <c r="AH1810" t="s">
        <v>40</v>
      </c>
    </row>
    <row r="1811" spans="1:34" x14ac:dyDescent="0.55000000000000004">
      <c r="A1811">
        <v>13066.945218999999</v>
      </c>
      <c r="B1811">
        <v>12736.83728</v>
      </c>
      <c r="C1811" t="s">
        <v>21</v>
      </c>
      <c r="D1811">
        <v>21205</v>
      </c>
      <c r="E1811">
        <v>210048</v>
      </c>
      <c r="F1811" t="s">
        <v>519</v>
      </c>
      <c r="G1811" t="s">
        <v>35</v>
      </c>
      <c r="H1811" t="s">
        <v>86</v>
      </c>
      <c r="I1811" t="s">
        <v>37</v>
      </c>
      <c r="J1811">
        <v>2</v>
      </c>
      <c r="K1811">
        <v>0</v>
      </c>
      <c r="L1811">
        <v>0</v>
      </c>
      <c r="M1811">
        <v>0</v>
      </c>
      <c r="N1811">
        <v>2.1052609370000002</v>
      </c>
      <c r="O1811">
        <v>2</v>
      </c>
      <c r="P1811">
        <v>26321.040000000001</v>
      </c>
      <c r="Q1811">
        <v>2</v>
      </c>
      <c r="R1811">
        <v>2.1052609370000002</v>
      </c>
      <c r="S1811">
        <v>26321.040000000001</v>
      </c>
      <c r="T1811" t="s">
        <v>36</v>
      </c>
      <c r="U1811" t="s">
        <v>420</v>
      </c>
      <c r="V1811">
        <v>0</v>
      </c>
      <c r="W1811">
        <v>0</v>
      </c>
      <c r="X1811">
        <v>48.148821564000002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2.1052609370000002</v>
      </c>
      <c r="AG1811">
        <v>14073.772888</v>
      </c>
      <c r="AH1811" t="s">
        <v>40</v>
      </c>
    </row>
    <row r="1812" spans="1:34" x14ac:dyDescent="0.55000000000000004">
      <c r="A1812">
        <v>13066.945218999999</v>
      </c>
      <c r="B1812">
        <v>12736.83728</v>
      </c>
      <c r="C1812" t="s">
        <v>21</v>
      </c>
      <c r="D1812" t="s">
        <v>245</v>
      </c>
      <c r="E1812">
        <v>210048</v>
      </c>
      <c r="F1812" t="s">
        <v>519</v>
      </c>
      <c r="G1812" t="s">
        <v>35</v>
      </c>
      <c r="H1812" t="s">
        <v>245</v>
      </c>
      <c r="I1812" t="s">
        <v>37</v>
      </c>
      <c r="J1812">
        <v>1</v>
      </c>
      <c r="K1812">
        <v>0</v>
      </c>
      <c r="L1812">
        <v>0</v>
      </c>
      <c r="M1812">
        <v>0</v>
      </c>
      <c r="N1812">
        <v>0.75430897799999996</v>
      </c>
      <c r="O1812">
        <v>1</v>
      </c>
      <c r="P1812">
        <v>12554.69</v>
      </c>
      <c r="Q1812">
        <v>1</v>
      </c>
      <c r="R1812">
        <v>0.75430897799999996</v>
      </c>
      <c r="S1812">
        <v>12554.69</v>
      </c>
      <c r="U1812" t="s">
        <v>246</v>
      </c>
      <c r="V1812">
        <v>0</v>
      </c>
      <c r="W1812">
        <v>0</v>
      </c>
      <c r="X1812">
        <v>60.533128191000003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0.75430897799999996</v>
      </c>
      <c r="AG1812">
        <v>5042.5926104</v>
      </c>
      <c r="AH1812" t="s">
        <v>40</v>
      </c>
    </row>
    <row r="1813" spans="1:34" x14ac:dyDescent="0.55000000000000004">
      <c r="A1813">
        <v>13066.945218999999</v>
      </c>
      <c r="B1813">
        <v>12736.83728</v>
      </c>
      <c r="C1813" t="s">
        <v>21</v>
      </c>
      <c r="D1813">
        <v>20879</v>
      </c>
      <c r="E1813">
        <v>210048</v>
      </c>
      <c r="F1813" t="s">
        <v>519</v>
      </c>
      <c r="G1813" t="s">
        <v>35</v>
      </c>
      <c r="H1813" t="s">
        <v>46</v>
      </c>
      <c r="I1813" t="s">
        <v>37</v>
      </c>
      <c r="J1813">
        <v>2</v>
      </c>
      <c r="K1813">
        <v>0</v>
      </c>
      <c r="L1813">
        <v>0</v>
      </c>
      <c r="M1813">
        <v>0</v>
      </c>
      <c r="N1813">
        <v>0.96753597099999999</v>
      </c>
      <c r="O1813">
        <v>2</v>
      </c>
      <c r="P1813">
        <v>10965.63</v>
      </c>
      <c r="Q1813">
        <v>2</v>
      </c>
      <c r="R1813">
        <v>0.96753597099999999</v>
      </c>
      <c r="S1813">
        <v>10965.63</v>
      </c>
      <c r="T1813" t="s">
        <v>47</v>
      </c>
      <c r="U1813" t="s">
        <v>431</v>
      </c>
      <c r="V1813">
        <v>0</v>
      </c>
      <c r="W1813">
        <v>0</v>
      </c>
      <c r="X1813">
        <v>23.840834283</v>
      </c>
      <c r="Y1813">
        <v>-0.77830497700000001</v>
      </c>
      <c r="Z1813">
        <v>0.77830497700000001</v>
      </c>
      <c r="AA1813">
        <v>-0.77830497700000001</v>
      </c>
      <c r="AB1813">
        <v>3.1586061700000001E-2</v>
      </c>
      <c r="AC1813">
        <v>3.1586061700000001E-2</v>
      </c>
      <c r="AD1813">
        <v>0</v>
      </c>
      <c r="AE1813">
        <v>211.15437539999999</v>
      </c>
      <c r="AF1813">
        <v>0.93594990929999999</v>
      </c>
      <c r="AG1813">
        <v>6256.8711684</v>
      </c>
      <c r="AH1813" t="s">
        <v>40</v>
      </c>
    </row>
    <row r="1814" spans="1:34" x14ac:dyDescent="0.55000000000000004">
      <c r="A1814">
        <v>13066.945218999999</v>
      </c>
      <c r="B1814">
        <v>12736.83728</v>
      </c>
      <c r="C1814" t="s">
        <v>21</v>
      </c>
      <c r="D1814">
        <v>21202</v>
      </c>
      <c r="E1814">
        <v>210048</v>
      </c>
      <c r="F1814" t="s">
        <v>519</v>
      </c>
      <c r="G1814" t="s">
        <v>35</v>
      </c>
      <c r="H1814" t="s">
        <v>86</v>
      </c>
      <c r="I1814" t="s">
        <v>37</v>
      </c>
      <c r="J1814">
        <v>1</v>
      </c>
      <c r="K1814">
        <v>0</v>
      </c>
      <c r="L1814">
        <v>0</v>
      </c>
      <c r="M1814">
        <v>0</v>
      </c>
      <c r="N1814">
        <v>0.73492597800000004</v>
      </c>
      <c r="O1814">
        <v>1</v>
      </c>
      <c r="P1814">
        <v>10959.92</v>
      </c>
      <c r="Q1814">
        <v>1</v>
      </c>
      <c r="R1814">
        <v>0.73492597800000004</v>
      </c>
      <c r="S1814">
        <v>10959.92</v>
      </c>
      <c r="T1814" t="s">
        <v>36</v>
      </c>
      <c r="U1814" t="s">
        <v>110</v>
      </c>
      <c r="V1814">
        <v>0</v>
      </c>
      <c r="W1814">
        <v>0</v>
      </c>
      <c r="X1814">
        <v>77.692372683000002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0.73492597800000004</v>
      </c>
      <c r="AG1814">
        <v>4913.0163021999997</v>
      </c>
      <c r="AH1814" t="s">
        <v>40</v>
      </c>
    </row>
    <row r="1815" spans="1:34" x14ac:dyDescent="0.55000000000000004">
      <c r="A1815">
        <v>13066.945218999999</v>
      </c>
      <c r="B1815">
        <v>12736.83728</v>
      </c>
      <c r="C1815" t="s">
        <v>21</v>
      </c>
      <c r="D1815">
        <v>20748</v>
      </c>
      <c r="E1815">
        <v>210048</v>
      </c>
      <c r="F1815" t="s">
        <v>519</v>
      </c>
      <c r="G1815" t="s">
        <v>35</v>
      </c>
      <c r="H1815" t="s">
        <v>41</v>
      </c>
      <c r="I1815" t="s">
        <v>37</v>
      </c>
      <c r="J1815">
        <v>2</v>
      </c>
      <c r="K1815">
        <v>0</v>
      </c>
      <c r="L1815">
        <v>0</v>
      </c>
      <c r="M1815">
        <v>0</v>
      </c>
      <c r="N1815">
        <v>2.0019119409999999</v>
      </c>
      <c r="O1815">
        <v>3</v>
      </c>
      <c r="P1815">
        <v>28462.37</v>
      </c>
      <c r="Q1815">
        <v>3</v>
      </c>
      <c r="R1815">
        <v>2.0019119409999999</v>
      </c>
      <c r="S1815">
        <v>28462.37</v>
      </c>
      <c r="T1815" t="s">
        <v>318</v>
      </c>
      <c r="U1815" t="s">
        <v>319</v>
      </c>
      <c r="V1815">
        <v>0</v>
      </c>
      <c r="W1815">
        <v>0</v>
      </c>
      <c r="X1815">
        <v>58.72886227</v>
      </c>
      <c r="Y1815">
        <v>-3.3167708999999999</v>
      </c>
      <c r="Z1815">
        <v>3.3167708999999999</v>
      </c>
      <c r="AA1815">
        <v>-3.3167708999999999</v>
      </c>
      <c r="AB1815">
        <v>0.1130599677</v>
      </c>
      <c r="AC1815">
        <v>0.1130599677</v>
      </c>
      <c r="AD1815">
        <v>0</v>
      </c>
      <c r="AE1815">
        <v>755.81144357999995</v>
      </c>
      <c r="AF1815">
        <v>1.8888519733</v>
      </c>
      <c r="AG1815">
        <v>12627.068324</v>
      </c>
      <c r="AH1815" t="s">
        <v>40</v>
      </c>
    </row>
    <row r="1816" spans="1:34" x14ac:dyDescent="0.55000000000000004">
      <c r="A1816">
        <v>13066.945218999999</v>
      </c>
      <c r="B1816">
        <v>12736.83728</v>
      </c>
      <c r="C1816" t="s">
        <v>21</v>
      </c>
      <c r="D1816">
        <v>21201</v>
      </c>
      <c r="E1816">
        <v>210048</v>
      </c>
      <c r="F1816" t="s">
        <v>519</v>
      </c>
      <c r="G1816" t="s">
        <v>35</v>
      </c>
      <c r="H1816" t="s">
        <v>86</v>
      </c>
      <c r="I1816" t="s">
        <v>37</v>
      </c>
      <c r="J1816">
        <v>2</v>
      </c>
      <c r="K1816">
        <v>3.279140902</v>
      </c>
      <c r="L1816">
        <v>4</v>
      </c>
      <c r="M1816">
        <v>34777.57</v>
      </c>
      <c r="N1816">
        <v>4.4953748669999998</v>
      </c>
      <c r="O1816">
        <v>5</v>
      </c>
      <c r="P1816">
        <v>67292.05</v>
      </c>
      <c r="Q1816">
        <v>1</v>
      </c>
      <c r="R1816">
        <v>1.216233965</v>
      </c>
      <c r="S1816">
        <v>32514.48</v>
      </c>
      <c r="T1816" t="s">
        <v>36</v>
      </c>
      <c r="U1816" t="s">
        <v>232</v>
      </c>
      <c r="V1816">
        <v>0</v>
      </c>
      <c r="W1816">
        <v>0</v>
      </c>
      <c r="X1816">
        <v>58.911117240000003</v>
      </c>
      <c r="Y1816">
        <v>-0.58304598299999999</v>
      </c>
      <c r="Z1816">
        <v>0.58304598299999999</v>
      </c>
      <c r="AA1816">
        <v>-0.58304598299999999</v>
      </c>
      <c r="AB1816">
        <v>1.2037122399999999E-2</v>
      </c>
      <c r="AC1816">
        <v>1.2037122399999999E-2</v>
      </c>
      <c r="AD1816">
        <v>0</v>
      </c>
      <c r="AE1816">
        <v>80.468755016000003</v>
      </c>
      <c r="AF1816">
        <v>1.2041968426</v>
      </c>
      <c r="AG1816">
        <v>8050.1151081999997</v>
      </c>
      <c r="AH1816" t="s">
        <v>40</v>
      </c>
    </row>
    <row r="1817" spans="1:34" x14ac:dyDescent="0.55000000000000004">
      <c r="A1817">
        <v>13066.945218999999</v>
      </c>
      <c r="B1817">
        <v>12736.83728</v>
      </c>
      <c r="C1817" t="s">
        <v>21</v>
      </c>
      <c r="D1817">
        <v>21163</v>
      </c>
      <c r="E1817">
        <v>210048</v>
      </c>
      <c r="F1817" t="s">
        <v>519</v>
      </c>
      <c r="G1817" t="s">
        <v>35</v>
      </c>
      <c r="H1817" t="s">
        <v>79</v>
      </c>
      <c r="I1817" t="s">
        <v>37</v>
      </c>
      <c r="J1817">
        <v>2</v>
      </c>
      <c r="K1817">
        <v>38.952540845000001</v>
      </c>
      <c r="L1817">
        <v>59</v>
      </c>
      <c r="M1817">
        <v>499469.62</v>
      </c>
      <c r="N1817">
        <v>45.886572639999997</v>
      </c>
      <c r="O1817">
        <v>57</v>
      </c>
      <c r="P1817">
        <v>637545.31999999995</v>
      </c>
      <c r="Q1817">
        <v>-2</v>
      </c>
      <c r="R1817">
        <v>6.9340317950000001</v>
      </c>
      <c r="S1817">
        <v>138075.70000000001</v>
      </c>
      <c r="T1817" t="s">
        <v>121</v>
      </c>
      <c r="U1817" t="s">
        <v>122</v>
      </c>
      <c r="V1817">
        <v>0</v>
      </c>
      <c r="W1817">
        <v>0</v>
      </c>
      <c r="X1817">
        <v>24.653901267999998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6.9340317950000001</v>
      </c>
      <c r="AG1817">
        <v>46354.343524000004</v>
      </c>
      <c r="AH1817" t="s">
        <v>40</v>
      </c>
    </row>
    <row r="1818" spans="1:34" x14ac:dyDescent="0.55000000000000004">
      <c r="A1818">
        <v>13066.945218999999</v>
      </c>
      <c r="B1818">
        <v>12736.83728</v>
      </c>
      <c r="C1818" t="s">
        <v>21</v>
      </c>
      <c r="D1818">
        <v>20705</v>
      </c>
      <c r="E1818">
        <v>210048</v>
      </c>
      <c r="F1818" t="s">
        <v>519</v>
      </c>
      <c r="G1818" t="s">
        <v>35</v>
      </c>
      <c r="H1818" t="s">
        <v>41</v>
      </c>
      <c r="I1818" t="s">
        <v>37</v>
      </c>
      <c r="J1818">
        <v>2</v>
      </c>
      <c r="K1818">
        <v>10.368378691</v>
      </c>
      <c r="L1818">
        <v>13</v>
      </c>
      <c r="M1818">
        <v>105947.47</v>
      </c>
      <c r="N1818">
        <v>18.837809439000001</v>
      </c>
      <c r="O1818">
        <v>17</v>
      </c>
      <c r="P1818">
        <v>222402.3</v>
      </c>
      <c r="Q1818">
        <v>4</v>
      </c>
      <c r="R1818">
        <v>8.4694307480000006</v>
      </c>
      <c r="S1818">
        <v>116454.83</v>
      </c>
      <c r="T1818" t="s">
        <v>298</v>
      </c>
      <c r="U1818" t="s">
        <v>299</v>
      </c>
      <c r="V1818">
        <v>0</v>
      </c>
      <c r="W1818">
        <v>0</v>
      </c>
      <c r="X1818">
        <v>75.462409758000007</v>
      </c>
      <c r="Y1818">
        <v>-55.213048360000002</v>
      </c>
      <c r="Z1818">
        <v>55.213048364000002</v>
      </c>
      <c r="AA1818">
        <v>-55.213048360000002</v>
      </c>
      <c r="AB1818">
        <v>6.1967685766000002</v>
      </c>
      <c r="AC1818">
        <v>6.1967685766000002</v>
      </c>
      <c r="AD1818">
        <v>0</v>
      </c>
      <c r="AE1818">
        <v>41425.702655000001</v>
      </c>
      <c r="AF1818">
        <v>2.2726621713999999</v>
      </c>
      <c r="AG1818">
        <v>15192.858372000001</v>
      </c>
      <c r="AH1818" t="s">
        <v>40</v>
      </c>
    </row>
    <row r="1819" spans="1:34" x14ac:dyDescent="0.55000000000000004">
      <c r="A1819">
        <v>13066.945218999999</v>
      </c>
      <c r="B1819">
        <v>12736.83728</v>
      </c>
      <c r="C1819" t="s">
        <v>21</v>
      </c>
      <c r="D1819">
        <v>20747</v>
      </c>
      <c r="E1819">
        <v>210048</v>
      </c>
      <c r="F1819" t="s">
        <v>519</v>
      </c>
      <c r="G1819" t="s">
        <v>35</v>
      </c>
      <c r="H1819" t="s">
        <v>41</v>
      </c>
      <c r="I1819" t="s">
        <v>37</v>
      </c>
      <c r="J1819">
        <v>2</v>
      </c>
      <c r="K1819">
        <v>3.8292328859999998</v>
      </c>
      <c r="L1819">
        <v>6</v>
      </c>
      <c r="M1819">
        <v>68740.81</v>
      </c>
      <c r="N1819">
        <v>7.696511772</v>
      </c>
      <c r="O1819">
        <v>4</v>
      </c>
      <c r="P1819">
        <v>114230.89</v>
      </c>
      <c r="Q1819">
        <v>-2</v>
      </c>
      <c r="R1819">
        <v>3.8672788859999998</v>
      </c>
      <c r="S1819">
        <v>45490.080000000002</v>
      </c>
      <c r="T1819" t="s">
        <v>106</v>
      </c>
      <c r="U1819" t="s">
        <v>107</v>
      </c>
      <c r="V1819">
        <v>0</v>
      </c>
      <c r="W1819">
        <v>0</v>
      </c>
      <c r="X1819">
        <v>135.299723</v>
      </c>
      <c r="Y1819">
        <v>-5.2008608450000002</v>
      </c>
      <c r="Z1819">
        <v>5.2008608450000002</v>
      </c>
      <c r="AA1819">
        <v>-5.2008608450000002</v>
      </c>
      <c r="AB1819">
        <v>0.1486564709</v>
      </c>
      <c r="AC1819">
        <v>0.1486564709</v>
      </c>
      <c r="AD1819">
        <v>0</v>
      </c>
      <c r="AE1819">
        <v>993.77581805</v>
      </c>
      <c r="AF1819">
        <v>3.7186224151</v>
      </c>
      <c r="AG1819">
        <v>24859.173705000001</v>
      </c>
      <c r="AH1819" t="s">
        <v>40</v>
      </c>
    </row>
    <row r="1820" spans="1:34" x14ac:dyDescent="0.55000000000000004">
      <c r="A1820">
        <v>13066.945218999999</v>
      </c>
      <c r="B1820">
        <v>12736.83728</v>
      </c>
      <c r="C1820" t="s">
        <v>21</v>
      </c>
      <c r="D1820">
        <v>20874</v>
      </c>
      <c r="E1820">
        <v>210048</v>
      </c>
      <c r="F1820" t="s">
        <v>519</v>
      </c>
      <c r="G1820" t="s">
        <v>35</v>
      </c>
      <c r="H1820" t="s">
        <v>46</v>
      </c>
      <c r="I1820" t="s">
        <v>37</v>
      </c>
      <c r="J1820">
        <v>1</v>
      </c>
      <c r="K1820">
        <v>0.94474897199999996</v>
      </c>
      <c r="L1820">
        <v>1</v>
      </c>
      <c r="M1820">
        <v>4759.7299999999996</v>
      </c>
      <c r="N1820">
        <v>1.7500379479999999</v>
      </c>
      <c r="O1820">
        <v>3</v>
      </c>
      <c r="P1820">
        <v>20139.169999999998</v>
      </c>
      <c r="Q1820">
        <v>2</v>
      </c>
      <c r="R1820">
        <v>0.80528897600000005</v>
      </c>
      <c r="S1820">
        <v>15379.44</v>
      </c>
      <c r="T1820" t="s">
        <v>74</v>
      </c>
      <c r="U1820" t="s">
        <v>176</v>
      </c>
      <c r="V1820">
        <v>0</v>
      </c>
      <c r="W1820">
        <v>0</v>
      </c>
      <c r="X1820">
        <v>67.317166005000004</v>
      </c>
      <c r="Y1820">
        <v>-2.7837239170000001</v>
      </c>
      <c r="Z1820">
        <v>2.7837239170000001</v>
      </c>
      <c r="AA1820">
        <v>-2.7837239170000001</v>
      </c>
      <c r="AB1820">
        <v>3.3300602399999997E-2</v>
      </c>
      <c r="AC1820">
        <v>3.3300602399999997E-2</v>
      </c>
      <c r="AD1820">
        <v>0</v>
      </c>
      <c r="AE1820">
        <v>222.61616484000001</v>
      </c>
      <c r="AF1820">
        <v>0.77198837360000006</v>
      </c>
      <c r="AG1820">
        <v>5160.7802390999996</v>
      </c>
      <c r="AH1820" t="s">
        <v>40</v>
      </c>
    </row>
    <row r="1821" spans="1:34" x14ac:dyDescent="0.55000000000000004">
      <c r="A1821">
        <v>13066.945218999999</v>
      </c>
      <c r="B1821">
        <v>12736.83728</v>
      </c>
      <c r="C1821" t="s">
        <v>21</v>
      </c>
      <c r="D1821">
        <v>20715</v>
      </c>
      <c r="E1821">
        <v>210048</v>
      </c>
      <c r="F1821" t="s">
        <v>519</v>
      </c>
      <c r="G1821" t="s">
        <v>35</v>
      </c>
      <c r="H1821" t="s">
        <v>41</v>
      </c>
      <c r="I1821" t="s">
        <v>37</v>
      </c>
      <c r="J1821">
        <v>2</v>
      </c>
      <c r="K1821">
        <v>1.9333919429999999</v>
      </c>
      <c r="L1821">
        <v>2</v>
      </c>
      <c r="M1821">
        <v>37983.89</v>
      </c>
      <c r="N1821">
        <v>4.128363877</v>
      </c>
      <c r="O1821">
        <v>6</v>
      </c>
      <c r="P1821">
        <v>62402.76</v>
      </c>
      <c r="Q1821">
        <v>4</v>
      </c>
      <c r="R1821">
        <v>2.1949719339999998</v>
      </c>
      <c r="S1821">
        <v>24418.87</v>
      </c>
      <c r="T1821" t="s">
        <v>140</v>
      </c>
      <c r="U1821" t="s">
        <v>141</v>
      </c>
      <c r="V1821">
        <v>0</v>
      </c>
      <c r="W1821">
        <v>0</v>
      </c>
      <c r="X1821">
        <v>14.181413575000001</v>
      </c>
      <c r="Y1821">
        <v>-7.2284367859999996</v>
      </c>
      <c r="Z1821">
        <v>7.2284367859999996</v>
      </c>
      <c r="AA1821">
        <v>-7.2284367859999996</v>
      </c>
      <c r="AB1821">
        <v>1.1188035514000001</v>
      </c>
      <c r="AC1821">
        <v>1.1188035514000001</v>
      </c>
      <c r="AD1821">
        <v>0</v>
      </c>
      <c r="AE1821">
        <v>7479.2567574000004</v>
      </c>
      <c r="AF1821">
        <v>1.0761683825999999</v>
      </c>
      <c r="AG1821">
        <v>7194.2385571000004</v>
      </c>
      <c r="AH1821" t="s">
        <v>40</v>
      </c>
    </row>
    <row r="1822" spans="1:34" x14ac:dyDescent="0.55000000000000004">
      <c r="A1822">
        <v>13066.945218999999</v>
      </c>
      <c r="B1822">
        <v>12736.83728</v>
      </c>
      <c r="C1822" t="s">
        <v>21</v>
      </c>
      <c r="D1822">
        <v>21152</v>
      </c>
      <c r="E1822">
        <v>210048</v>
      </c>
      <c r="F1822" t="s">
        <v>519</v>
      </c>
      <c r="G1822" t="s">
        <v>35</v>
      </c>
      <c r="H1822" t="s">
        <v>36</v>
      </c>
      <c r="I1822" t="s">
        <v>37</v>
      </c>
      <c r="J1822">
        <v>1</v>
      </c>
      <c r="K1822">
        <v>0</v>
      </c>
      <c r="L1822">
        <v>0</v>
      </c>
      <c r="M1822">
        <v>0</v>
      </c>
      <c r="N1822">
        <v>0.43226198700000001</v>
      </c>
      <c r="O1822">
        <v>1</v>
      </c>
      <c r="P1822">
        <v>5803.05</v>
      </c>
      <c r="Q1822">
        <v>1</v>
      </c>
      <c r="R1822">
        <v>0.43226198700000001</v>
      </c>
      <c r="S1822">
        <v>5803.05</v>
      </c>
      <c r="T1822" t="s">
        <v>256</v>
      </c>
      <c r="U1822" t="s">
        <v>257</v>
      </c>
      <c r="V1822">
        <v>0</v>
      </c>
      <c r="W1822">
        <v>0</v>
      </c>
      <c r="X1822">
        <v>8.4486977470000006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0.43226198700000001</v>
      </c>
      <c r="AG1822">
        <v>2889.6926392</v>
      </c>
      <c r="AH1822" t="s">
        <v>40</v>
      </c>
    </row>
    <row r="1823" spans="1:34" x14ac:dyDescent="0.55000000000000004">
      <c r="A1823">
        <v>13066.945218999999</v>
      </c>
      <c r="B1823">
        <v>12736.83728</v>
      </c>
      <c r="C1823" t="s">
        <v>21</v>
      </c>
      <c r="D1823">
        <v>21146</v>
      </c>
      <c r="E1823">
        <v>210048</v>
      </c>
      <c r="F1823" t="s">
        <v>519</v>
      </c>
      <c r="G1823" t="s">
        <v>35</v>
      </c>
      <c r="H1823" t="s">
        <v>64</v>
      </c>
      <c r="I1823" t="s">
        <v>37</v>
      </c>
      <c r="J1823">
        <v>1</v>
      </c>
      <c r="K1823">
        <v>1.169942966</v>
      </c>
      <c r="L1823">
        <v>2</v>
      </c>
      <c r="M1823">
        <v>21162.12</v>
      </c>
      <c r="N1823">
        <v>2.7357789189999999</v>
      </c>
      <c r="O1823">
        <v>2</v>
      </c>
      <c r="P1823">
        <v>60405.22</v>
      </c>
      <c r="Q1823">
        <v>0</v>
      </c>
      <c r="R1823">
        <v>1.5658359529999999</v>
      </c>
      <c r="S1823">
        <v>39243.1</v>
      </c>
      <c r="T1823" t="s">
        <v>234</v>
      </c>
      <c r="U1823" t="s">
        <v>235</v>
      </c>
      <c r="V1823">
        <v>0</v>
      </c>
      <c r="W1823">
        <v>0</v>
      </c>
      <c r="X1823">
        <v>43.645633695999997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1.5658359529999999</v>
      </c>
      <c r="AG1823">
        <v>10467.690344000001</v>
      </c>
      <c r="AH1823" t="s">
        <v>40</v>
      </c>
    </row>
    <row r="1824" spans="1:34" x14ac:dyDescent="0.55000000000000004">
      <c r="A1824">
        <v>13066.945218999999</v>
      </c>
      <c r="B1824">
        <v>12736.83728</v>
      </c>
      <c r="C1824" t="s">
        <v>21</v>
      </c>
      <c r="D1824">
        <v>20746</v>
      </c>
      <c r="E1824">
        <v>210048</v>
      </c>
      <c r="F1824" t="s">
        <v>519</v>
      </c>
      <c r="G1824" t="s">
        <v>35</v>
      </c>
      <c r="H1824" t="s">
        <v>41</v>
      </c>
      <c r="I1824" t="s">
        <v>37</v>
      </c>
      <c r="J1824">
        <v>1</v>
      </c>
      <c r="K1824">
        <v>0.58304598299999999</v>
      </c>
      <c r="L1824">
        <v>1</v>
      </c>
      <c r="M1824">
        <v>7573.13</v>
      </c>
      <c r="N1824">
        <v>0.79348897600000001</v>
      </c>
      <c r="O1824">
        <v>1</v>
      </c>
      <c r="P1824">
        <v>10062.81</v>
      </c>
      <c r="Q1824">
        <v>0</v>
      </c>
      <c r="R1824">
        <v>0.21044299299999999</v>
      </c>
      <c r="S1824">
        <v>2489.6799999999998</v>
      </c>
      <c r="T1824" t="s">
        <v>476</v>
      </c>
      <c r="U1824" t="s">
        <v>477</v>
      </c>
      <c r="V1824">
        <v>0</v>
      </c>
      <c r="W1824">
        <v>0</v>
      </c>
      <c r="X1824">
        <v>38.336858863000003</v>
      </c>
      <c r="Y1824">
        <v>-7.4017377800000004</v>
      </c>
      <c r="Z1824">
        <v>7.4017377800000004</v>
      </c>
      <c r="AA1824">
        <v>-7.4017377800000004</v>
      </c>
      <c r="AB1824">
        <v>4.06304506E-2</v>
      </c>
      <c r="AC1824">
        <v>4.06304506E-2</v>
      </c>
      <c r="AD1824">
        <v>0</v>
      </c>
      <c r="AE1824">
        <v>271.61656051</v>
      </c>
      <c r="AF1824">
        <v>0.16981254239999999</v>
      </c>
      <c r="AG1824">
        <v>1135.2051959999999</v>
      </c>
      <c r="AH1824" t="s">
        <v>40</v>
      </c>
    </row>
    <row r="1825" spans="1:34" x14ac:dyDescent="0.55000000000000004">
      <c r="A1825">
        <v>13066.945218999999</v>
      </c>
      <c r="B1825">
        <v>12736.83728</v>
      </c>
      <c r="C1825" t="s">
        <v>21</v>
      </c>
      <c r="D1825">
        <v>21136</v>
      </c>
      <c r="E1825">
        <v>210048</v>
      </c>
      <c r="F1825" t="s">
        <v>519</v>
      </c>
      <c r="G1825" t="s">
        <v>35</v>
      </c>
      <c r="H1825" t="s">
        <v>36</v>
      </c>
      <c r="I1825" t="s">
        <v>37</v>
      </c>
      <c r="J1825">
        <v>2</v>
      </c>
      <c r="K1825">
        <v>1.7085299490000001</v>
      </c>
      <c r="L1825">
        <v>2</v>
      </c>
      <c r="M1825">
        <v>27155.31</v>
      </c>
      <c r="N1825">
        <v>2.6507009209999999</v>
      </c>
      <c r="O1825">
        <v>3</v>
      </c>
      <c r="P1825">
        <v>38931.67</v>
      </c>
      <c r="Q1825">
        <v>1</v>
      </c>
      <c r="R1825">
        <v>0.942170972</v>
      </c>
      <c r="S1825">
        <v>11776.36</v>
      </c>
      <c r="T1825" t="s">
        <v>398</v>
      </c>
      <c r="U1825" t="s">
        <v>399</v>
      </c>
      <c r="V1825">
        <v>0</v>
      </c>
      <c r="W1825">
        <v>0</v>
      </c>
      <c r="X1825">
        <v>56.052853335000002</v>
      </c>
      <c r="Y1825">
        <v>-0.96866297199999996</v>
      </c>
      <c r="Z1825">
        <v>0.96866297199999996</v>
      </c>
      <c r="AA1825">
        <v>-0.96866297199999996</v>
      </c>
      <c r="AB1825">
        <v>1.6281885400000001E-2</v>
      </c>
      <c r="AC1825">
        <v>1.6281885400000001E-2</v>
      </c>
      <c r="AD1825">
        <v>0</v>
      </c>
      <c r="AE1825">
        <v>108.84520449</v>
      </c>
      <c r="AF1825">
        <v>0.92588908660000002</v>
      </c>
      <c r="AG1825">
        <v>6189.6140736999996</v>
      </c>
      <c r="AH1825" t="s">
        <v>40</v>
      </c>
    </row>
    <row r="1826" spans="1:34" x14ac:dyDescent="0.55000000000000004">
      <c r="A1826">
        <v>13066.945218999999</v>
      </c>
      <c r="B1826">
        <v>12736.83728</v>
      </c>
      <c r="C1826" t="s">
        <v>21</v>
      </c>
      <c r="D1826">
        <v>21133</v>
      </c>
      <c r="E1826">
        <v>210048</v>
      </c>
      <c r="F1826" t="s">
        <v>519</v>
      </c>
      <c r="G1826" t="s">
        <v>35</v>
      </c>
      <c r="H1826" t="s">
        <v>36</v>
      </c>
      <c r="I1826" t="s">
        <v>37</v>
      </c>
      <c r="J1826">
        <v>2</v>
      </c>
      <c r="K1826">
        <v>3.7016738920000001</v>
      </c>
      <c r="L1826">
        <v>6</v>
      </c>
      <c r="M1826">
        <v>33058.980000000003</v>
      </c>
      <c r="N1826">
        <v>9.1535557270000005</v>
      </c>
      <c r="O1826">
        <v>7</v>
      </c>
      <c r="P1826">
        <v>107596.68</v>
      </c>
      <c r="Q1826">
        <v>1</v>
      </c>
      <c r="R1826">
        <v>5.451881835</v>
      </c>
      <c r="S1826">
        <v>74537.7</v>
      </c>
      <c r="T1826" t="s">
        <v>67</v>
      </c>
      <c r="U1826" t="s">
        <v>68</v>
      </c>
      <c r="V1826">
        <v>0</v>
      </c>
      <c r="W1826">
        <v>0</v>
      </c>
      <c r="X1826">
        <v>65.825927037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5.451881835</v>
      </c>
      <c r="AG1826">
        <v>36446.098158000001</v>
      </c>
      <c r="AH1826" t="s">
        <v>40</v>
      </c>
    </row>
    <row r="1827" spans="1:34" x14ac:dyDescent="0.55000000000000004">
      <c r="A1827">
        <v>13066.945218999999</v>
      </c>
      <c r="B1827">
        <v>12736.83728</v>
      </c>
      <c r="C1827" t="s">
        <v>21</v>
      </c>
      <c r="D1827">
        <v>20866</v>
      </c>
      <c r="E1827">
        <v>210048</v>
      </c>
      <c r="F1827" t="s">
        <v>519</v>
      </c>
      <c r="G1827" t="s">
        <v>35</v>
      </c>
      <c r="H1827" t="s">
        <v>46</v>
      </c>
      <c r="I1827" t="s">
        <v>37</v>
      </c>
      <c r="J1827">
        <v>2</v>
      </c>
      <c r="K1827">
        <v>23.159296313999999</v>
      </c>
      <c r="L1827">
        <v>26</v>
      </c>
      <c r="M1827">
        <v>311603.02</v>
      </c>
      <c r="N1827">
        <v>34.095064989000001</v>
      </c>
      <c r="O1827">
        <v>32</v>
      </c>
      <c r="P1827">
        <v>457643.5</v>
      </c>
      <c r="Q1827">
        <v>6</v>
      </c>
      <c r="R1827">
        <v>10.935768675</v>
      </c>
      <c r="S1827">
        <v>146040.48000000001</v>
      </c>
      <c r="T1827" t="s">
        <v>251</v>
      </c>
      <c r="U1827" t="s">
        <v>252</v>
      </c>
      <c r="V1827">
        <v>0</v>
      </c>
      <c r="W1827">
        <v>0</v>
      </c>
      <c r="X1827">
        <v>53.171304423999999</v>
      </c>
      <c r="Y1827">
        <v>-9.5049347189999995</v>
      </c>
      <c r="Z1827">
        <v>9.5049347189999995</v>
      </c>
      <c r="AA1827">
        <v>-9.5049347189999995</v>
      </c>
      <c r="AB1827">
        <v>1.9548846598</v>
      </c>
      <c r="AC1827">
        <v>1.9548846598</v>
      </c>
      <c r="AD1827">
        <v>0</v>
      </c>
      <c r="AE1827">
        <v>13068.50008</v>
      </c>
      <c r="AF1827">
        <v>8.9808840151999991</v>
      </c>
      <c r="AG1827">
        <v>60037.651269000002</v>
      </c>
      <c r="AH1827" t="s">
        <v>40</v>
      </c>
    </row>
    <row r="1828" spans="1:34" x14ac:dyDescent="0.55000000000000004">
      <c r="A1828">
        <v>13066.945218999999</v>
      </c>
      <c r="B1828">
        <v>12736.83728</v>
      </c>
      <c r="C1828" t="s">
        <v>21</v>
      </c>
      <c r="D1828">
        <v>20861</v>
      </c>
      <c r="E1828">
        <v>210048</v>
      </c>
      <c r="F1828" t="s">
        <v>519</v>
      </c>
      <c r="G1828" t="s">
        <v>35</v>
      </c>
      <c r="H1828" t="s">
        <v>46</v>
      </c>
      <c r="I1828" t="s">
        <v>37</v>
      </c>
      <c r="J1828">
        <v>2</v>
      </c>
      <c r="K1828">
        <v>1.3174749610000001</v>
      </c>
      <c r="L1828">
        <v>2</v>
      </c>
      <c r="M1828">
        <v>20842.62</v>
      </c>
      <c r="N1828">
        <v>2.4885479259999999</v>
      </c>
      <c r="O1828">
        <v>2</v>
      </c>
      <c r="P1828">
        <v>21316.080000000002</v>
      </c>
      <c r="Q1828">
        <v>0</v>
      </c>
      <c r="R1828">
        <v>1.171072965</v>
      </c>
      <c r="S1828">
        <v>473.46</v>
      </c>
      <c r="T1828" t="s">
        <v>332</v>
      </c>
      <c r="U1828" t="s">
        <v>333</v>
      </c>
      <c r="V1828">
        <v>0</v>
      </c>
      <c r="W1828">
        <v>0</v>
      </c>
      <c r="X1828">
        <v>7.2995047829999997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1.171072965</v>
      </c>
      <c r="AG1828">
        <v>7828.6803575000004</v>
      </c>
      <c r="AH1828" t="s">
        <v>40</v>
      </c>
    </row>
    <row r="1829" spans="1:34" x14ac:dyDescent="0.55000000000000004">
      <c r="A1829">
        <v>13066.945218999999</v>
      </c>
      <c r="B1829">
        <v>12736.83728</v>
      </c>
      <c r="C1829" t="s">
        <v>21</v>
      </c>
      <c r="D1829">
        <v>20745</v>
      </c>
      <c r="E1829">
        <v>210048</v>
      </c>
      <c r="F1829" t="s">
        <v>519</v>
      </c>
      <c r="G1829" t="s">
        <v>35</v>
      </c>
      <c r="H1829" t="s">
        <v>41</v>
      </c>
      <c r="I1829" t="s">
        <v>37</v>
      </c>
      <c r="J1829">
        <v>1</v>
      </c>
      <c r="K1829">
        <v>0.79348897600000001</v>
      </c>
      <c r="L1829">
        <v>1</v>
      </c>
      <c r="M1829">
        <v>10472.299999999999</v>
      </c>
      <c r="N1829">
        <v>3.8084508869999998</v>
      </c>
      <c r="O1829">
        <v>2</v>
      </c>
      <c r="P1829">
        <v>67601.73</v>
      </c>
      <c r="Q1829">
        <v>1</v>
      </c>
      <c r="R1829">
        <v>3.0149619109999999</v>
      </c>
      <c r="S1829">
        <v>57129.43</v>
      </c>
      <c r="T1829" t="s">
        <v>214</v>
      </c>
      <c r="U1829" t="s">
        <v>215</v>
      </c>
      <c r="V1829">
        <v>0</v>
      </c>
      <c r="W1829">
        <v>0</v>
      </c>
      <c r="X1829">
        <v>67.456354997999995</v>
      </c>
      <c r="Y1829">
        <v>-2.797984918</v>
      </c>
      <c r="Z1829">
        <v>2.797984918</v>
      </c>
      <c r="AA1829">
        <v>-2.797984918</v>
      </c>
      <c r="AB1829">
        <v>0.12505594110000001</v>
      </c>
      <c r="AC1829">
        <v>0.12505594110000001</v>
      </c>
      <c r="AD1829">
        <v>0</v>
      </c>
      <c r="AE1829">
        <v>836.00511555000003</v>
      </c>
      <c r="AF1829">
        <v>2.8899059699</v>
      </c>
      <c r="AG1829">
        <v>19319.163517000001</v>
      </c>
      <c r="AH1829" t="s">
        <v>40</v>
      </c>
    </row>
    <row r="1830" spans="1:34" x14ac:dyDescent="0.55000000000000004">
      <c r="A1830">
        <v>13066.945218999999</v>
      </c>
      <c r="B1830">
        <v>12736.83728</v>
      </c>
      <c r="C1830" t="s">
        <v>21</v>
      </c>
      <c r="D1830">
        <v>20712</v>
      </c>
      <c r="E1830">
        <v>210048</v>
      </c>
      <c r="F1830" t="s">
        <v>519</v>
      </c>
      <c r="G1830" t="s">
        <v>35</v>
      </c>
      <c r="H1830" t="s">
        <v>41</v>
      </c>
      <c r="I1830" t="s">
        <v>37</v>
      </c>
      <c r="J1830">
        <v>1</v>
      </c>
      <c r="K1830">
        <v>0</v>
      </c>
      <c r="L1830">
        <v>0</v>
      </c>
      <c r="M1830">
        <v>0</v>
      </c>
      <c r="N1830">
        <v>0.66866298000000002</v>
      </c>
      <c r="O1830">
        <v>1</v>
      </c>
      <c r="P1830">
        <v>4511.55</v>
      </c>
      <c r="Q1830">
        <v>1</v>
      </c>
      <c r="R1830">
        <v>0.66866298000000002</v>
      </c>
      <c r="S1830">
        <v>4511.55</v>
      </c>
      <c r="T1830" t="s">
        <v>281</v>
      </c>
      <c r="U1830" t="s">
        <v>282</v>
      </c>
      <c r="V1830">
        <v>0</v>
      </c>
      <c r="W1830">
        <v>0</v>
      </c>
      <c r="X1830">
        <v>8.8197927319999998</v>
      </c>
      <c r="Y1830">
        <v>-1.142549966</v>
      </c>
      <c r="Z1830">
        <v>1.142549966</v>
      </c>
      <c r="AA1830">
        <v>-1.142549966</v>
      </c>
      <c r="AB1830">
        <v>8.6621181300000002E-2</v>
      </c>
      <c r="AC1830">
        <v>8.6621181300000002E-2</v>
      </c>
      <c r="AD1830">
        <v>0</v>
      </c>
      <c r="AE1830">
        <v>579.06685634999997</v>
      </c>
      <c r="AF1830">
        <v>0.58204179869999995</v>
      </c>
      <c r="AG1830">
        <v>3890.9780458</v>
      </c>
      <c r="AH1830" t="s">
        <v>40</v>
      </c>
    </row>
    <row r="1831" spans="1:34" x14ac:dyDescent="0.55000000000000004">
      <c r="A1831">
        <v>13066.945218999999</v>
      </c>
      <c r="B1831">
        <v>12736.83728</v>
      </c>
      <c r="C1831" t="s">
        <v>21</v>
      </c>
      <c r="D1831">
        <v>21117</v>
      </c>
      <c r="E1831">
        <v>210048</v>
      </c>
      <c r="F1831" t="s">
        <v>519</v>
      </c>
      <c r="G1831" t="s">
        <v>35</v>
      </c>
      <c r="H1831" t="s">
        <v>36</v>
      </c>
      <c r="I1831" t="s">
        <v>37</v>
      </c>
      <c r="J1831">
        <v>2</v>
      </c>
      <c r="K1831">
        <v>6.2395588149999996</v>
      </c>
      <c r="L1831">
        <v>6</v>
      </c>
      <c r="M1831">
        <v>60151.360000000001</v>
      </c>
      <c r="N1831">
        <v>8.9430567350000008</v>
      </c>
      <c r="O1831">
        <v>8</v>
      </c>
      <c r="P1831">
        <v>116520.29</v>
      </c>
      <c r="Q1831">
        <v>2</v>
      </c>
      <c r="R1831">
        <v>2.7034979200000002</v>
      </c>
      <c r="S1831">
        <v>56368.93</v>
      </c>
      <c r="T1831" t="s">
        <v>88</v>
      </c>
      <c r="U1831" t="s">
        <v>89</v>
      </c>
      <c r="V1831">
        <v>0</v>
      </c>
      <c r="W1831">
        <v>0</v>
      </c>
      <c r="X1831">
        <v>60.638130193999999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2.7034979200000002</v>
      </c>
      <c r="AG1831">
        <v>18073.016537</v>
      </c>
      <c r="AH1831" t="s">
        <v>40</v>
      </c>
    </row>
    <row r="1832" spans="1:34" x14ac:dyDescent="0.55000000000000004">
      <c r="A1832">
        <v>13066.945218999999</v>
      </c>
      <c r="B1832">
        <v>12736.83728</v>
      </c>
      <c r="C1832" t="s">
        <v>21</v>
      </c>
      <c r="D1832">
        <v>20854</v>
      </c>
      <c r="E1832">
        <v>210048</v>
      </c>
      <c r="F1832" t="s">
        <v>519</v>
      </c>
      <c r="G1832" t="s">
        <v>35</v>
      </c>
      <c r="H1832" t="s">
        <v>46</v>
      </c>
      <c r="I1832" t="s">
        <v>37</v>
      </c>
      <c r="J1832">
        <v>2</v>
      </c>
      <c r="K1832">
        <v>0</v>
      </c>
      <c r="L1832">
        <v>0</v>
      </c>
      <c r="M1832">
        <v>0</v>
      </c>
      <c r="N1832">
        <v>1.3528759589999999</v>
      </c>
      <c r="O1832">
        <v>2</v>
      </c>
      <c r="P1832">
        <v>11766.02</v>
      </c>
      <c r="Q1832">
        <v>2</v>
      </c>
      <c r="R1832">
        <v>1.3528759589999999</v>
      </c>
      <c r="S1832">
        <v>11766.02</v>
      </c>
      <c r="T1832" t="s">
        <v>243</v>
      </c>
      <c r="U1832" t="s">
        <v>244</v>
      </c>
      <c r="V1832">
        <v>0</v>
      </c>
      <c r="W1832">
        <v>0</v>
      </c>
      <c r="X1832">
        <v>52.224355439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1.3528759589999999</v>
      </c>
      <c r="AG1832">
        <v>9044.0423124000008</v>
      </c>
      <c r="AH1832" t="s">
        <v>40</v>
      </c>
    </row>
    <row r="1833" spans="1:34" x14ac:dyDescent="0.55000000000000004">
      <c r="A1833">
        <v>13066.945218999999</v>
      </c>
      <c r="B1833">
        <v>12736.83728</v>
      </c>
      <c r="C1833" t="s">
        <v>21</v>
      </c>
      <c r="D1833">
        <v>20701</v>
      </c>
      <c r="E1833">
        <v>210048</v>
      </c>
      <c r="F1833" t="s">
        <v>519</v>
      </c>
      <c r="G1833" t="s">
        <v>35</v>
      </c>
      <c r="H1833" t="s">
        <v>79</v>
      </c>
      <c r="I1833" t="s">
        <v>37</v>
      </c>
      <c r="J1833">
        <v>1</v>
      </c>
      <c r="K1833">
        <v>0</v>
      </c>
      <c r="L1833">
        <v>0</v>
      </c>
      <c r="M1833">
        <v>0</v>
      </c>
      <c r="N1833">
        <v>0.67620897999999996</v>
      </c>
      <c r="O1833">
        <v>1</v>
      </c>
      <c r="P1833">
        <v>5378.43</v>
      </c>
      <c r="Q1833">
        <v>1</v>
      </c>
      <c r="R1833">
        <v>0.67620897999999996</v>
      </c>
      <c r="S1833">
        <v>5378.43</v>
      </c>
      <c r="T1833" t="s">
        <v>520</v>
      </c>
      <c r="U1833" t="s">
        <v>521</v>
      </c>
      <c r="V1833">
        <v>0</v>
      </c>
      <c r="W1833">
        <v>0</v>
      </c>
      <c r="X1833">
        <v>0.67620897999999996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0.67620897999999996</v>
      </c>
      <c r="AG1833">
        <v>4520.4902832999996</v>
      </c>
      <c r="AH1833" t="s">
        <v>40</v>
      </c>
    </row>
    <row r="1834" spans="1:34" x14ac:dyDescent="0.55000000000000004">
      <c r="A1834">
        <v>13066.945218999999</v>
      </c>
      <c r="B1834">
        <v>12736.83728</v>
      </c>
      <c r="C1834" t="s">
        <v>21</v>
      </c>
      <c r="D1834">
        <v>20853</v>
      </c>
      <c r="E1834">
        <v>210048</v>
      </c>
      <c r="F1834" t="s">
        <v>519</v>
      </c>
      <c r="G1834" t="s">
        <v>35</v>
      </c>
      <c r="H1834" t="s">
        <v>46</v>
      </c>
      <c r="I1834" t="s">
        <v>37</v>
      </c>
      <c r="J1834">
        <v>1</v>
      </c>
      <c r="K1834">
        <v>0</v>
      </c>
      <c r="L1834">
        <v>0</v>
      </c>
      <c r="M1834">
        <v>0</v>
      </c>
      <c r="N1834">
        <v>1.0163059699999999</v>
      </c>
      <c r="O1834">
        <v>1</v>
      </c>
      <c r="P1834">
        <v>2955.04</v>
      </c>
      <c r="Q1834">
        <v>1</v>
      </c>
      <c r="R1834">
        <v>1.0163059699999999</v>
      </c>
      <c r="S1834">
        <v>2955.04</v>
      </c>
      <c r="T1834" t="s">
        <v>310</v>
      </c>
      <c r="U1834" t="s">
        <v>340</v>
      </c>
      <c r="V1834">
        <v>0</v>
      </c>
      <c r="W1834">
        <v>0</v>
      </c>
      <c r="X1834">
        <v>24.47210226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1.0163059699999999</v>
      </c>
      <c r="AG1834">
        <v>6794.0553854</v>
      </c>
      <c r="AH1834" t="s">
        <v>40</v>
      </c>
    </row>
    <row r="1835" spans="1:34" x14ac:dyDescent="0.55000000000000004">
      <c r="A1835">
        <v>13066.945218999999</v>
      </c>
      <c r="B1835">
        <v>12736.83728</v>
      </c>
      <c r="C1835" t="s">
        <v>21</v>
      </c>
      <c r="D1835">
        <v>21113</v>
      </c>
      <c r="E1835">
        <v>210048</v>
      </c>
      <c r="F1835" t="s">
        <v>519</v>
      </c>
      <c r="G1835" t="s">
        <v>35</v>
      </c>
      <c r="H1835" t="s">
        <v>64</v>
      </c>
      <c r="I1835" t="s">
        <v>37</v>
      </c>
      <c r="J1835">
        <v>2</v>
      </c>
      <c r="K1835">
        <v>10.282836697</v>
      </c>
      <c r="L1835">
        <v>16</v>
      </c>
      <c r="M1835">
        <v>152085.31</v>
      </c>
      <c r="N1835">
        <v>19.620856416999999</v>
      </c>
      <c r="O1835">
        <v>22</v>
      </c>
      <c r="P1835">
        <v>257956.91</v>
      </c>
      <c r="Q1835">
        <v>6</v>
      </c>
      <c r="R1835">
        <v>9.3380197200000001</v>
      </c>
      <c r="S1835">
        <v>105871.6</v>
      </c>
      <c r="T1835" t="s">
        <v>296</v>
      </c>
      <c r="U1835" t="s">
        <v>297</v>
      </c>
      <c r="V1835">
        <v>0</v>
      </c>
      <c r="W1835">
        <v>0</v>
      </c>
      <c r="X1835">
        <v>72.867943832999998</v>
      </c>
      <c r="Y1835">
        <v>-3.5327478960000001</v>
      </c>
      <c r="Z1835">
        <v>3.5327478960000001</v>
      </c>
      <c r="AA1835">
        <v>-3.5327478960000001</v>
      </c>
      <c r="AB1835">
        <v>0.45272128979999998</v>
      </c>
      <c r="AC1835">
        <v>0.45272128979999998</v>
      </c>
      <c r="AD1835">
        <v>0</v>
      </c>
      <c r="AE1835">
        <v>3026.4640846000002</v>
      </c>
      <c r="AF1835">
        <v>8.8852984302000007</v>
      </c>
      <c r="AG1835">
        <v>59398.656931999998</v>
      </c>
      <c r="AH1835" t="s">
        <v>40</v>
      </c>
    </row>
    <row r="1836" spans="1:34" x14ac:dyDescent="0.55000000000000004">
      <c r="A1836">
        <v>13066.945218999999</v>
      </c>
      <c r="B1836">
        <v>12736.83728</v>
      </c>
      <c r="C1836" t="s">
        <v>21</v>
      </c>
      <c r="D1836">
        <v>20744</v>
      </c>
      <c r="E1836">
        <v>210048</v>
      </c>
      <c r="F1836" t="s">
        <v>519</v>
      </c>
      <c r="G1836" t="s">
        <v>35</v>
      </c>
      <c r="H1836" t="s">
        <v>41</v>
      </c>
      <c r="I1836" t="s">
        <v>37</v>
      </c>
      <c r="J1836">
        <v>1</v>
      </c>
      <c r="K1836">
        <v>0.58304598299999999</v>
      </c>
      <c r="L1836">
        <v>1</v>
      </c>
      <c r="M1836">
        <v>6149.03</v>
      </c>
      <c r="N1836">
        <v>0.69022897999999999</v>
      </c>
      <c r="O1836">
        <v>1</v>
      </c>
      <c r="P1836">
        <v>2877.77</v>
      </c>
      <c r="Q1836">
        <v>0</v>
      </c>
      <c r="R1836">
        <v>0.107182997</v>
      </c>
      <c r="S1836">
        <v>-3271.26</v>
      </c>
      <c r="T1836" t="s">
        <v>42</v>
      </c>
      <c r="U1836" t="s">
        <v>43</v>
      </c>
      <c r="V1836">
        <v>0</v>
      </c>
      <c r="W1836">
        <v>0</v>
      </c>
      <c r="X1836">
        <v>69.501414928000003</v>
      </c>
      <c r="Y1836">
        <v>-9.1640427280000001</v>
      </c>
      <c r="Z1836">
        <v>9.1640427280000001</v>
      </c>
      <c r="AA1836">
        <v>-9.1640427280000001</v>
      </c>
      <c r="AB1836">
        <v>1.4132511800000001E-2</v>
      </c>
      <c r="AC1836">
        <v>1.4132511800000001E-2</v>
      </c>
      <c r="AD1836">
        <v>0</v>
      </c>
      <c r="AE1836">
        <v>94.476536108999994</v>
      </c>
      <c r="AF1836">
        <v>9.3050485200000005E-2</v>
      </c>
      <c r="AG1836">
        <v>622.04706945999999</v>
      </c>
      <c r="AH1836" t="s">
        <v>40</v>
      </c>
    </row>
    <row r="1837" spans="1:34" x14ac:dyDescent="0.55000000000000004">
      <c r="A1837">
        <v>13066.945218999999</v>
      </c>
      <c r="B1837">
        <v>12736.83728</v>
      </c>
      <c r="C1837" t="s">
        <v>21</v>
      </c>
      <c r="D1837">
        <v>21108</v>
      </c>
      <c r="E1837">
        <v>210048</v>
      </c>
      <c r="F1837" t="s">
        <v>519</v>
      </c>
      <c r="G1837" t="s">
        <v>35</v>
      </c>
      <c r="H1837" t="s">
        <v>64</v>
      </c>
      <c r="I1837" t="s">
        <v>37</v>
      </c>
      <c r="J1837">
        <v>2</v>
      </c>
      <c r="K1837">
        <v>0.802908976</v>
      </c>
      <c r="L1837">
        <v>1</v>
      </c>
      <c r="M1837">
        <v>8543.2999999999993</v>
      </c>
      <c r="N1837">
        <v>2.5654349239999998</v>
      </c>
      <c r="O1837">
        <v>4</v>
      </c>
      <c r="P1837">
        <v>48794.82</v>
      </c>
      <c r="Q1837">
        <v>3</v>
      </c>
      <c r="R1837">
        <v>1.762525948</v>
      </c>
      <c r="S1837">
        <v>40251.519999999997</v>
      </c>
      <c r="T1837" t="s">
        <v>202</v>
      </c>
      <c r="U1837" t="s">
        <v>203</v>
      </c>
      <c r="V1837">
        <v>0</v>
      </c>
      <c r="W1837">
        <v>0</v>
      </c>
      <c r="X1837">
        <v>14.370112578000001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1.762525948</v>
      </c>
      <c r="AG1837">
        <v>11782.572633</v>
      </c>
      <c r="AH1837" t="s">
        <v>40</v>
      </c>
    </row>
    <row r="1838" spans="1:34" x14ac:dyDescent="0.55000000000000004">
      <c r="A1838">
        <v>13066.945218999999</v>
      </c>
      <c r="B1838">
        <v>12736.83728</v>
      </c>
      <c r="C1838" t="s">
        <v>21</v>
      </c>
      <c r="D1838">
        <v>21102</v>
      </c>
      <c r="E1838">
        <v>210048</v>
      </c>
      <c r="F1838" t="s">
        <v>519</v>
      </c>
      <c r="G1838" t="s">
        <v>35</v>
      </c>
      <c r="H1838" t="s">
        <v>123</v>
      </c>
      <c r="I1838" t="s">
        <v>37</v>
      </c>
      <c r="J1838">
        <v>1</v>
      </c>
      <c r="K1838">
        <v>0</v>
      </c>
      <c r="L1838">
        <v>0</v>
      </c>
      <c r="M1838">
        <v>0</v>
      </c>
      <c r="N1838">
        <v>0.58198898300000002</v>
      </c>
      <c r="O1838">
        <v>1</v>
      </c>
      <c r="P1838">
        <v>6250.09</v>
      </c>
      <c r="Q1838">
        <v>1</v>
      </c>
      <c r="R1838">
        <v>0.58198898300000002</v>
      </c>
      <c r="S1838">
        <v>6250.09</v>
      </c>
      <c r="T1838" t="s">
        <v>442</v>
      </c>
      <c r="U1838" t="s">
        <v>443</v>
      </c>
      <c r="V1838">
        <v>0</v>
      </c>
      <c r="W1838">
        <v>0</v>
      </c>
      <c r="X1838">
        <v>18.728887444000001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0.58198898300000002</v>
      </c>
      <c r="AG1838">
        <v>3890.6249701000002</v>
      </c>
      <c r="AH1838" t="s">
        <v>40</v>
      </c>
    </row>
    <row r="1839" spans="1:34" x14ac:dyDescent="0.55000000000000004">
      <c r="A1839">
        <v>13066.945218999999</v>
      </c>
      <c r="B1839">
        <v>12736.83728</v>
      </c>
      <c r="C1839" t="s">
        <v>21</v>
      </c>
      <c r="D1839">
        <v>20851</v>
      </c>
      <c r="E1839">
        <v>210048</v>
      </c>
      <c r="F1839" t="s">
        <v>519</v>
      </c>
      <c r="G1839" t="s">
        <v>35</v>
      </c>
      <c r="H1839" t="s">
        <v>46</v>
      </c>
      <c r="I1839" t="s">
        <v>37</v>
      </c>
      <c r="J1839">
        <v>1</v>
      </c>
      <c r="K1839">
        <v>0</v>
      </c>
      <c r="L1839">
        <v>0</v>
      </c>
      <c r="M1839">
        <v>0</v>
      </c>
      <c r="N1839">
        <v>0.30649799100000003</v>
      </c>
      <c r="O1839">
        <v>1</v>
      </c>
      <c r="P1839">
        <v>5202.2</v>
      </c>
      <c r="Q1839">
        <v>1</v>
      </c>
      <c r="R1839">
        <v>0.30649799100000003</v>
      </c>
      <c r="S1839">
        <v>5202.2</v>
      </c>
      <c r="T1839" t="s">
        <v>310</v>
      </c>
      <c r="U1839" t="s">
        <v>311</v>
      </c>
      <c r="V1839">
        <v>0</v>
      </c>
      <c r="W1839">
        <v>0</v>
      </c>
      <c r="X1839">
        <v>59.30342924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0.30649799100000003</v>
      </c>
      <c r="AG1839">
        <v>2048.9541416000002</v>
      </c>
      <c r="AH1839" t="s">
        <v>40</v>
      </c>
    </row>
    <row r="1840" spans="1:34" x14ac:dyDescent="0.55000000000000004">
      <c r="A1840">
        <v>13066.945218999999</v>
      </c>
      <c r="B1840">
        <v>12736.83728</v>
      </c>
      <c r="C1840" t="s">
        <v>21</v>
      </c>
      <c r="D1840">
        <v>20743</v>
      </c>
      <c r="E1840">
        <v>210048</v>
      </c>
      <c r="F1840" t="s">
        <v>519</v>
      </c>
      <c r="G1840" t="s">
        <v>35</v>
      </c>
      <c r="H1840" t="s">
        <v>41</v>
      </c>
      <c r="I1840" t="s">
        <v>37</v>
      </c>
      <c r="J1840">
        <v>2</v>
      </c>
      <c r="K1840">
        <v>0</v>
      </c>
      <c r="L1840">
        <v>0</v>
      </c>
      <c r="M1840">
        <v>0</v>
      </c>
      <c r="N1840">
        <v>4.1776258759999996</v>
      </c>
      <c r="O1840">
        <v>5</v>
      </c>
      <c r="P1840">
        <v>41439.25</v>
      </c>
      <c r="Q1840">
        <v>5</v>
      </c>
      <c r="R1840">
        <v>4.1776258759999996</v>
      </c>
      <c r="S1840">
        <v>41439.25</v>
      </c>
      <c r="T1840" t="s">
        <v>265</v>
      </c>
      <c r="U1840" t="s">
        <v>266</v>
      </c>
      <c r="V1840">
        <v>0</v>
      </c>
      <c r="W1840">
        <v>0</v>
      </c>
      <c r="X1840">
        <v>117.22862953000001</v>
      </c>
      <c r="Y1840">
        <v>-10.39679769</v>
      </c>
      <c r="Z1840">
        <v>10.396797691</v>
      </c>
      <c r="AA1840">
        <v>-10.39679769</v>
      </c>
      <c r="AB1840">
        <v>0.3705061744</v>
      </c>
      <c r="AC1840">
        <v>0.3705061744</v>
      </c>
      <c r="AD1840">
        <v>0</v>
      </c>
      <c r="AE1840">
        <v>2476.8519953999999</v>
      </c>
      <c r="AF1840">
        <v>3.8071197016</v>
      </c>
      <c r="AG1840">
        <v>25450.782416999999</v>
      </c>
      <c r="AH1840" t="s">
        <v>40</v>
      </c>
    </row>
    <row r="1841" spans="1:34" x14ac:dyDescent="0.55000000000000004">
      <c r="A1841">
        <v>13066.945218999999</v>
      </c>
      <c r="B1841">
        <v>12736.83728</v>
      </c>
      <c r="C1841" t="s">
        <v>21</v>
      </c>
      <c r="D1841">
        <v>21085</v>
      </c>
      <c r="E1841">
        <v>210048</v>
      </c>
      <c r="F1841" t="s">
        <v>519</v>
      </c>
      <c r="G1841" t="s">
        <v>35</v>
      </c>
      <c r="H1841" t="s">
        <v>126</v>
      </c>
      <c r="I1841" t="s">
        <v>37</v>
      </c>
      <c r="J1841">
        <v>2</v>
      </c>
      <c r="K1841">
        <v>0</v>
      </c>
      <c r="L1841">
        <v>0</v>
      </c>
      <c r="M1841">
        <v>0</v>
      </c>
      <c r="N1841">
        <v>1.0481249690000001</v>
      </c>
      <c r="O1841">
        <v>2</v>
      </c>
      <c r="P1841">
        <v>8270.2099999999991</v>
      </c>
      <c r="Q1841">
        <v>2</v>
      </c>
      <c r="R1841">
        <v>1.0481249690000001</v>
      </c>
      <c r="S1841">
        <v>8270.2099999999991</v>
      </c>
      <c r="T1841" t="s">
        <v>418</v>
      </c>
      <c r="U1841" t="s">
        <v>419</v>
      </c>
      <c r="V1841">
        <v>0</v>
      </c>
      <c r="W1841">
        <v>0</v>
      </c>
      <c r="X1841">
        <v>25.745593227000001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1.0481249690000001</v>
      </c>
      <c r="AG1841">
        <v>7006.7669583999996</v>
      </c>
      <c r="AH1841" t="s">
        <v>40</v>
      </c>
    </row>
    <row r="1842" spans="1:34" x14ac:dyDescent="0.55000000000000004">
      <c r="A1842">
        <v>13066.945218999999</v>
      </c>
      <c r="B1842">
        <v>12736.83728</v>
      </c>
      <c r="C1842" t="s">
        <v>21</v>
      </c>
      <c r="D1842" t="s">
        <v>148</v>
      </c>
      <c r="E1842">
        <v>210048</v>
      </c>
      <c r="F1842" t="s">
        <v>519</v>
      </c>
      <c r="G1842" t="s">
        <v>35</v>
      </c>
      <c r="H1842" t="s">
        <v>148</v>
      </c>
      <c r="I1842" t="s">
        <v>37</v>
      </c>
      <c r="J1842">
        <v>3</v>
      </c>
      <c r="K1842">
        <v>1.771004947</v>
      </c>
      <c r="L1842">
        <v>1</v>
      </c>
      <c r="M1842">
        <v>21208.23</v>
      </c>
      <c r="N1842">
        <v>4.0626258789999996</v>
      </c>
      <c r="O1842">
        <v>4</v>
      </c>
      <c r="P1842">
        <v>52364.35</v>
      </c>
      <c r="Q1842">
        <v>3</v>
      </c>
      <c r="R1842">
        <v>2.2916209319999998</v>
      </c>
      <c r="S1842">
        <v>31156.12</v>
      </c>
      <c r="U1842" t="s">
        <v>149</v>
      </c>
      <c r="V1842">
        <v>0</v>
      </c>
      <c r="W1842">
        <v>0</v>
      </c>
      <c r="X1842">
        <v>44.885576671999999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2.2916209319999998</v>
      </c>
      <c r="AG1842">
        <v>15319.598619</v>
      </c>
      <c r="AH1842" t="s">
        <v>40</v>
      </c>
    </row>
    <row r="1843" spans="1:34" x14ac:dyDescent="0.55000000000000004">
      <c r="A1843">
        <v>13066.945218999999</v>
      </c>
      <c r="B1843">
        <v>12736.83728</v>
      </c>
      <c r="C1843" t="s">
        <v>21</v>
      </c>
      <c r="D1843">
        <v>20710</v>
      </c>
      <c r="E1843">
        <v>210048</v>
      </c>
      <c r="F1843" t="s">
        <v>519</v>
      </c>
      <c r="G1843" t="s">
        <v>35</v>
      </c>
      <c r="H1843" t="s">
        <v>41</v>
      </c>
      <c r="I1843" t="s">
        <v>37</v>
      </c>
      <c r="J1843">
        <v>1</v>
      </c>
      <c r="K1843">
        <v>0</v>
      </c>
      <c r="L1843">
        <v>0</v>
      </c>
      <c r="M1843">
        <v>0</v>
      </c>
      <c r="N1843">
        <v>0.66866298000000002</v>
      </c>
      <c r="O1843">
        <v>1</v>
      </c>
      <c r="P1843">
        <v>6348.86</v>
      </c>
      <c r="Q1843">
        <v>1</v>
      </c>
      <c r="R1843">
        <v>0.66866298000000002</v>
      </c>
      <c r="S1843">
        <v>6348.86</v>
      </c>
      <c r="T1843" t="s">
        <v>112</v>
      </c>
      <c r="U1843" t="s">
        <v>113</v>
      </c>
      <c r="V1843">
        <v>0</v>
      </c>
      <c r="W1843">
        <v>0</v>
      </c>
      <c r="X1843">
        <v>39.012683846000002</v>
      </c>
      <c r="Y1843">
        <v>-5.7856688280000004</v>
      </c>
      <c r="Z1843">
        <v>5.7856688280000004</v>
      </c>
      <c r="AA1843">
        <v>-5.7856688280000004</v>
      </c>
      <c r="AB1843">
        <v>9.9164224999999995E-2</v>
      </c>
      <c r="AC1843">
        <v>9.9164224999999995E-2</v>
      </c>
      <c r="AD1843">
        <v>0</v>
      </c>
      <c r="AE1843">
        <v>662.91772061999995</v>
      </c>
      <c r="AF1843">
        <v>0.56949875500000002</v>
      </c>
      <c r="AG1843">
        <v>3807.1271815999999</v>
      </c>
      <c r="AH1843" t="s">
        <v>40</v>
      </c>
    </row>
    <row r="1844" spans="1:34" x14ac:dyDescent="0.55000000000000004">
      <c r="A1844">
        <v>13066.945218999999</v>
      </c>
      <c r="B1844">
        <v>12736.83728</v>
      </c>
      <c r="C1844" t="s">
        <v>21</v>
      </c>
      <c r="D1844">
        <v>21075</v>
      </c>
      <c r="E1844">
        <v>210048</v>
      </c>
      <c r="F1844" t="s">
        <v>519</v>
      </c>
      <c r="G1844" t="s">
        <v>35</v>
      </c>
      <c r="H1844" t="s">
        <v>79</v>
      </c>
      <c r="I1844" t="s">
        <v>37</v>
      </c>
      <c r="J1844">
        <v>2</v>
      </c>
      <c r="K1844">
        <v>155.01673541</v>
      </c>
      <c r="L1844">
        <v>199</v>
      </c>
      <c r="M1844">
        <v>2272912.0099999998</v>
      </c>
      <c r="N1844">
        <v>173.13737087000001</v>
      </c>
      <c r="O1844">
        <v>191</v>
      </c>
      <c r="P1844">
        <v>2126715.5699999998</v>
      </c>
      <c r="Q1844">
        <v>-8</v>
      </c>
      <c r="R1844">
        <v>18.120635457999999</v>
      </c>
      <c r="S1844">
        <v>-146196.44</v>
      </c>
      <c r="T1844" t="s">
        <v>158</v>
      </c>
      <c r="U1844" t="s">
        <v>159</v>
      </c>
      <c r="V1844">
        <v>0</v>
      </c>
      <c r="W1844">
        <v>0</v>
      </c>
      <c r="X1844">
        <v>74.389385790999995</v>
      </c>
      <c r="Y1844">
        <v>-3.5079528959999999</v>
      </c>
      <c r="Z1844">
        <v>3.5079528959999999</v>
      </c>
      <c r="AA1844">
        <v>-3.5079528959999999</v>
      </c>
      <c r="AB1844">
        <v>0.85450813930000002</v>
      </c>
      <c r="AC1844">
        <v>0.85450813930000002</v>
      </c>
      <c r="AD1844">
        <v>0</v>
      </c>
      <c r="AE1844">
        <v>5712.4289305000002</v>
      </c>
      <c r="AF1844">
        <v>17.266127318999999</v>
      </c>
      <c r="AG1844">
        <v>115424.91017</v>
      </c>
      <c r="AH1844" t="s">
        <v>40</v>
      </c>
    </row>
    <row r="1845" spans="1:34" x14ac:dyDescent="0.55000000000000004">
      <c r="A1845">
        <v>13066.945218999999</v>
      </c>
      <c r="B1845">
        <v>12736.83728</v>
      </c>
      <c r="C1845" t="s">
        <v>21</v>
      </c>
      <c r="D1845">
        <v>20833</v>
      </c>
      <c r="E1845">
        <v>210048</v>
      </c>
      <c r="F1845" t="s">
        <v>519</v>
      </c>
      <c r="G1845" t="s">
        <v>35</v>
      </c>
      <c r="H1845" t="s">
        <v>46</v>
      </c>
      <c r="I1845" t="s">
        <v>37</v>
      </c>
      <c r="J1845">
        <v>1</v>
      </c>
      <c r="K1845">
        <v>0</v>
      </c>
      <c r="L1845">
        <v>0</v>
      </c>
      <c r="M1845">
        <v>0</v>
      </c>
      <c r="N1845">
        <v>0.94515597200000001</v>
      </c>
      <c r="O1845">
        <v>2</v>
      </c>
      <c r="P1845">
        <v>8277.1</v>
      </c>
      <c r="Q1845">
        <v>2</v>
      </c>
      <c r="R1845">
        <v>0.94515597200000001</v>
      </c>
      <c r="S1845">
        <v>8277.1</v>
      </c>
      <c r="T1845" t="s">
        <v>424</v>
      </c>
      <c r="U1845" t="s">
        <v>425</v>
      </c>
      <c r="V1845">
        <v>0</v>
      </c>
      <c r="W1845">
        <v>0</v>
      </c>
      <c r="X1845">
        <v>11.573457657000001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0.94515597200000001</v>
      </c>
      <c r="AG1845">
        <v>6318.4141499999996</v>
      </c>
      <c r="AH1845" t="s">
        <v>40</v>
      </c>
    </row>
    <row r="1846" spans="1:34" x14ac:dyDescent="0.55000000000000004">
      <c r="A1846">
        <v>13066.945218999999</v>
      </c>
      <c r="B1846">
        <v>12736.83728</v>
      </c>
      <c r="C1846" t="s">
        <v>21</v>
      </c>
      <c r="D1846">
        <v>20740</v>
      </c>
      <c r="E1846">
        <v>210048</v>
      </c>
      <c r="F1846" t="s">
        <v>519</v>
      </c>
      <c r="G1846" t="s">
        <v>35</v>
      </c>
      <c r="H1846" t="s">
        <v>41</v>
      </c>
      <c r="I1846" t="s">
        <v>37</v>
      </c>
      <c r="J1846">
        <v>2</v>
      </c>
      <c r="K1846">
        <v>1.0967939680000001</v>
      </c>
      <c r="L1846">
        <v>2</v>
      </c>
      <c r="M1846">
        <v>10295.74</v>
      </c>
      <c r="N1846">
        <v>4.0018898800000002</v>
      </c>
      <c r="O1846">
        <v>5</v>
      </c>
      <c r="P1846">
        <v>80606.84</v>
      </c>
      <c r="Q1846">
        <v>3</v>
      </c>
      <c r="R1846">
        <v>2.9050959120000002</v>
      </c>
      <c r="S1846">
        <v>70311.100000000006</v>
      </c>
      <c r="T1846" t="s">
        <v>433</v>
      </c>
      <c r="U1846" t="s">
        <v>434</v>
      </c>
      <c r="V1846">
        <v>0</v>
      </c>
      <c r="W1846">
        <v>0</v>
      </c>
      <c r="X1846">
        <v>41.513387764999997</v>
      </c>
      <c r="Y1846">
        <v>-22.245150339999999</v>
      </c>
      <c r="Z1846">
        <v>22.245150343999999</v>
      </c>
      <c r="AA1846">
        <v>-22.245150339999999</v>
      </c>
      <c r="AB1846">
        <v>1.5567097460999999</v>
      </c>
      <c r="AC1846">
        <v>1.5567097460999999</v>
      </c>
      <c r="AD1846">
        <v>0</v>
      </c>
      <c r="AE1846">
        <v>10406.681202</v>
      </c>
      <c r="AF1846">
        <v>1.3483861659</v>
      </c>
      <c r="AG1846">
        <v>9014.0278249000003</v>
      </c>
      <c r="AH1846" t="s">
        <v>40</v>
      </c>
    </row>
    <row r="1847" spans="1:34" x14ac:dyDescent="0.55000000000000004">
      <c r="A1847">
        <v>13066.945218999999</v>
      </c>
      <c r="B1847">
        <v>12736.83728</v>
      </c>
      <c r="C1847" t="s">
        <v>21</v>
      </c>
      <c r="D1847">
        <v>21061</v>
      </c>
      <c r="E1847">
        <v>210048</v>
      </c>
      <c r="F1847" t="s">
        <v>519</v>
      </c>
      <c r="G1847" t="s">
        <v>35</v>
      </c>
      <c r="H1847" t="s">
        <v>64</v>
      </c>
      <c r="I1847" t="s">
        <v>37</v>
      </c>
      <c r="J1847">
        <v>2</v>
      </c>
      <c r="K1847">
        <v>6.1152168199999997</v>
      </c>
      <c r="L1847">
        <v>8</v>
      </c>
      <c r="M1847">
        <v>65841.83</v>
      </c>
      <c r="N1847">
        <v>9.4861067170000002</v>
      </c>
      <c r="O1847">
        <v>8</v>
      </c>
      <c r="P1847">
        <v>151775.82999999999</v>
      </c>
      <c r="Q1847">
        <v>0</v>
      </c>
      <c r="R1847">
        <v>3.3708898970000001</v>
      </c>
      <c r="S1847">
        <v>85934</v>
      </c>
      <c r="T1847" t="s">
        <v>164</v>
      </c>
      <c r="U1847" t="s">
        <v>421</v>
      </c>
      <c r="V1847">
        <v>0</v>
      </c>
      <c r="W1847">
        <v>0</v>
      </c>
      <c r="X1847">
        <v>121.47440439</v>
      </c>
      <c r="Y1847">
        <v>-2.2170409339999999</v>
      </c>
      <c r="Z1847">
        <v>2.2170409339999999</v>
      </c>
      <c r="AA1847">
        <v>-2.2170409339999999</v>
      </c>
      <c r="AB1847">
        <v>6.1522432799999999E-2</v>
      </c>
      <c r="AC1847">
        <v>6.1522432799999999E-2</v>
      </c>
      <c r="AD1847">
        <v>0</v>
      </c>
      <c r="AE1847">
        <v>411.28048883999998</v>
      </c>
      <c r="AF1847">
        <v>3.3093674642000002</v>
      </c>
      <c r="AG1847">
        <v>22123.284232999998</v>
      </c>
      <c r="AH1847" t="s">
        <v>40</v>
      </c>
    </row>
    <row r="1848" spans="1:34" x14ac:dyDescent="0.55000000000000004">
      <c r="A1848">
        <v>13066.945218999999</v>
      </c>
      <c r="B1848">
        <v>12736.83728</v>
      </c>
      <c r="C1848" t="s">
        <v>21</v>
      </c>
      <c r="D1848" t="s">
        <v>259</v>
      </c>
      <c r="E1848">
        <v>210048</v>
      </c>
      <c r="F1848" t="s">
        <v>519</v>
      </c>
      <c r="G1848" t="s">
        <v>35</v>
      </c>
      <c r="H1848" t="s">
        <v>259</v>
      </c>
      <c r="I1848" t="s">
        <v>37</v>
      </c>
      <c r="J1848">
        <v>1</v>
      </c>
      <c r="K1848">
        <v>0</v>
      </c>
      <c r="L1848">
        <v>0</v>
      </c>
      <c r="M1848">
        <v>0</v>
      </c>
      <c r="N1848">
        <v>0.98236697100000003</v>
      </c>
      <c r="O1848">
        <v>1</v>
      </c>
      <c r="P1848">
        <v>6036.9</v>
      </c>
      <c r="Q1848">
        <v>1</v>
      </c>
      <c r="R1848">
        <v>0.98236697100000003</v>
      </c>
      <c r="S1848">
        <v>6036.9</v>
      </c>
      <c r="U1848" t="s">
        <v>260</v>
      </c>
      <c r="V1848">
        <v>0</v>
      </c>
      <c r="W1848">
        <v>0</v>
      </c>
      <c r="X1848">
        <v>7.0635457910000001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0.98236697100000003</v>
      </c>
      <c r="AG1848">
        <v>6567.1715081000002</v>
      </c>
      <c r="AH1848" t="s">
        <v>40</v>
      </c>
    </row>
    <row r="1849" spans="1:34" x14ac:dyDescent="0.55000000000000004">
      <c r="A1849">
        <v>13066.945218999999</v>
      </c>
      <c r="B1849">
        <v>12736.83728</v>
      </c>
      <c r="C1849" t="s">
        <v>21</v>
      </c>
      <c r="D1849">
        <v>20737</v>
      </c>
      <c r="E1849">
        <v>210048</v>
      </c>
      <c r="F1849" t="s">
        <v>519</v>
      </c>
      <c r="G1849" t="s">
        <v>35</v>
      </c>
      <c r="H1849" t="s">
        <v>41</v>
      </c>
      <c r="I1849" t="s">
        <v>37</v>
      </c>
      <c r="J1849">
        <v>1</v>
      </c>
      <c r="K1849">
        <v>0</v>
      </c>
      <c r="L1849">
        <v>0</v>
      </c>
      <c r="M1849">
        <v>0</v>
      </c>
      <c r="N1849">
        <v>0.49757698500000003</v>
      </c>
      <c r="O1849">
        <v>1</v>
      </c>
      <c r="P1849">
        <v>3555.26</v>
      </c>
      <c r="Q1849">
        <v>1</v>
      </c>
      <c r="R1849">
        <v>0.49757698500000003</v>
      </c>
      <c r="S1849">
        <v>3555.26</v>
      </c>
      <c r="T1849" t="s">
        <v>188</v>
      </c>
      <c r="U1849" t="s">
        <v>189</v>
      </c>
      <c r="V1849">
        <v>0</v>
      </c>
      <c r="W1849">
        <v>0</v>
      </c>
      <c r="X1849">
        <v>25.442145249999999</v>
      </c>
      <c r="Y1849">
        <v>-3.571810894</v>
      </c>
      <c r="Z1849">
        <v>3.571810894</v>
      </c>
      <c r="AA1849">
        <v>-3.571810894</v>
      </c>
      <c r="AB1849">
        <v>6.9854600599999997E-2</v>
      </c>
      <c r="AC1849">
        <v>6.9854600599999997E-2</v>
      </c>
      <c r="AD1849">
        <v>0</v>
      </c>
      <c r="AE1849">
        <v>466.98144024999999</v>
      </c>
      <c r="AF1849">
        <v>0.42772238439999999</v>
      </c>
      <c r="AG1849">
        <v>2859.3451724000001</v>
      </c>
      <c r="AH1849" t="s">
        <v>40</v>
      </c>
    </row>
    <row r="1850" spans="1:34" x14ac:dyDescent="0.55000000000000004">
      <c r="A1850">
        <v>13066.945218999999</v>
      </c>
      <c r="B1850">
        <v>12736.83728</v>
      </c>
      <c r="C1850" t="s">
        <v>21</v>
      </c>
      <c r="D1850" t="s">
        <v>249</v>
      </c>
      <c r="E1850">
        <v>210048</v>
      </c>
      <c r="F1850" t="s">
        <v>519</v>
      </c>
      <c r="G1850" t="s">
        <v>35</v>
      </c>
      <c r="H1850" t="s">
        <v>249</v>
      </c>
      <c r="I1850" t="s">
        <v>37</v>
      </c>
      <c r="J1850">
        <v>1</v>
      </c>
      <c r="K1850">
        <v>0</v>
      </c>
      <c r="L1850">
        <v>0</v>
      </c>
      <c r="M1850">
        <v>0</v>
      </c>
      <c r="N1850">
        <v>0.830605975</v>
      </c>
      <c r="O1850">
        <v>1</v>
      </c>
      <c r="P1850">
        <v>9654.1299999999992</v>
      </c>
      <c r="Q1850">
        <v>1</v>
      </c>
      <c r="R1850">
        <v>0.830605975</v>
      </c>
      <c r="S1850">
        <v>9654.1299999999992</v>
      </c>
      <c r="U1850" t="s">
        <v>250</v>
      </c>
      <c r="V1850">
        <v>0</v>
      </c>
      <c r="W1850">
        <v>0</v>
      </c>
      <c r="X1850">
        <v>25.409762245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0.830605975</v>
      </c>
      <c r="AG1850">
        <v>5552.6417872000002</v>
      </c>
      <c r="AH1850" t="s">
        <v>40</v>
      </c>
    </row>
    <row r="1851" spans="1:34" x14ac:dyDescent="0.55000000000000004">
      <c r="A1851">
        <v>13066.945218999999</v>
      </c>
      <c r="B1851">
        <v>12736.83728</v>
      </c>
      <c r="C1851" t="s">
        <v>21</v>
      </c>
      <c r="D1851" t="s">
        <v>44</v>
      </c>
      <c r="E1851">
        <v>210048</v>
      </c>
      <c r="F1851" t="s">
        <v>519</v>
      </c>
      <c r="G1851" t="s">
        <v>35</v>
      </c>
      <c r="H1851" t="s">
        <v>44</v>
      </c>
      <c r="I1851" t="s">
        <v>37</v>
      </c>
      <c r="J1851">
        <v>1</v>
      </c>
      <c r="K1851">
        <v>0</v>
      </c>
      <c r="L1851">
        <v>0</v>
      </c>
      <c r="M1851">
        <v>0</v>
      </c>
      <c r="N1851">
        <v>0.35536598899999999</v>
      </c>
      <c r="O1851">
        <v>1</v>
      </c>
      <c r="P1851">
        <v>6330.24</v>
      </c>
      <c r="Q1851">
        <v>1</v>
      </c>
      <c r="R1851">
        <v>0.35536598899999999</v>
      </c>
      <c r="S1851">
        <v>6330.24</v>
      </c>
      <c r="U1851" t="s">
        <v>45</v>
      </c>
      <c r="V1851">
        <v>0</v>
      </c>
      <c r="W1851">
        <v>0</v>
      </c>
      <c r="X1851">
        <v>53.578863411999997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0.35536598899999999</v>
      </c>
      <c r="AG1851">
        <v>2375.6391113</v>
      </c>
      <c r="AH1851" t="s">
        <v>40</v>
      </c>
    </row>
    <row r="1852" spans="1:34" x14ac:dyDescent="0.55000000000000004">
      <c r="A1852">
        <v>13066.945218999999</v>
      </c>
      <c r="B1852">
        <v>12736.83728</v>
      </c>
      <c r="C1852" t="s">
        <v>21</v>
      </c>
      <c r="D1852">
        <v>20815</v>
      </c>
      <c r="E1852">
        <v>210048</v>
      </c>
      <c r="F1852" t="s">
        <v>519</v>
      </c>
      <c r="G1852" t="s">
        <v>35</v>
      </c>
      <c r="H1852" t="s">
        <v>46</v>
      </c>
      <c r="I1852" t="s">
        <v>37</v>
      </c>
      <c r="J1852">
        <v>2</v>
      </c>
      <c r="K1852">
        <v>0.39700198799999997</v>
      </c>
      <c r="L1852">
        <v>1</v>
      </c>
      <c r="M1852">
        <v>4249.92</v>
      </c>
      <c r="N1852">
        <v>4.7783098580000001</v>
      </c>
      <c r="O1852">
        <v>2</v>
      </c>
      <c r="P1852">
        <v>42424.72</v>
      </c>
      <c r="Q1852">
        <v>1</v>
      </c>
      <c r="R1852">
        <v>4.3813078699999997</v>
      </c>
      <c r="S1852">
        <v>38174.800000000003</v>
      </c>
      <c r="T1852" t="s">
        <v>440</v>
      </c>
      <c r="U1852" t="s">
        <v>441</v>
      </c>
      <c r="V1852">
        <v>0</v>
      </c>
      <c r="W1852">
        <v>0</v>
      </c>
      <c r="X1852">
        <v>41.452504771000001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4.3813078699999997</v>
      </c>
      <c r="AG1852">
        <v>29289.258558000001</v>
      </c>
      <c r="AH1852" t="s">
        <v>40</v>
      </c>
    </row>
    <row r="1853" spans="1:34" x14ac:dyDescent="0.55000000000000004">
      <c r="A1853">
        <v>13066.945218999999</v>
      </c>
      <c r="B1853">
        <v>12736.83728</v>
      </c>
      <c r="C1853" t="s">
        <v>21</v>
      </c>
      <c r="D1853">
        <v>21060</v>
      </c>
      <c r="E1853">
        <v>210048</v>
      </c>
      <c r="F1853" t="s">
        <v>519</v>
      </c>
      <c r="G1853" t="s">
        <v>35</v>
      </c>
      <c r="H1853" t="s">
        <v>64</v>
      </c>
      <c r="I1853" t="s">
        <v>37</v>
      </c>
      <c r="J1853">
        <v>2</v>
      </c>
      <c r="K1853">
        <v>4.8414678569999996</v>
      </c>
      <c r="L1853">
        <v>6</v>
      </c>
      <c r="M1853">
        <v>45220.67</v>
      </c>
      <c r="N1853">
        <v>5.6556278329999996</v>
      </c>
      <c r="O1853">
        <v>5</v>
      </c>
      <c r="P1853">
        <v>40561.35</v>
      </c>
      <c r="Q1853">
        <v>-1</v>
      </c>
      <c r="R1853">
        <v>0.81415997600000001</v>
      </c>
      <c r="S1853">
        <v>-4659.32</v>
      </c>
      <c r="T1853" t="s">
        <v>164</v>
      </c>
      <c r="U1853" t="s">
        <v>165</v>
      </c>
      <c r="V1853">
        <v>0</v>
      </c>
      <c r="W1853">
        <v>0</v>
      </c>
      <c r="X1853">
        <v>34.865030947000001</v>
      </c>
      <c r="Y1853">
        <v>-0.45127198699999999</v>
      </c>
      <c r="Z1853">
        <v>0.45127198699999999</v>
      </c>
      <c r="AA1853">
        <v>-0.45127198699999999</v>
      </c>
      <c r="AB1853">
        <v>1.0537997E-2</v>
      </c>
      <c r="AC1853">
        <v>1.0537997E-2</v>
      </c>
      <c r="AD1853">
        <v>0</v>
      </c>
      <c r="AE1853">
        <v>70.447027868999996</v>
      </c>
      <c r="AF1853">
        <v>0.80362197899999999</v>
      </c>
      <c r="AG1853">
        <v>5372.2524473000003</v>
      </c>
      <c r="AH1853" t="s">
        <v>40</v>
      </c>
    </row>
    <row r="1854" spans="1:34" x14ac:dyDescent="0.55000000000000004">
      <c r="A1854">
        <v>13066.945218999999</v>
      </c>
      <c r="B1854">
        <v>12736.83728</v>
      </c>
      <c r="C1854" t="s">
        <v>21</v>
      </c>
      <c r="D1854" t="s">
        <v>286</v>
      </c>
      <c r="E1854">
        <v>210048</v>
      </c>
      <c r="F1854" t="s">
        <v>519</v>
      </c>
      <c r="G1854" t="s">
        <v>35</v>
      </c>
      <c r="H1854" t="s">
        <v>286</v>
      </c>
      <c r="I1854" t="s">
        <v>37</v>
      </c>
      <c r="J1854">
        <v>1</v>
      </c>
      <c r="K1854">
        <v>0.52161998499999995</v>
      </c>
      <c r="L1854">
        <v>1</v>
      </c>
      <c r="M1854">
        <v>6221.66</v>
      </c>
      <c r="N1854">
        <v>0.56411298300000001</v>
      </c>
      <c r="O1854">
        <v>1</v>
      </c>
      <c r="P1854">
        <v>3829.8</v>
      </c>
      <c r="Q1854">
        <v>0</v>
      </c>
      <c r="R1854">
        <v>4.2492997999999997E-2</v>
      </c>
      <c r="S1854">
        <v>-2391.86</v>
      </c>
      <c r="U1854" t="s">
        <v>287</v>
      </c>
      <c r="V1854">
        <v>0</v>
      </c>
      <c r="W1854">
        <v>0</v>
      </c>
      <c r="X1854">
        <v>198.49333811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4.2492997999999997E-2</v>
      </c>
      <c r="AG1854">
        <v>284.06778118</v>
      </c>
      <c r="AH1854" t="s">
        <v>40</v>
      </c>
    </row>
    <row r="1855" spans="1:34" x14ac:dyDescent="0.55000000000000004">
      <c r="A1855">
        <v>13066.945218999999</v>
      </c>
      <c r="B1855">
        <v>12736.83728</v>
      </c>
      <c r="C1855" t="s">
        <v>21</v>
      </c>
      <c r="D1855">
        <v>20735</v>
      </c>
      <c r="E1855">
        <v>210048</v>
      </c>
      <c r="F1855" t="s">
        <v>519</v>
      </c>
      <c r="G1855" t="s">
        <v>35</v>
      </c>
      <c r="H1855" t="s">
        <v>41</v>
      </c>
      <c r="I1855" t="s">
        <v>37</v>
      </c>
      <c r="J1855">
        <v>1</v>
      </c>
      <c r="K1855">
        <v>0.52952198399999995</v>
      </c>
      <c r="L1855">
        <v>1</v>
      </c>
      <c r="M1855">
        <v>8140.61</v>
      </c>
      <c r="N1855">
        <v>0.58304598299999999</v>
      </c>
      <c r="O1855">
        <v>1</v>
      </c>
      <c r="P1855">
        <v>2242.21</v>
      </c>
      <c r="Q1855">
        <v>0</v>
      </c>
      <c r="R1855">
        <v>5.3523999000000003E-2</v>
      </c>
      <c r="S1855">
        <v>-5898.4</v>
      </c>
      <c r="T1855" t="s">
        <v>272</v>
      </c>
      <c r="U1855" t="s">
        <v>273</v>
      </c>
      <c r="V1855">
        <v>0</v>
      </c>
      <c r="W1855">
        <v>0</v>
      </c>
      <c r="X1855">
        <v>53.338752419000002</v>
      </c>
      <c r="Y1855">
        <v>-1.0590439679999999</v>
      </c>
      <c r="Z1855">
        <v>1.0590439679999999</v>
      </c>
      <c r="AA1855">
        <v>-1.0590439679999999</v>
      </c>
      <c r="AB1855">
        <v>1.0627220000000001E-3</v>
      </c>
      <c r="AC1855">
        <v>1.0627220000000001E-3</v>
      </c>
      <c r="AD1855">
        <v>0</v>
      </c>
      <c r="AE1855">
        <v>7.1043491587999998</v>
      </c>
      <c r="AF1855">
        <v>5.2461277000000001E-2</v>
      </c>
      <c r="AG1855">
        <v>350.70621614999999</v>
      </c>
      <c r="AH1855" t="s">
        <v>40</v>
      </c>
    </row>
    <row r="1856" spans="1:34" x14ac:dyDescent="0.55000000000000004">
      <c r="A1856">
        <v>13066.945218999999</v>
      </c>
      <c r="B1856">
        <v>12736.83728</v>
      </c>
      <c r="C1856" t="s">
        <v>21</v>
      </c>
      <c r="D1856" t="s">
        <v>64</v>
      </c>
      <c r="E1856">
        <v>210048</v>
      </c>
      <c r="F1856" t="s">
        <v>519</v>
      </c>
      <c r="G1856" t="s">
        <v>35</v>
      </c>
      <c r="H1856" t="s">
        <v>64</v>
      </c>
      <c r="I1856" t="s">
        <v>37</v>
      </c>
      <c r="J1856">
        <v>2</v>
      </c>
      <c r="K1856">
        <v>2.304508931</v>
      </c>
      <c r="L1856">
        <v>3</v>
      </c>
      <c r="M1856">
        <v>22933.65</v>
      </c>
      <c r="N1856">
        <v>9.465459719</v>
      </c>
      <c r="O1856">
        <v>9</v>
      </c>
      <c r="P1856">
        <v>117042</v>
      </c>
      <c r="Q1856">
        <v>6</v>
      </c>
      <c r="R1856">
        <v>7.1609507880000001</v>
      </c>
      <c r="S1856">
        <v>94108.35</v>
      </c>
      <c r="U1856" t="s">
        <v>450</v>
      </c>
      <c r="V1856">
        <v>0</v>
      </c>
      <c r="W1856">
        <v>0</v>
      </c>
      <c r="X1856">
        <v>12.965211614999999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7.1609507880000001</v>
      </c>
      <c r="AG1856">
        <v>47871.308150999997</v>
      </c>
      <c r="AH1856" t="s">
        <v>40</v>
      </c>
    </row>
    <row r="1857" spans="1:34" x14ac:dyDescent="0.55000000000000004">
      <c r="A1857">
        <v>13066.945218999999</v>
      </c>
      <c r="B1857">
        <v>12736.83728</v>
      </c>
      <c r="C1857" t="s">
        <v>21</v>
      </c>
      <c r="D1857">
        <v>20794</v>
      </c>
      <c r="E1857">
        <v>210048</v>
      </c>
      <c r="F1857" t="s">
        <v>519</v>
      </c>
      <c r="G1857" t="s">
        <v>35</v>
      </c>
      <c r="H1857" t="s">
        <v>79</v>
      </c>
      <c r="I1857" t="s">
        <v>37</v>
      </c>
      <c r="J1857">
        <v>2</v>
      </c>
      <c r="K1857">
        <v>96.076140148999997</v>
      </c>
      <c r="L1857">
        <v>114</v>
      </c>
      <c r="M1857">
        <v>1281503.51</v>
      </c>
      <c r="N1857">
        <v>97.587592107000006</v>
      </c>
      <c r="O1857">
        <v>118</v>
      </c>
      <c r="P1857">
        <v>1286054.81</v>
      </c>
      <c r="Q1857">
        <v>4</v>
      </c>
      <c r="R1857">
        <v>1.5114519580000001</v>
      </c>
      <c r="S1857">
        <v>4551.3</v>
      </c>
      <c r="T1857" t="s">
        <v>208</v>
      </c>
      <c r="U1857" t="s">
        <v>209</v>
      </c>
      <c r="V1857">
        <v>0</v>
      </c>
      <c r="W1857">
        <v>0</v>
      </c>
      <c r="X1857">
        <v>40.043864829999997</v>
      </c>
      <c r="Y1857">
        <v>-4.7681088579999997</v>
      </c>
      <c r="Z1857">
        <v>4.7681088579999997</v>
      </c>
      <c r="AA1857">
        <v>-4.7681088579999997</v>
      </c>
      <c r="AB1857">
        <v>0.17997182589999999</v>
      </c>
      <c r="AC1857">
        <v>0.17997182589999999</v>
      </c>
      <c r="AD1857">
        <v>0</v>
      </c>
      <c r="AE1857">
        <v>1203.1205061000001</v>
      </c>
      <c r="AF1857">
        <v>1.3314801321</v>
      </c>
      <c r="AG1857">
        <v>8901.0101574</v>
      </c>
      <c r="AH1857" t="s">
        <v>40</v>
      </c>
    </row>
    <row r="1858" spans="1:34" x14ac:dyDescent="0.55000000000000004">
      <c r="A1858">
        <v>13066.945218999999</v>
      </c>
      <c r="B1858">
        <v>12736.83728</v>
      </c>
      <c r="C1858" t="s">
        <v>21</v>
      </c>
      <c r="D1858">
        <v>21797</v>
      </c>
      <c r="E1858">
        <v>210048</v>
      </c>
      <c r="F1858" t="s">
        <v>519</v>
      </c>
      <c r="G1858" t="s">
        <v>35</v>
      </c>
      <c r="H1858" t="s">
        <v>79</v>
      </c>
      <c r="I1858" t="s">
        <v>37</v>
      </c>
      <c r="J1858">
        <v>2</v>
      </c>
      <c r="K1858">
        <v>25.796328237000001</v>
      </c>
      <c r="L1858">
        <v>30</v>
      </c>
      <c r="M1858">
        <v>275071.39</v>
      </c>
      <c r="N1858">
        <v>27.298242189</v>
      </c>
      <c r="O1858">
        <v>38</v>
      </c>
      <c r="P1858">
        <v>314917.83</v>
      </c>
      <c r="Q1858">
        <v>8</v>
      </c>
      <c r="R1858">
        <v>1.501913952</v>
      </c>
      <c r="S1858">
        <v>39846.44</v>
      </c>
      <c r="T1858" t="s">
        <v>326</v>
      </c>
      <c r="U1858" t="s">
        <v>327</v>
      </c>
      <c r="V1858">
        <v>0</v>
      </c>
      <c r="W1858">
        <v>0</v>
      </c>
      <c r="X1858">
        <v>15.290254544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1.501913952</v>
      </c>
      <c r="AG1858">
        <v>10040.368624000001</v>
      </c>
      <c r="AH1858" t="s">
        <v>40</v>
      </c>
    </row>
    <row r="1859" spans="1:34" x14ac:dyDescent="0.55000000000000004">
      <c r="A1859">
        <v>13066.945218999999</v>
      </c>
      <c r="B1859">
        <v>12736.83728</v>
      </c>
      <c r="C1859" t="s">
        <v>21</v>
      </c>
      <c r="D1859">
        <v>21046</v>
      </c>
      <c r="E1859">
        <v>210048</v>
      </c>
      <c r="F1859" t="s">
        <v>519</v>
      </c>
      <c r="G1859" t="s">
        <v>35</v>
      </c>
      <c r="H1859" t="s">
        <v>79</v>
      </c>
      <c r="I1859" t="s">
        <v>37</v>
      </c>
      <c r="J1859">
        <v>2</v>
      </c>
      <c r="K1859">
        <v>92.065905275000006</v>
      </c>
      <c r="L1859">
        <v>123</v>
      </c>
      <c r="M1859">
        <v>1212502.3899999999</v>
      </c>
      <c r="N1859">
        <v>96.729098132999994</v>
      </c>
      <c r="O1859">
        <v>120</v>
      </c>
      <c r="P1859">
        <v>1268726.76</v>
      </c>
      <c r="Q1859">
        <v>-3</v>
      </c>
      <c r="R1859">
        <v>4.6631928580000004</v>
      </c>
      <c r="S1859">
        <v>56224.37</v>
      </c>
      <c r="T1859" t="s">
        <v>80</v>
      </c>
      <c r="U1859" t="s">
        <v>289</v>
      </c>
      <c r="V1859">
        <v>0</v>
      </c>
      <c r="W1859">
        <v>0</v>
      </c>
      <c r="X1859">
        <v>34.217549980999998</v>
      </c>
      <c r="Y1859">
        <v>-3.7040278899999999</v>
      </c>
      <c r="Z1859">
        <v>3.7040278899999999</v>
      </c>
      <c r="AA1859">
        <v>-3.7040278899999999</v>
      </c>
      <c r="AB1859">
        <v>0.50478764300000001</v>
      </c>
      <c r="AC1859">
        <v>0.50478764300000001</v>
      </c>
      <c r="AD1859">
        <v>0</v>
      </c>
      <c r="AE1859">
        <v>3374.5302155999998</v>
      </c>
      <c r="AF1859">
        <v>4.1584052150000002</v>
      </c>
      <c r="AG1859">
        <v>27799.143348000001</v>
      </c>
      <c r="AH1859" t="s">
        <v>40</v>
      </c>
    </row>
    <row r="1860" spans="1:34" x14ac:dyDescent="0.55000000000000004">
      <c r="A1860">
        <v>13066.945218999999</v>
      </c>
      <c r="B1860">
        <v>12736.83728</v>
      </c>
      <c r="C1860" t="s">
        <v>21</v>
      </c>
      <c r="D1860">
        <v>21791</v>
      </c>
      <c r="E1860">
        <v>210048</v>
      </c>
      <c r="F1860" t="s">
        <v>519</v>
      </c>
      <c r="G1860" t="s">
        <v>35</v>
      </c>
      <c r="H1860" t="s">
        <v>123</v>
      </c>
      <c r="I1860" t="s">
        <v>37</v>
      </c>
      <c r="J1860">
        <v>1</v>
      </c>
      <c r="K1860">
        <v>0</v>
      </c>
      <c r="L1860">
        <v>0</v>
      </c>
      <c r="M1860">
        <v>0</v>
      </c>
      <c r="N1860">
        <v>0.39626098799999998</v>
      </c>
      <c r="O1860">
        <v>1</v>
      </c>
      <c r="P1860">
        <v>5302.78</v>
      </c>
      <c r="Q1860">
        <v>1</v>
      </c>
      <c r="R1860">
        <v>0.39626098799999998</v>
      </c>
      <c r="S1860">
        <v>5302.78</v>
      </c>
      <c r="T1860" t="s">
        <v>345</v>
      </c>
      <c r="U1860" t="s">
        <v>346</v>
      </c>
      <c r="V1860">
        <v>0</v>
      </c>
      <c r="W1860">
        <v>0</v>
      </c>
      <c r="X1860">
        <v>10.496671685000001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0.39626098799999998</v>
      </c>
      <c r="AG1860">
        <v>2649.0241906000001</v>
      </c>
      <c r="AH1860" t="s">
        <v>40</v>
      </c>
    </row>
    <row r="1861" spans="1:34" x14ac:dyDescent="0.55000000000000004">
      <c r="A1861">
        <v>13066.945218999999</v>
      </c>
      <c r="B1861">
        <v>12736.83728</v>
      </c>
      <c r="C1861" t="s">
        <v>21</v>
      </c>
      <c r="D1861">
        <v>20708</v>
      </c>
      <c r="E1861">
        <v>210048</v>
      </c>
      <c r="F1861" t="s">
        <v>519</v>
      </c>
      <c r="G1861" t="s">
        <v>35</v>
      </c>
      <c r="H1861" t="s">
        <v>41</v>
      </c>
      <c r="I1861" t="s">
        <v>37</v>
      </c>
      <c r="J1861">
        <v>2</v>
      </c>
      <c r="K1861">
        <v>34.267785981999999</v>
      </c>
      <c r="L1861">
        <v>50</v>
      </c>
      <c r="M1861">
        <v>404147.94</v>
      </c>
      <c r="N1861">
        <v>90.672185310000003</v>
      </c>
      <c r="O1861">
        <v>93</v>
      </c>
      <c r="P1861">
        <v>1155275.1100000001</v>
      </c>
      <c r="Q1861">
        <v>43</v>
      </c>
      <c r="R1861">
        <v>56.404399327999997</v>
      </c>
      <c r="S1861">
        <v>751127.17</v>
      </c>
      <c r="T1861" t="s">
        <v>129</v>
      </c>
      <c r="U1861" t="s">
        <v>280</v>
      </c>
      <c r="V1861">
        <v>0</v>
      </c>
      <c r="W1861">
        <v>0</v>
      </c>
      <c r="X1861">
        <v>171.31853193000001</v>
      </c>
      <c r="Y1861">
        <v>-106.8178618</v>
      </c>
      <c r="Z1861">
        <v>106.81786183</v>
      </c>
      <c r="AA1861">
        <v>-106.8178618</v>
      </c>
      <c r="AB1861">
        <v>35.168392269999998</v>
      </c>
      <c r="AC1861">
        <v>35.168392269999998</v>
      </c>
      <c r="AD1861">
        <v>0</v>
      </c>
      <c r="AE1861">
        <v>235102.43169999999</v>
      </c>
      <c r="AF1861">
        <v>21.236007057999998</v>
      </c>
      <c r="AG1861">
        <v>141963.75143999999</v>
      </c>
      <c r="AH1861" t="s">
        <v>40</v>
      </c>
    </row>
    <row r="1862" spans="1:34" x14ac:dyDescent="0.55000000000000004">
      <c r="A1862">
        <v>13066.945218999999</v>
      </c>
      <c r="B1862">
        <v>12736.83728</v>
      </c>
      <c r="C1862" t="s">
        <v>21</v>
      </c>
      <c r="D1862">
        <v>21784</v>
      </c>
      <c r="E1862">
        <v>210048</v>
      </c>
      <c r="F1862" t="s">
        <v>519</v>
      </c>
      <c r="G1862" t="s">
        <v>35</v>
      </c>
      <c r="H1862" t="s">
        <v>123</v>
      </c>
      <c r="I1862" t="s">
        <v>37</v>
      </c>
      <c r="J1862">
        <v>2</v>
      </c>
      <c r="K1862">
        <v>34.872866967999997</v>
      </c>
      <c r="L1862">
        <v>45</v>
      </c>
      <c r="M1862">
        <v>433148.1</v>
      </c>
      <c r="N1862">
        <v>39.735130820999998</v>
      </c>
      <c r="O1862">
        <v>42</v>
      </c>
      <c r="P1862">
        <v>479974.77</v>
      </c>
      <c r="Q1862">
        <v>-3</v>
      </c>
      <c r="R1862">
        <v>4.862263853</v>
      </c>
      <c r="S1862">
        <v>46826.67</v>
      </c>
      <c r="T1862" t="s">
        <v>410</v>
      </c>
      <c r="U1862" t="s">
        <v>411</v>
      </c>
      <c r="V1862">
        <v>0</v>
      </c>
      <c r="W1862">
        <v>0</v>
      </c>
      <c r="X1862">
        <v>42.057279747999999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4.862263853</v>
      </c>
      <c r="AG1862">
        <v>32504.472955000001</v>
      </c>
      <c r="AH1862" t="s">
        <v>40</v>
      </c>
    </row>
    <row r="1863" spans="1:34" x14ac:dyDescent="0.55000000000000004">
      <c r="A1863">
        <v>13066.945218999999</v>
      </c>
      <c r="B1863">
        <v>12736.83728</v>
      </c>
      <c r="C1863" t="s">
        <v>21</v>
      </c>
      <c r="D1863">
        <v>21045</v>
      </c>
      <c r="E1863">
        <v>210048</v>
      </c>
      <c r="F1863" t="s">
        <v>519</v>
      </c>
      <c r="G1863" t="s">
        <v>35</v>
      </c>
      <c r="H1863" t="s">
        <v>79</v>
      </c>
      <c r="I1863" t="s">
        <v>37</v>
      </c>
      <c r="J1863">
        <v>3</v>
      </c>
      <c r="K1863">
        <v>355.97616844999999</v>
      </c>
      <c r="L1863">
        <v>463</v>
      </c>
      <c r="M1863">
        <v>4355711.51</v>
      </c>
      <c r="N1863">
        <v>364.0008962</v>
      </c>
      <c r="O1863">
        <v>430</v>
      </c>
      <c r="P1863">
        <v>4708210.75</v>
      </c>
      <c r="Q1863">
        <v>-33</v>
      </c>
      <c r="R1863">
        <v>8.0247277520000004</v>
      </c>
      <c r="S1863">
        <v>352499.24</v>
      </c>
      <c r="T1863" t="s">
        <v>80</v>
      </c>
      <c r="U1863" t="s">
        <v>242</v>
      </c>
      <c r="V1863">
        <v>0</v>
      </c>
      <c r="W1863">
        <v>0</v>
      </c>
      <c r="X1863">
        <v>78.241843665999994</v>
      </c>
      <c r="Y1863">
        <v>-7.9040637660000002</v>
      </c>
      <c r="Z1863">
        <v>7.9040637660000002</v>
      </c>
      <c r="AA1863">
        <v>-7.9040637660000002</v>
      </c>
      <c r="AB1863">
        <v>0.81066545580000005</v>
      </c>
      <c r="AC1863">
        <v>0.81066545580000005</v>
      </c>
      <c r="AD1863">
        <v>0</v>
      </c>
      <c r="AE1863">
        <v>5419.3384355999997</v>
      </c>
      <c r="AF1863">
        <v>7.2140622961999998</v>
      </c>
      <c r="AG1863">
        <v>48226.361194999998</v>
      </c>
      <c r="AH1863" t="s">
        <v>40</v>
      </c>
    </row>
    <row r="1864" spans="1:34" x14ac:dyDescent="0.55000000000000004">
      <c r="A1864">
        <v>13066.945218999999</v>
      </c>
      <c r="B1864">
        <v>12736.83728</v>
      </c>
      <c r="C1864" t="s">
        <v>21</v>
      </c>
      <c r="D1864">
        <v>21774</v>
      </c>
      <c r="E1864">
        <v>210048</v>
      </c>
      <c r="F1864" t="s">
        <v>519</v>
      </c>
      <c r="G1864" t="s">
        <v>35</v>
      </c>
      <c r="H1864" t="s">
        <v>55</v>
      </c>
      <c r="I1864" t="s">
        <v>37</v>
      </c>
      <c r="J1864">
        <v>1</v>
      </c>
      <c r="K1864">
        <v>0</v>
      </c>
      <c r="L1864">
        <v>0</v>
      </c>
      <c r="M1864">
        <v>0</v>
      </c>
      <c r="N1864">
        <v>0.73173797799999996</v>
      </c>
      <c r="O1864">
        <v>2</v>
      </c>
      <c r="P1864">
        <v>11788.81</v>
      </c>
      <c r="Q1864">
        <v>2</v>
      </c>
      <c r="R1864">
        <v>0.73173797799999996</v>
      </c>
      <c r="S1864">
        <v>11788.81</v>
      </c>
      <c r="T1864" t="s">
        <v>118</v>
      </c>
      <c r="U1864" t="s">
        <v>119</v>
      </c>
      <c r="V1864">
        <v>0</v>
      </c>
      <c r="W1864">
        <v>0</v>
      </c>
      <c r="X1864">
        <v>27.160838197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0.73173797799999996</v>
      </c>
      <c r="AG1864">
        <v>4891.7043654999998</v>
      </c>
      <c r="AH1864" t="s">
        <v>40</v>
      </c>
    </row>
    <row r="1865" spans="1:34" x14ac:dyDescent="0.55000000000000004">
      <c r="A1865">
        <v>13066.945218999999</v>
      </c>
      <c r="B1865">
        <v>12736.83728</v>
      </c>
      <c r="C1865" t="s">
        <v>21</v>
      </c>
      <c r="D1865">
        <v>21771</v>
      </c>
      <c r="E1865">
        <v>210048</v>
      </c>
      <c r="F1865" t="s">
        <v>519</v>
      </c>
      <c r="G1865" t="s">
        <v>35</v>
      </c>
      <c r="H1865" t="s">
        <v>55</v>
      </c>
      <c r="I1865" t="s">
        <v>37</v>
      </c>
      <c r="J1865">
        <v>2</v>
      </c>
      <c r="K1865">
        <v>10.235458699</v>
      </c>
      <c r="L1865">
        <v>18</v>
      </c>
      <c r="M1865">
        <v>147981.31</v>
      </c>
      <c r="N1865">
        <v>17.035009495000001</v>
      </c>
      <c r="O1865">
        <v>17</v>
      </c>
      <c r="P1865">
        <v>267701.62</v>
      </c>
      <c r="Q1865">
        <v>-1</v>
      </c>
      <c r="R1865">
        <v>6.7995507960000001</v>
      </c>
      <c r="S1865">
        <v>119720.31</v>
      </c>
      <c r="T1865" t="s">
        <v>77</v>
      </c>
      <c r="U1865" t="s">
        <v>78</v>
      </c>
      <c r="V1865">
        <v>0</v>
      </c>
      <c r="W1865">
        <v>0</v>
      </c>
      <c r="X1865">
        <v>50.771912489999998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6.7995507960000001</v>
      </c>
      <c r="AG1865">
        <v>45455.331432999999</v>
      </c>
      <c r="AH1865" t="s">
        <v>40</v>
      </c>
    </row>
    <row r="1866" spans="1:34" x14ac:dyDescent="0.55000000000000004">
      <c r="A1866">
        <v>13066.945218999999</v>
      </c>
      <c r="B1866">
        <v>12736.83728</v>
      </c>
      <c r="C1866" t="s">
        <v>21</v>
      </c>
      <c r="D1866">
        <v>21770</v>
      </c>
      <c r="E1866">
        <v>210048</v>
      </c>
      <c r="F1866" t="s">
        <v>519</v>
      </c>
      <c r="G1866" t="s">
        <v>35</v>
      </c>
      <c r="H1866" t="s">
        <v>55</v>
      </c>
      <c r="I1866" t="s">
        <v>37</v>
      </c>
      <c r="J1866">
        <v>2</v>
      </c>
      <c r="K1866">
        <v>1.6051449520000001</v>
      </c>
      <c r="L1866">
        <v>1</v>
      </c>
      <c r="M1866">
        <v>16725.669999999998</v>
      </c>
      <c r="N1866">
        <v>2.8703459140000001</v>
      </c>
      <c r="O1866">
        <v>3</v>
      </c>
      <c r="P1866">
        <v>42919.59</v>
      </c>
      <c r="Q1866">
        <v>2</v>
      </c>
      <c r="R1866">
        <v>1.265200962</v>
      </c>
      <c r="S1866">
        <v>26193.919999999998</v>
      </c>
      <c r="T1866" t="s">
        <v>229</v>
      </c>
      <c r="U1866" t="s">
        <v>230</v>
      </c>
      <c r="V1866">
        <v>0</v>
      </c>
      <c r="W1866">
        <v>0</v>
      </c>
      <c r="X1866">
        <v>41.396002774000003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1.265200962</v>
      </c>
      <c r="AG1866">
        <v>8457.9306460999996</v>
      </c>
      <c r="AH1866" t="s">
        <v>40</v>
      </c>
    </row>
    <row r="1867" spans="1:34" x14ac:dyDescent="0.55000000000000004">
      <c r="A1867">
        <v>13066.945218999999</v>
      </c>
      <c r="B1867">
        <v>12736.83728</v>
      </c>
      <c r="C1867" t="s">
        <v>21</v>
      </c>
      <c r="D1867" t="s">
        <v>62</v>
      </c>
      <c r="E1867">
        <v>210048</v>
      </c>
      <c r="F1867" t="s">
        <v>519</v>
      </c>
      <c r="G1867" t="s">
        <v>35</v>
      </c>
      <c r="H1867" t="s">
        <v>62</v>
      </c>
      <c r="I1867" t="s">
        <v>37</v>
      </c>
      <c r="J1867">
        <v>2</v>
      </c>
      <c r="K1867">
        <v>2.2199629349999999</v>
      </c>
      <c r="L1867">
        <v>2</v>
      </c>
      <c r="M1867">
        <v>33476.11</v>
      </c>
      <c r="N1867">
        <v>2.974955912</v>
      </c>
      <c r="O1867">
        <v>4</v>
      </c>
      <c r="P1867">
        <v>42770.720000000001</v>
      </c>
      <c r="Q1867">
        <v>2</v>
      </c>
      <c r="R1867">
        <v>0.75499297700000001</v>
      </c>
      <c r="S1867">
        <v>9294.61</v>
      </c>
      <c r="U1867" t="s">
        <v>63</v>
      </c>
      <c r="V1867">
        <v>0</v>
      </c>
      <c r="W1867">
        <v>0</v>
      </c>
      <c r="X1867">
        <v>145.88484364999999</v>
      </c>
      <c r="Y1867">
        <v>-9.3912267220000007</v>
      </c>
      <c r="Z1867">
        <v>9.3912267220000007</v>
      </c>
      <c r="AA1867">
        <v>-9.3912267220000007</v>
      </c>
      <c r="AB1867">
        <v>4.8602103200000003E-2</v>
      </c>
      <c r="AC1867">
        <v>4.8602103200000003E-2</v>
      </c>
      <c r="AD1867">
        <v>0</v>
      </c>
      <c r="AE1867">
        <v>324.90744959</v>
      </c>
      <c r="AF1867">
        <v>0.70639087379999999</v>
      </c>
      <c r="AG1867">
        <v>4722.2577277</v>
      </c>
      <c r="AH1867" t="s">
        <v>40</v>
      </c>
    </row>
    <row r="1868" spans="1:34" x14ac:dyDescent="0.55000000000000004">
      <c r="A1868">
        <v>13066.945218999999</v>
      </c>
      <c r="B1868">
        <v>12736.83728</v>
      </c>
      <c r="C1868" t="s">
        <v>21</v>
      </c>
      <c r="D1868">
        <v>20733</v>
      </c>
      <c r="E1868">
        <v>210048</v>
      </c>
      <c r="F1868" t="s">
        <v>519</v>
      </c>
      <c r="G1868" t="s">
        <v>35</v>
      </c>
      <c r="H1868" t="s">
        <v>64</v>
      </c>
      <c r="I1868" t="s">
        <v>37</v>
      </c>
      <c r="J1868">
        <v>1</v>
      </c>
      <c r="K1868">
        <v>0</v>
      </c>
      <c r="L1868">
        <v>0</v>
      </c>
      <c r="M1868">
        <v>0</v>
      </c>
      <c r="N1868">
        <v>1.979560942</v>
      </c>
      <c r="O1868">
        <v>2</v>
      </c>
      <c r="P1868">
        <v>26433.65</v>
      </c>
      <c r="Q1868">
        <v>2</v>
      </c>
      <c r="R1868">
        <v>1.979560942</v>
      </c>
      <c r="S1868">
        <v>26433.65</v>
      </c>
      <c r="T1868" t="s">
        <v>490</v>
      </c>
      <c r="U1868" t="s">
        <v>491</v>
      </c>
      <c r="V1868">
        <v>0</v>
      </c>
      <c r="W1868">
        <v>0</v>
      </c>
      <c r="X1868">
        <v>13.823042591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1.979560942</v>
      </c>
      <c r="AG1868">
        <v>13233.462240000001</v>
      </c>
      <c r="AH1868" t="s">
        <v>40</v>
      </c>
    </row>
    <row r="1869" spans="1:34" x14ac:dyDescent="0.55000000000000004">
      <c r="A1869">
        <v>13066.945218999999</v>
      </c>
      <c r="B1869">
        <v>12736.83728</v>
      </c>
      <c r="C1869" t="s">
        <v>21</v>
      </c>
      <c r="D1869">
        <v>21043</v>
      </c>
      <c r="E1869">
        <v>210048</v>
      </c>
      <c r="F1869" t="s">
        <v>519</v>
      </c>
      <c r="G1869" t="s">
        <v>35</v>
      </c>
      <c r="H1869" t="s">
        <v>79</v>
      </c>
      <c r="I1869" t="s">
        <v>37</v>
      </c>
      <c r="J1869">
        <v>3</v>
      </c>
      <c r="K1869">
        <v>268.48906604000001</v>
      </c>
      <c r="L1869">
        <v>345</v>
      </c>
      <c r="M1869">
        <v>3485245.03</v>
      </c>
      <c r="N1869">
        <v>276.51447380000002</v>
      </c>
      <c r="O1869">
        <v>331</v>
      </c>
      <c r="P1869">
        <v>3394038.98</v>
      </c>
      <c r="Q1869">
        <v>-14</v>
      </c>
      <c r="R1869">
        <v>8.0254077559999999</v>
      </c>
      <c r="S1869">
        <v>-91206.05</v>
      </c>
      <c r="T1869" t="s">
        <v>365</v>
      </c>
      <c r="U1869" t="s">
        <v>392</v>
      </c>
      <c r="V1869">
        <v>0</v>
      </c>
      <c r="W1869">
        <v>0</v>
      </c>
      <c r="X1869">
        <v>59.304537232999998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8.0254077559999999</v>
      </c>
      <c r="AG1869">
        <v>53650.245491000001</v>
      </c>
      <c r="AH1869" t="s">
        <v>40</v>
      </c>
    </row>
    <row r="1870" spans="1:34" x14ac:dyDescent="0.55000000000000004">
      <c r="A1870">
        <v>13066.945218999999</v>
      </c>
      <c r="B1870">
        <v>12736.83728</v>
      </c>
      <c r="C1870" t="s">
        <v>21</v>
      </c>
      <c r="D1870">
        <v>21754</v>
      </c>
      <c r="E1870">
        <v>210048</v>
      </c>
      <c r="F1870" t="s">
        <v>519</v>
      </c>
      <c r="G1870" t="s">
        <v>35</v>
      </c>
      <c r="H1870" t="s">
        <v>55</v>
      </c>
      <c r="I1870" t="s">
        <v>37</v>
      </c>
      <c r="J1870">
        <v>1</v>
      </c>
      <c r="K1870">
        <v>0</v>
      </c>
      <c r="L1870">
        <v>0</v>
      </c>
      <c r="M1870">
        <v>0</v>
      </c>
      <c r="N1870">
        <v>0.60089098200000002</v>
      </c>
      <c r="O1870">
        <v>1</v>
      </c>
      <c r="P1870">
        <v>4894.8500000000004</v>
      </c>
      <c r="Q1870">
        <v>1</v>
      </c>
      <c r="R1870">
        <v>0.60089098200000002</v>
      </c>
      <c r="S1870">
        <v>4894.8500000000004</v>
      </c>
      <c r="T1870" t="s">
        <v>312</v>
      </c>
      <c r="U1870" t="s">
        <v>313</v>
      </c>
      <c r="V1870">
        <v>0</v>
      </c>
      <c r="W1870">
        <v>0</v>
      </c>
      <c r="X1870">
        <v>6.7717767999999996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0.60089098200000002</v>
      </c>
      <c r="AG1870">
        <v>4016.9857628999998</v>
      </c>
      <c r="AH1870" t="s">
        <v>40</v>
      </c>
    </row>
    <row r="1871" spans="1:34" x14ac:dyDescent="0.55000000000000004">
      <c r="A1871">
        <v>13066.945218999999</v>
      </c>
      <c r="B1871">
        <v>12736.83728</v>
      </c>
      <c r="C1871" t="s">
        <v>21</v>
      </c>
      <c r="D1871">
        <v>20784</v>
      </c>
      <c r="E1871">
        <v>210048</v>
      </c>
      <c r="F1871" t="s">
        <v>519</v>
      </c>
      <c r="G1871" t="s">
        <v>35</v>
      </c>
      <c r="H1871" t="s">
        <v>41</v>
      </c>
      <c r="I1871" t="s">
        <v>37</v>
      </c>
      <c r="J1871">
        <v>2</v>
      </c>
      <c r="K1871">
        <v>3.1209629080000001</v>
      </c>
      <c r="L1871">
        <v>4</v>
      </c>
      <c r="M1871">
        <v>47317.7</v>
      </c>
      <c r="N1871">
        <v>4.0916458789999997</v>
      </c>
      <c r="O1871">
        <v>5</v>
      </c>
      <c r="P1871">
        <v>43001.49</v>
      </c>
      <c r="Q1871">
        <v>1</v>
      </c>
      <c r="R1871">
        <v>0.97068297100000001</v>
      </c>
      <c r="S1871">
        <v>-4316.21</v>
      </c>
      <c r="T1871" t="s">
        <v>49</v>
      </c>
      <c r="U1871" t="s">
        <v>199</v>
      </c>
      <c r="V1871">
        <v>0</v>
      </c>
      <c r="W1871">
        <v>0</v>
      </c>
      <c r="X1871">
        <v>56.639419320000002</v>
      </c>
      <c r="Y1871">
        <v>-8.2590517559999999</v>
      </c>
      <c r="Z1871">
        <v>8.2590517559999999</v>
      </c>
      <c r="AA1871">
        <v>-8.2590517559999999</v>
      </c>
      <c r="AB1871">
        <v>0.14154313360000001</v>
      </c>
      <c r="AC1871">
        <v>0.14154313360000001</v>
      </c>
      <c r="AD1871">
        <v>0</v>
      </c>
      <c r="AE1871">
        <v>946.22280840999997</v>
      </c>
      <c r="AF1871">
        <v>0.82913983739999997</v>
      </c>
      <c r="AG1871">
        <v>5542.8405851999996</v>
      </c>
      <c r="AH1871" t="s">
        <v>40</v>
      </c>
    </row>
    <row r="1872" spans="1:34" x14ac:dyDescent="0.55000000000000004">
      <c r="A1872">
        <v>13066.945218999999</v>
      </c>
      <c r="B1872">
        <v>12736.83728</v>
      </c>
      <c r="C1872" t="s">
        <v>21</v>
      </c>
      <c r="D1872">
        <v>21723</v>
      </c>
      <c r="E1872">
        <v>210048</v>
      </c>
      <c r="F1872" t="s">
        <v>519</v>
      </c>
      <c r="G1872" t="s">
        <v>35</v>
      </c>
      <c r="H1872" t="s">
        <v>79</v>
      </c>
      <c r="I1872" t="s">
        <v>37</v>
      </c>
      <c r="J1872">
        <v>2</v>
      </c>
      <c r="K1872">
        <v>1.9063269430000001</v>
      </c>
      <c r="L1872">
        <v>3</v>
      </c>
      <c r="M1872">
        <v>19470.27</v>
      </c>
      <c r="N1872">
        <v>7.4681227779999997</v>
      </c>
      <c r="O1872">
        <v>10</v>
      </c>
      <c r="P1872">
        <v>133339.64000000001</v>
      </c>
      <c r="Q1872">
        <v>7</v>
      </c>
      <c r="R1872">
        <v>5.5617958349999999</v>
      </c>
      <c r="S1872">
        <v>113869.37</v>
      </c>
      <c r="T1872" t="s">
        <v>192</v>
      </c>
      <c r="U1872" t="s">
        <v>193</v>
      </c>
      <c r="V1872">
        <v>0</v>
      </c>
      <c r="W1872">
        <v>0</v>
      </c>
      <c r="X1872">
        <v>6.0875968189999998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5.5617958349999999</v>
      </c>
      <c r="AG1872">
        <v>37180.878653</v>
      </c>
      <c r="AH1872" t="s">
        <v>40</v>
      </c>
    </row>
    <row r="1873" spans="1:34" x14ac:dyDescent="0.55000000000000004">
      <c r="A1873">
        <v>13066.945218999999</v>
      </c>
      <c r="B1873">
        <v>12736.83728</v>
      </c>
      <c r="C1873" t="s">
        <v>21</v>
      </c>
      <c r="D1873">
        <v>20724</v>
      </c>
      <c r="E1873">
        <v>210048</v>
      </c>
      <c r="F1873" t="s">
        <v>519</v>
      </c>
      <c r="G1873" t="s">
        <v>35</v>
      </c>
      <c r="H1873" t="s">
        <v>64</v>
      </c>
      <c r="I1873" t="s">
        <v>37</v>
      </c>
      <c r="J1873">
        <v>2</v>
      </c>
      <c r="K1873">
        <v>39.345985835</v>
      </c>
      <c r="L1873">
        <v>53</v>
      </c>
      <c r="M1873">
        <v>453016.35</v>
      </c>
      <c r="N1873">
        <v>57.800418284999999</v>
      </c>
      <c r="O1873">
        <v>64</v>
      </c>
      <c r="P1873">
        <v>673488.5</v>
      </c>
      <c r="Q1873">
        <v>11</v>
      </c>
      <c r="R1873">
        <v>18.454432449999999</v>
      </c>
      <c r="S1873">
        <v>220472.15</v>
      </c>
      <c r="T1873" t="s">
        <v>129</v>
      </c>
      <c r="U1873" t="s">
        <v>130</v>
      </c>
      <c r="V1873">
        <v>0</v>
      </c>
      <c r="W1873">
        <v>0</v>
      </c>
      <c r="X1873">
        <v>65.307156057</v>
      </c>
      <c r="Y1873">
        <v>-51.13715148</v>
      </c>
      <c r="Z1873">
        <v>51.137151484</v>
      </c>
      <c r="AA1873">
        <v>-51.13715148</v>
      </c>
      <c r="AB1873">
        <v>14.450286381</v>
      </c>
      <c r="AC1873">
        <v>14.450286381</v>
      </c>
      <c r="AD1873">
        <v>0</v>
      </c>
      <c r="AE1873">
        <v>96600.875035999998</v>
      </c>
      <c r="AF1873">
        <v>4.0041460690999999</v>
      </c>
      <c r="AG1873">
        <v>26767.913371999999</v>
      </c>
      <c r="AH1873" t="s">
        <v>40</v>
      </c>
    </row>
    <row r="1874" spans="1:34" x14ac:dyDescent="0.55000000000000004">
      <c r="A1874">
        <v>13066.945218999999</v>
      </c>
      <c r="B1874">
        <v>12736.83728</v>
      </c>
      <c r="C1874" t="s">
        <v>21</v>
      </c>
      <c r="D1874">
        <v>20783</v>
      </c>
      <c r="E1874">
        <v>210048</v>
      </c>
      <c r="F1874" t="s">
        <v>519</v>
      </c>
      <c r="G1874" t="s">
        <v>35</v>
      </c>
      <c r="H1874" t="s">
        <v>41</v>
      </c>
      <c r="I1874" t="s">
        <v>37</v>
      </c>
      <c r="J1874">
        <v>2</v>
      </c>
      <c r="K1874">
        <v>0.79348897600000001</v>
      </c>
      <c r="L1874">
        <v>1</v>
      </c>
      <c r="M1874">
        <v>8155.4</v>
      </c>
      <c r="N1874">
        <v>1.7903099469999999</v>
      </c>
      <c r="O1874">
        <v>3</v>
      </c>
      <c r="P1874">
        <v>10497.79</v>
      </c>
      <c r="Q1874">
        <v>2</v>
      </c>
      <c r="R1874">
        <v>0.996820971</v>
      </c>
      <c r="S1874">
        <v>2342.39</v>
      </c>
      <c r="T1874" t="s">
        <v>49</v>
      </c>
      <c r="U1874" t="s">
        <v>50</v>
      </c>
      <c r="V1874">
        <v>0</v>
      </c>
      <c r="W1874">
        <v>0</v>
      </c>
      <c r="X1874">
        <v>68.266653980000001</v>
      </c>
      <c r="Y1874">
        <v>-6.2719928149999999</v>
      </c>
      <c r="Z1874">
        <v>6.2719928149999999</v>
      </c>
      <c r="AA1874">
        <v>-6.2719928149999999</v>
      </c>
      <c r="AB1874">
        <v>9.1582838799999997E-2</v>
      </c>
      <c r="AC1874">
        <v>9.1582838799999997E-2</v>
      </c>
      <c r="AD1874">
        <v>0</v>
      </c>
      <c r="AE1874">
        <v>612.23578098999997</v>
      </c>
      <c r="AF1874">
        <v>0.90523813220000005</v>
      </c>
      <c r="AG1874">
        <v>6051.5614279000001</v>
      </c>
      <c r="AH1874" t="s">
        <v>40</v>
      </c>
    </row>
    <row r="1875" spans="1:34" x14ac:dyDescent="0.55000000000000004">
      <c r="A1875">
        <v>13066.945218999999</v>
      </c>
      <c r="B1875">
        <v>12736.83728</v>
      </c>
      <c r="C1875" t="s">
        <v>21</v>
      </c>
      <c r="D1875">
        <v>21702</v>
      </c>
      <c r="E1875">
        <v>210048</v>
      </c>
      <c r="F1875" t="s">
        <v>519</v>
      </c>
      <c r="G1875" t="s">
        <v>35</v>
      </c>
      <c r="H1875" t="s">
        <v>55</v>
      </c>
      <c r="I1875" t="s">
        <v>37</v>
      </c>
      <c r="J1875">
        <v>2</v>
      </c>
      <c r="K1875">
        <v>0</v>
      </c>
      <c r="L1875">
        <v>0</v>
      </c>
      <c r="M1875">
        <v>0</v>
      </c>
      <c r="N1875">
        <v>3.773639889</v>
      </c>
      <c r="O1875">
        <v>4</v>
      </c>
      <c r="P1875">
        <v>73919.039999999994</v>
      </c>
      <c r="Q1875">
        <v>4</v>
      </c>
      <c r="R1875">
        <v>3.773639889</v>
      </c>
      <c r="S1875">
        <v>73919.039999999994</v>
      </c>
      <c r="T1875" t="s">
        <v>55</v>
      </c>
      <c r="U1875" t="s">
        <v>92</v>
      </c>
      <c r="V1875">
        <v>0</v>
      </c>
      <c r="W1875">
        <v>0</v>
      </c>
      <c r="X1875">
        <v>33.656547998000001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3.773639889</v>
      </c>
      <c r="AG1875">
        <v>25226.968223</v>
      </c>
      <c r="AH1875" t="s">
        <v>40</v>
      </c>
    </row>
    <row r="1876" spans="1:34" x14ac:dyDescent="0.55000000000000004">
      <c r="A1876">
        <v>13389.504949</v>
      </c>
      <c r="B1876">
        <v>14316.196743</v>
      </c>
      <c r="C1876" t="s">
        <v>21</v>
      </c>
      <c r="D1876">
        <v>21401</v>
      </c>
      <c r="E1876">
        <v>210049</v>
      </c>
      <c r="F1876" t="s">
        <v>522</v>
      </c>
      <c r="G1876" t="s">
        <v>35</v>
      </c>
      <c r="H1876" t="s">
        <v>64</v>
      </c>
      <c r="I1876" t="s">
        <v>37</v>
      </c>
      <c r="J1876">
        <v>1</v>
      </c>
      <c r="K1876">
        <v>0</v>
      </c>
      <c r="L1876">
        <v>0</v>
      </c>
      <c r="M1876">
        <v>0</v>
      </c>
      <c r="N1876">
        <v>0.98975597100000001</v>
      </c>
      <c r="O1876">
        <v>1</v>
      </c>
      <c r="P1876">
        <v>11657.79</v>
      </c>
      <c r="Q1876">
        <v>1</v>
      </c>
      <c r="R1876">
        <v>0.98975597100000001</v>
      </c>
      <c r="S1876">
        <v>11657.79</v>
      </c>
      <c r="T1876" t="s">
        <v>104</v>
      </c>
      <c r="U1876" t="s">
        <v>325</v>
      </c>
      <c r="V1876">
        <v>0</v>
      </c>
      <c r="W1876">
        <v>0</v>
      </c>
      <c r="X1876">
        <v>81.173615592999994</v>
      </c>
      <c r="Y1876">
        <v>-1.1152699669999999</v>
      </c>
      <c r="Z1876">
        <v>1.1152699669999999</v>
      </c>
      <c r="AA1876">
        <v>-1.1152699669999999</v>
      </c>
      <c r="AB1876">
        <v>1.35985702E-2</v>
      </c>
      <c r="AC1876">
        <v>1.35985702E-2</v>
      </c>
      <c r="AD1876">
        <v>0</v>
      </c>
      <c r="AE1876">
        <v>93.151167647999998</v>
      </c>
      <c r="AF1876">
        <v>0.97615740080000002</v>
      </c>
      <c r="AG1876">
        <v>6686.7472411999997</v>
      </c>
      <c r="AH1876" t="s">
        <v>40</v>
      </c>
    </row>
    <row r="1877" spans="1:34" x14ac:dyDescent="0.55000000000000004">
      <c r="A1877">
        <v>13389.504949</v>
      </c>
      <c r="B1877">
        <v>14316.196743</v>
      </c>
      <c r="C1877" t="s">
        <v>21</v>
      </c>
      <c r="D1877">
        <v>21034</v>
      </c>
      <c r="E1877">
        <v>210049</v>
      </c>
      <c r="F1877" t="s">
        <v>522</v>
      </c>
      <c r="G1877" t="s">
        <v>35</v>
      </c>
      <c r="H1877" t="s">
        <v>126</v>
      </c>
      <c r="I1877" t="s">
        <v>37</v>
      </c>
      <c r="J1877">
        <v>3</v>
      </c>
      <c r="K1877">
        <v>34.566989978000002</v>
      </c>
      <c r="L1877">
        <v>47</v>
      </c>
      <c r="M1877">
        <v>438898.8</v>
      </c>
      <c r="N1877">
        <v>69.192901958999997</v>
      </c>
      <c r="O1877">
        <v>67</v>
      </c>
      <c r="P1877">
        <v>867336.78</v>
      </c>
      <c r="Q1877">
        <v>20</v>
      </c>
      <c r="R1877">
        <v>34.625911981000002</v>
      </c>
      <c r="S1877">
        <v>428437.98</v>
      </c>
      <c r="T1877" t="s">
        <v>127</v>
      </c>
      <c r="U1877" t="s">
        <v>128</v>
      </c>
      <c r="V1877">
        <v>0</v>
      </c>
      <c r="W1877">
        <v>0</v>
      </c>
      <c r="X1877">
        <v>57.051830313000004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34.625911981000002</v>
      </c>
      <c r="AG1877">
        <v>237189.94623</v>
      </c>
      <c r="AH1877" t="s">
        <v>40</v>
      </c>
    </row>
    <row r="1878" spans="1:34" x14ac:dyDescent="0.55000000000000004">
      <c r="A1878">
        <v>13389.504949</v>
      </c>
      <c r="B1878">
        <v>14316.196743</v>
      </c>
      <c r="C1878" t="s">
        <v>21</v>
      </c>
      <c r="D1878">
        <v>21286</v>
      </c>
      <c r="E1878">
        <v>210049</v>
      </c>
      <c r="F1878" t="s">
        <v>522</v>
      </c>
      <c r="G1878" t="s">
        <v>35</v>
      </c>
      <c r="H1878" t="s">
        <v>36</v>
      </c>
      <c r="I1878" t="s">
        <v>37</v>
      </c>
      <c r="J1878">
        <v>1</v>
      </c>
      <c r="K1878">
        <v>1.0136149699999999</v>
      </c>
      <c r="L1878">
        <v>2</v>
      </c>
      <c r="M1878">
        <v>12525.73</v>
      </c>
      <c r="N1878">
        <v>1.0422079689999999</v>
      </c>
      <c r="O1878">
        <v>1</v>
      </c>
      <c r="P1878">
        <v>22756.720000000001</v>
      </c>
      <c r="Q1878">
        <v>-1</v>
      </c>
      <c r="R1878">
        <v>2.8592999000000001E-2</v>
      </c>
      <c r="S1878">
        <v>10230.99</v>
      </c>
      <c r="T1878" t="s">
        <v>155</v>
      </c>
      <c r="U1878" t="s">
        <v>156</v>
      </c>
      <c r="V1878">
        <v>0</v>
      </c>
      <c r="W1878">
        <v>0</v>
      </c>
      <c r="X1878">
        <v>42.606785745000003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2.8592999000000001E-2</v>
      </c>
      <c r="AG1878">
        <v>195.86406559</v>
      </c>
      <c r="AH1878" t="s">
        <v>40</v>
      </c>
    </row>
    <row r="1879" spans="1:34" x14ac:dyDescent="0.55000000000000004">
      <c r="A1879">
        <v>13389.504949</v>
      </c>
      <c r="B1879">
        <v>14316.196743</v>
      </c>
      <c r="C1879" t="s">
        <v>21</v>
      </c>
      <c r="D1879">
        <v>21030</v>
      </c>
      <c r="E1879">
        <v>210049</v>
      </c>
      <c r="F1879" t="s">
        <v>522</v>
      </c>
      <c r="G1879" t="s">
        <v>35</v>
      </c>
      <c r="H1879" t="s">
        <v>36</v>
      </c>
      <c r="I1879" t="s">
        <v>37</v>
      </c>
      <c r="J1879">
        <v>2</v>
      </c>
      <c r="K1879">
        <v>0</v>
      </c>
      <c r="L1879">
        <v>0</v>
      </c>
      <c r="M1879">
        <v>0</v>
      </c>
      <c r="N1879">
        <v>1.621769952</v>
      </c>
      <c r="O1879">
        <v>2</v>
      </c>
      <c r="P1879">
        <v>27370.47</v>
      </c>
      <c r="Q1879">
        <v>2</v>
      </c>
      <c r="R1879">
        <v>1.621769952</v>
      </c>
      <c r="S1879">
        <v>27370.47</v>
      </c>
      <c r="T1879" t="s">
        <v>38</v>
      </c>
      <c r="U1879" t="s">
        <v>39</v>
      </c>
      <c r="V1879">
        <v>0</v>
      </c>
      <c r="W1879">
        <v>0</v>
      </c>
      <c r="X1879">
        <v>40.373505799</v>
      </c>
      <c r="Y1879">
        <v>-0.92701997199999997</v>
      </c>
      <c r="Z1879">
        <v>0.92701997199999997</v>
      </c>
      <c r="AA1879">
        <v>-0.92701997199999997</v>
      </c>
      <c r="AB1879">
        <v>3.7237616699999997E-2</v>
      </c>
      <c r="AC1879">
        <v>3.7237616699999997E-2</v>
      </c>
      <c r="AD1879">
        <v>0</v>
      </c>
      <c r="AE1879">
        <v>255.08030858000001</v>
      </c>
      <c r="AF1879">
        <v>1.5845323353</v>
      </c>
      <c r="AG1879">
        <v>10854.158573999999</v>
      </c>
      <c r="AH1879" t="s">
        <v>40</v>
      </c>
    </row>
    <row r="1880" spans="1:34" x14ac:dyDescent="0.55000000000000004">
      <c r="A1880">
        <v>13389.504949</v>
      </c>
      <c r="B1880">
        <v>14316.196743</v>
      </c>
      <c r="C1880" t="s">
        <v>21</v>
      </c>
      <c r="D1880">
        <v>21239</v>
      </c>
      <c r="E1880">
        <v>210049</v>
      </c>
      <c r="F1880" t="s">
        <v>522</v>
      </c>
      <c r="G1880" t="s">
        <v>35</v>
      </c>
      <c r="H1880" t="s">
        <v>86</v>
      </c>
      <c r="I1880" t="s">
        <v>37</v>
      </c>
      <c r="J1880">
        <v>1</v>
      </c>
      <c r="K1880">
        <v>0.58605198300000005</v>
      </c>
      <c r="L1880">
        <v>1</v>
      </c>
      <c r="M1880">
        <v>7433.13</v>
      </c>
      <c r="N1880">
        <v>6.4762638040000002</v>
      </c>
      <c r="O1880">
        <v>9</v>
      </c>
      <c r="P1880">
        <v>121089.26</v>
      </c>
      <c r="Q1880">
        <v>8</v>
      </c>
      <c r="R1880">
        <v>5.8902118210000003</v>
      </c>
      <c r="S1880">
        <v>113656.13</v>
      </c>
      <c r="T1880" t="s">
        <v>36</v>
      </c>
      <c r="U1880" t="s">
        <v>109</v>
      </c>
      <c r="V1880">
        <v>0</v>
      </c>
      <c r="W1880">
        <v>0</v>
      </c>
      <c r="X1880">
        <v>164.27218110999999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5.8902118210000003</v>
      </c>
      <c r="AG1880">
        <v>40348.367600999998</v>
      </c>
      <c r="AH1880" t="s">
        <v>40</v>
      </c>
    </row>
    <row r="1881" spans="1:34" x14ac:dyDescent="0.55000000000000004">
      <c r="A1881">
        <v>13389.504949</v>
      </c>
      <c r="B1881">
        <v>14316.196743</v>
      </c>
      <c r="C1881" t="s">
        <v>21</v>
      </c>
      <c r="D1881">
        <v>21017</v>
      </c>
      <c r="E1881">
        <v>210049</v>
      </c>
      <c r="F1881" t="s">
        <v>522</v>
      </c>
      <c r="G1881" t="s">
        <v>35</v>
      </c>
      <c r="H1881" t="s">
        <v>126</v>
      </c>
      <c r="I1881" t="s">
        <v>37</v>
      </c>
      <c r="J1881">
        <v>3</v>
      </c>
      <c r="K1881">
        <v>65.020335072999998</v>
      </c>
      <c r="L1881">
        <v>77</v>
      </c>
      <c r="M1881">
        <v>1045717.09</v>
      </c>
      <c r="N1881">
        <v>68.885892959000003</v>
      </c>
      <c r="O1881">
        <v>78</v>
      </c>
      <c r="P1881">
        <v>924279.67</v>
      </c>
      <c r="Q1881">
        <v>1</v>
      </c>
      <c r="R1881">
        <v>3.8655578859999999</v>
      </c>
      <c r="S1881">
        <v>-121437.42</v>
      </c>
      <c r="T1881" t="s">
        <v>412</v>
      </c>
      <c r="U1881" t="s">
        <v>413</v>
      </c>
      <c r="V1881">
        <v>0</v>
      </c>
      <c r="W1881">
        <v>0</v>
      </c>
      <c r="X1881">
        <v>5.489267838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3.8655578859999999</v>
      </c>
      <c r="AG1881">
        <v>26479.344937999998</v>
      </c>
      <c r="AH1881" t="s">
        <v>40</v>
      </c>
    </row>
    <row r="1882" spans="1:34" x14ac:dyDescent="0.55000000000000004">
      <c r="A1882">
        <v>13389.504949</v>
      </c>
      <c r="B1882">
        <v>14316.196743</v>
      </c>
      <c r="C1882" t="s">
        <v>21</v>
      </c>
      <c r="D1882">
        <v>21229</v>
      </c>
      <c r="E1882">
        <v>210049</v>
      </c>
      <c r="F1882" t="s">
        <v>522</v>
      </c>
      <c r="G1882" t="s">
        <v>35</v>
      </c>
      <c r="H1882" t="s">
        <v>86</v>
      </c>
      <c r="I1882" t="s">
        <v>37</v>
      </c>
      <c r="J1882">
        <v>2</v>
      </c>
      <c r="K1882">
        <v>0</v>
      </c>
      <c r="L1882">
        <v>0</v>
      </c>
      <c r="M1882">
        <v>0</v>
      </c>
      <c r="N1882">
        <v>1.0839139680000001</v>
      </c>
      <c r="O1882">
        <v>2</v>
      </c>
      <c r="P1882">
        <v>14045.49</v>
      </c>
      <c r="Q1882">
        <v>2</v>
      </c>
      <c r="R1882">
        <v>1.0839139680000001</v>
      </c>
      <c r="S1882">
        <v>14045.49</v>
      </c>
      <c r="T1882" t="s">
        <v>36</v>
      </c>
      <c r="U1882" t="s">
        <v>87</v>
      </c>
      <c r="V1882">
        <v>0</v>
      </c>
      <c r="W1882">
        <v>0</v>
      </c>
      <c r="X1882">
        <v>142.46583278</v>
      </c>
      <c r="Y1882">
        <v>-0.598206982</v>
      </c>
      <c r="Z1882">
        <v>0.598206982</v>
      </c>
      <c r="AA1882">
        <v>-0.598206982</v>
      </c>
      <c r="AB1882">
        <v>4.5513011000000003E-3</v>
      </c>
      <c r="AC1882">
        <v>4.5513011000000003E-3</v>
      </c>
      <c r="AD1882">
        <v>0</v>
      </c>
      <c r="AE1882">
        <v>31.17673456</v>
      </c>
      <c r="AF1882">
        <v>1.0793626669</v>
      </c>
      <c r="AG1882">
        <v>7393.7106137999999</v>
      </c>
      <c r="AH1882" t="s">
        <v>40</v>
      </c>
    </row>
    <row r="1883" spans="1:34" x14ac:dyDescent="0.55000000000000004">
      <c r="A1883">
        <v>13389.504949</v>
      </c>
      <c r="B1883">
        <v>14316.196743</v>
      </c>
      <c r="C1883" t="s">
        <v>21</v>
      </c>
      <c r="D1883">
        <v>21228</v>
      </c>
      <c r="E1883">
        <v>210049</v>
      </c>
      <c r="F1883" t="s">
        <v>522</v>
      </c>
      <c r="G1883" t="s">
        <v>35</v>
      </c>
      <c r="H1883" t="s">
        <v>36</v>
      </c>
      <c r="I1883" t="s">
        <v>37</v>
      </c>
      <c r="J1883">
        <v>1</v>
      </c>
      <c r="K1883">
        <v>0.379930989</v>
      </c>
      <c r="L1883">
        <v>1</v>
      </c>
      <c r="M1883">
        <v>2962.18</v>
      </c>
      <c r="N1883">
        <v>1.510065955</v>
      </c>
      <c r="O1883">
        <v>2</v>
      </c>
      <c r="P1883">
        <v>14250.64</v>
      </c>
      <c r="Q1883">
        <v>1</v>
      </c>
      <c r="R1883">
        <v>1.130134966</v>
      </c>
      <c r="S1883">
        <v>11288.46</v>
      </c>
      <c r="T1883" t="s">
        <v>463</v>
      </c>
      <c r="U1883" t="s">
        <v>464</v>
      </c>
      <c r="V1883">
        <v>0</v>
      </c>
      <c r="W1883">
        <v>0</v>
      </c>
      <c r="X1883">
        <v>33.186515018000001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1.130134966</v>
      </c>
      <c r="AG1883">
        <v>7741.5044539</v>
      </c>
      <c r="AH1883" t="s">
        <v>40</v>
      </c>
    </row>
    <row r="1884" spans="1:34" x14ac:dyDescent="0.55000000000000004">
      <c r="A1884">
        <v>13389.504949</v>
      </c>
      <c r="B1884">
        <v>14316.196743</v>
      </c>
      <c r="C1884" t="s">
        <v>21</v>
      </c>
      <c r="D1884">
        <v>21227</v>
      </c>
      <c r="E1884">
        <v>210049</v>
      </c>
      <c r="F1884" t="s">
        <v>522</v>
      </c>
      <c r="G1884" t="s">
        <v>35</v>
      </c>
      <c r="H1884" t="s">
        <v>36</v>
      </c>
      <c r="I1884" t="s">
        <v>37</v>
      </c>
      <c r="J1884">
        <v>2</v>
      </c>
      <c r="K1884">
        <v>0</v>
      </c>
      <c r="L1884">
        <v>0</v>
      </c>
      <c r="M1884">
        <v>0</v>
      </c>
      <c r="N1884">
        <v>0.88960597299999999</v>
      </c>
      <c r="O1884">
        <v>2</v>
      </c>
      <c r="P1884">
        <v>16704.099999999999</v>
      </c>
      <c r="Q1884">
        <v>2</v>
      </c>
      <c r="R1884">
        <v>0.88960597299999999</v>
      </c>
      <c r="S1884">
        <v>16704.099999999999</v>
      </c>
      <c r="T1884" t="s">
        <v>458</v>
      </c>
      <c r="U1884" t="s">
        <v>459</v>
      </c>
      <c r="V1884">
        <v>0</v>
      </c>
      <c r="W1884">
        <v>0</v>
      </c>
      <c r="X1884">
        <v>38.351487861000003</v>
      </c>
      <c r="Y1884">
        <v>-0.598206982</v>
      </c>
      <c r="Z1884">
        <v>0.598206982</v>
      </c>
      <c r="AA1884">
        <v>-0.598206982</v>
      </c>
      <c r="AB1884">
        <v>1.3876085E-2</v>
      </c>
      <c r="AC1884">
        <v>1.3876085E-2</v>
      </c>
      <c r="AD1884">
        <v>0</v>
      </c>
      <c r="AE1884">
        <v>95.052163527999994</v>
      </c>
      <c r="AF1884">
        <v>0.87572988799999996</v>
      </c>
      <c r="AG1884">
        <v>5998.8116751999996</v>
      </c>
      <c r="AH1884" t="s">
        <v>40</v>
      </c>
    </row>
    <row r="1885" spans="1:34" x14ac:dyDescent="0.55000000000000004">
      <c r="A1885">
        <v>13389.504949</v>
      </c>
      <c r="B1885">
        <v>14316.196743</v>
      </c>
      <c r="C1885" t="s">
        <v>21</v>
      </c>
      <c r="D1885">
        <v>21225</v>
      </c>
      <c r="E1885">
        <v>210049</v>
      </c>
      <c r="F1885" t="s">
        <v>522</v>
      </c>
      <c r="G1885" t="s">
        <v>35</v>
      </c>
      <c r="H1885" t="s">
        <v>86</v>
      </c>
      <c r="I1885" t="s">
        <v>37</v>
      </c>
      <c r="J1885">
        <v>2</v>
      </c>
      <c r="K1885">
        <v>0</v>
      </c>
      <c r="L1885">
        <v>0</v>
      </c>
      <c r="M1885">
        <v>0</v>
      </c>
      <c r="N1885">
        <v>2.5188709249999999</v>
      </c>
      <c r="O1885">
        <v>2</v>
      </c>
      <c r="P1885">
        <v>36960.1</v>
      </c>
      <c r="Q1885">
        <v>2</v>
      </c>
      <c r="R1885">
        <v>2.5188709249999999</v>
      </c>
      <c r="S1885">
        <v>36960.1</v>
      </c>
      <c r="T1885" t="s">
        <v>292</v>
      </c>
      <c r="U1885" t="s">
        <v>293</v>
      </c>
      <c r="V1885">
        <v>0</v>
      </c>
      <c r="W1885">
        <v>0</v>
      </c>
      <c r="X1885">
        <v>78.337591657999994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2.5188709249999999</v>
      </c>
      <c r="AG1885">
        <v>17254.444001</v>
      </c>
      <c r="AH1885" t="s">
        <v>40</v>
      </c>
    </row>
    <row r="1886" spans="1:34" x14ac:dyDescent="0.55000000000000004">
      <c r="A1886">
        <v>13389.504949</v>
      </c>
      <c r="B1886">
        <v>14316.196743</v>
      </c>
      <c r="C1886" t="s">
        <v>21</v>
      </c>
      <c r="D1886">
        <v>21001</v>
      </c>
      <c r="E1886">
        <v>210049</v>
      </c>
      <c r="F1886" t="s">
        <v>522</v>
      </c>
      <c r="G1886" t="s">
        <v>35</v>
      </c>
      <c r="H1886" t="s">
        <v>126</v>
      </c>
      <c r="I1886" t="s">
        <v>37</v>
      </c>
      <c r="J1886">
        <v>3</v>
      </c>
      <c r="K1886">
        <v>203.69247295</v>
      </c>
      <c r="L1886">
        <v>227</v>
      </c>
      <c r="M1886">
        <v>2869943.17</v>
      </c>
      <c r="N1886">
        <v>240.28948887999999</v>
      </c>
      <c r="O1886">
        <v>267</v>
      </c>
      <c r="P1886">
        <v>3567304.27</v>
      </c>
      <c r="Q1886">
        <v>40</v>
      </c>
      <c r="R1886">
        <v>36.597015923999997</v>
      </c>
      <c r="S1886">
        <v>697361.1</v>
      </c>
      <c r="T1886" t="s">
        <v>278</v>
      </c>
      <c r="U1886" t="s">
        <v>279</v>
      </c>
      <c r="V1886">
        <v>0</v>
      </c>
      <c r="W1886">
        <v>0</v>
      </c>
      <c r="X1886">
        <v>57.391620308999997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36.597015923999997</v>
      </c>
      <c r="AG1886">
        <v>250692.14765999999</v>
      </c>
      <c r="AH1886" t="s">
        <v>40</v>
      </c>
    </row>
    <row r="1887" spans="1:34" x14ac:dyDescent="0.55000000000000004">
      <c r="A1887">
        <v>13389.504949</v>
      </c>
      <c r="B1887">
        <v>14316.196743</v>
      </c>
      <c r="C1887" t="s">
        <v>21</v>
      </c>
      <c r="D1887">
        <v>20721</v>
      </c>
      <c r="E1887">
        <v>210049</v>
      </c>
      <c r="F1887" t="s">
        <v>522</v>
      </c>
      <c r="G1887" t="s">
        <v>35</v>
      </c>
      <c r="H1887" t="s">
        <v>41</v>
      </c>
      <c r="I1887" t="s">
        <v>37</v>
      </c>
      <c r="J1887">
        <v>1</v>
      </c>
      <c r="K1887">
        <v>0</v>
      </c>
      <c r="L1887">
        <v>0</v>
      </c>
      <c r="M1887">
        <v>0</v>
      </c>
      <c r="N1887">
        <v>1.8480759449999999</v>
      </c>
      <c r="O1887">
        <v>1</v>
      </c>
      <c r="P1887">
        <v>19118.84</v>
      </c>
      <c r="Q1887">
        <v>1</v>
      </c>
      <c r="R1887">
        <v>1.8480759449999999</v>
      </c>
      <c r="S1887">
        <v>19118.84</v>
      </c>
      <c r="T1887" t="s">
        <v>140</v>
      </c>
      <c r="U1887" t="s">
        <v>157</v>
      </c>
      <c r="V1887">
        <v>0</v>
      </c>
      <c r="W1887">
        <v>0</v>
      </c>
      <c r="X1887">
        <v>63.788020107000001</v>
      </c>
      <c r="Y1887">
        <v>-1.1063639679999999</v>
      </c>
      <c r="Z1887">
        <v>1.1063639679999999</v>
      </c>
      <c r="AA1887">
        <v>-1.1063639679999999</v>
      </c>
      <c r="AB1887">
        <v>3.2053740400000003E-2</v>
      </c>
      <c r="AC1887">
        <v>3.2053740400000003E-2</v>
      </c>
      <c r="AD1887">
        <v>0</v>
      </c>
      <c r="AE1887">
        <v>219.57038881</v>
      </c>
      <c r="AF1887">
        <v>1.8160222046000001</v>
      </c>
      <c r="AG1887">
        <v>12439.880553000001</v>
      </c>
      <c r="AH1887" t="s">
        <v>40</v>
      </c>
    </row>
    <row r="1888" spans="1:34" x14ac:dyDescent="0.55000000000000004">
      <c r="A1888">
        <v>13389.504949</v>
      </c>
      <c r="B1888">
        <v>14316.196743</v>
      </c>
      <c r="C1888" t="s">
        <v>21</v>
      </c>
      <c r="D1888">
        <v>21222</v>
      </c>
      <c r="E1888">
        <v>210049</v>
      </c>
      <c r="F1888" t="s">
        <v>522</v>
      </c>
      <c r="G1888" t="s">
        <v>35</v>
      </c>
      <c r="H1888" t="s">
        <v>36</v>
      </c>
      <c r="I1888" t="s">
        <v>37</v>
      </c>
      <c r="J1888">
        <v>2</v>
      </c>
      <c r="K1888">
        <v>2.6759309199999999</v>
      </c>
      <c r="L1888">
        <v>4</v>
      </c>
      <c r="M1888">
        <v>19867.580000000002</v>
      </c>
      <c r="N1888">
        <v>6.8093887979999996</v>
      </c>
      <c r="O1888">
        <v>9</v>
      </c>
      <c r="P1888">
        <v>105927.24</v>
      </c>
      <c r="Q1888">
        <v>5</v>
      </c>
      <c r="R1888">
        <v>4.1334578779999998</v>
      </c>
      <c r="S1888">
        <v>86059.66</v>
      </c>
      <c r="T1888" t="s">
        <v>357</v>
      </c>
      <c r="U1888" t="s">
        <v>358</v>
      </c>
      <c r="V1888">
        <v>0</v>
      </c>
      <c r="W1888">
        <v>0</v>
      </c>
      <c r="X1888">
        <v>83.096533515999994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4.1334578779999998</v>
      </c>
      <c r="AG1888">
        <v>28314.478833000001</v>
      </c>
      <c r="AH1888" t="s">
        <v>40</v>
      </c>
    </row>
    <row r="1889" spans="1:34" x14ac:dyDescent="0.55000000000000004">
      <c r="A1889">
        <v>13389.504949</v>
      </c>
      <c r="B1889">
        <v>14316.196743</v>
      </c>
      <c r="C1889" t="s">
        <v>21</v>
      </c>
      <c r="D1889">
        <v>21220</v>
      </c>
      <c r="E1889">
        <v>210049</v>
      </c>
      <c r="F1889" t="s">
        <v>522</v>
      </c>
      <c r="G1889" t="s">
        <v>35</v>
      </c>
      <c r="H1889" t="s">
        <v>36</v>
      </c>
      <c r="I1889" t="s">
        <v>37</v>
      </c>
      <c r="J1889">
        <v>2</v>
      </c>
      <c r="K1889">
        <v>11.544952657</v>
      </c>
      <c r="L1889">
        <v>14</v>
      </c>
      <c r="M1889">
        <v>158623.71</v>
      </c>
      <c r="N1889">
        <v>12.125737643000001</v>
      </c>
      <c r="O1889">
        <v>12</v>
      </c>
      <c r="P1889">
        <v>177890.84</v>
      </c>
      <c r="Q1889">
        <v>-2</v>
      </c>
      <c r="R1889">
        <v>0.58078498599999995</v>
      </c>
      <c r="S1889">
        <v>19267.13</v>
      </c>
      <c r="T1889" t="s">
        <v>238</v>
      </c>
      <c r="U1889" t="s">
        <v>239</v>
      </c>
      <c r="V1889">
        <v>0</v>
      </c>
      <c r="W1889">
        <v>0</v>
      </c>
      <c r="X1889">
        <v>75.358833779999998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0.58078498599999995</v>
      </c>
      <c r="AG1889">
        <v>3978.4182343000002</v>
      </c>
      <c r="AH1889" t="s">
        <v>40</v>
      </c>
    </row>
    <row r="1890" spans="1:34" x14ac:dyDescent="0.55000000000000004">
      <c r="A1890">
        <v>13389.504949</v>
      </c>
      <c r="B1890">
        <v>14316.196743</v>
      </c>
      <c r="C1890" t="s">
        <v>21</v>
      </c>
      <c r="D1890">
        <v>21217</v>
      </c>
      <c r="E1890">
        <v>210049</v>
      </c>
      <c r="F1890" t="s">
        <v>522</v>
      </c>
      <c r="G1890" t="s">
        <v>35</v>
      </c>
      <c r="H1890" t="s">
        <v>86</v>
      </c>
      <c r="I1890" t="s">
        <v>37</v>
      </c>
      <c r="J1890">
        <v>1</v>
      </c>
      <c r="K1890">
        <v>0</v>
      </c>
      <c r="L1890">
        <v>0</v>
      </c>
      <c r="M1890">
        <v>0</v>
      </c>
      <c r="N1890">
        <v>2.2898949320000002</v>
      </c>
      <c r="O1890">
        <v>1</v>
      </c>
      <c r="P1890">
        <v>21359.21</v>
      </c>
      <c r="Q1890">
        <v>1</v>
      </c>
      <c r="R1890">
        <v>2.2898949320000002</v>
      </c>
      <c r="S1890">
        <v>21359.21</v>
      </c>
      <c r="T1890" t="s">
        <v>36</v>
      </c>
      <c r="U1890" t="s">
        <v>364</v>
      </c>
      <c r="V1890">
        <v>0</v>
      </c>
      <c r="W1890">
        <v>0</v>
      </c>
      <c r="X1890">
        <v>63.406089125999998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2.2898949320000002</v>
      </c>
      <c r="AG1890">
        <v>15685.942252999999</v>
      </c>
      <c r="AH1890" t="s">
        <v>40</v>
      </c>
    </row>
    <row r="1891" spans="1:34" x14ac:dyDescent="0.55000000000000004">
      <c r="A1891">
        <v>13389.504949</v>
      </c>
      <c r="B1891">
        <v>14316.196743</v>
      </c>
      <c r="C1891" t="s">
        <v>21</v>
      </c>
      <c r="D1891">
        <v>21214</v>
      </c>
      <c r="E1891">
        <v>210049</v>
      </c>
      <c r="F1891" t="s">
        <v>522</v>
      </c>
      <c r="G1891" t="s">
        <v>35</v>
      </c>
      <c r="H1891" t="s">
        <v>86</v>
      </c>
      <c r="I1891" t="s">
        <v>37</v>
      </c>
      <c r="J1891">
        <v>1</v>
      </c>
      <c r="K1891">
        <v>0</v>
      </c>
      <c r="L1891">
        <v>0</v>
      </c>
      <c r="M1891">
        <v>0</v>
      </c>
      <c r="N1891">
        <v>1.510065955</v>
      </c>
      <c r="O1891">
        <v>2</v>
      </c>
      <c r="P1891">
        <v>57189.03</v>
      </c>
      <c r="Q1891">
        <v>2</v>
      </c>
      <c r="R1891">
        <v>1.510065955</v>
      </c>
      <c r="S1891">
        <v>57189.03</v>
      </c>
      <c r="T1891" t="s">
        <v>36</v>
      </c>
      <c r="U1891" t="s">
        <v>302</v>
      </c>
      <c r="V1891">
        <v>0</v>
      </c>
      <c r="W1891">
        <v>0</v>
      </c>
      <c r="X1891">
        <v>122.01511635999999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1.510065955</v>
      </c>
      <c r="AG1891">
        <v>10344.058601999999</v>
      </c>
      <c r="AH1891" t="s">
        <v>40</v>
      </c>
    </row>
    <row r="1892" spans="1:34" x14ac:dyDescent="0.55000000000000004">
      <c r="A1892">
        <v>13389.504949</v>
      </c>
      <c r="B1892">
        <v>14316.196743</v>
      </c>
      <c r="C1892" t="s">
        <v>21</v>
      </c>
      <c r="D1892">
        <v>21213</v>
      </c>
      <c r="E1892">
        <v>210049</v>
      </c>
      <c r="F1892" t="s">
        <v>522</v>
      </c>
      <c r="G1892" t="s">
        <v>35</v>
      </c>
      <c r="H1892" t="s">
        <v>86</v>
      </c>
      <c r="I1892" t="s">
        <v>37</v>
      </c>
      <c r="J1892">
        <v>1</v>
      </c>
      <c r="K1892">
        <v>0</v>
      </c>
      <c r="L1892">
        <v>0</v>
      </c>
      <c r="M1892">
        <v>0</v>
      </c>
      <c r="N1892">
        <v>1.7274669490000001</v>
      </c>
      <c r="O1892">
        <v>2</v>
      </c>
      <c r="P1892">
        <v>16773.78</v>
      </c>
      <c r="Q1892">
        <v>2</v>
      </c>
      <c r="R1892">
        <v>1.7274669490000001</v>
      </c>
      <c r="S1892">
        <v>16773.78</v>
      </c>
      <c r="T1892" t="s">
        <v>36</v>
      </c>
      <c r="U1892" t="s">
        <v>339</v>
      </c>
      <c r="V1892">
        <v>0</v>
      </c>
      <c r="W1892">
        <v>0</v>
      </c>
      <c r="X1892">
        <v>44.363528690000003</v>
      </c>
      <c r="Y1892">
        <v>-0.73492597800000004</v>
      </c>
      <c r="Z1892">
        <v>0.73492597800000004</v>
      </c>
      <c r="AA1892">
        <v>-0.73492597800000004</v>
      </c>
      <c r="AB1892">
        <v>2.8617208200000001E-2</v>
      </c>
      <c r="AC1892">
        <v>2.8617208200000001E-2</v>
      </c>
      <c r="AD1892">
        <v>0</v>
      </c>
      <c r="AE1892">
        <v>196.02990032</v>
      </c>
      <c r="AF1892">
        <v>1.6988497408000001</v>
      </c>
      <c r="AG1892">
        <v>11637.240888</v>
      </c>
      <c r="AH1892" t="s">
        <v>40</v>
      </c>
    </row>
    <row r="1893" spans="1:34" x14ac:dyDescent="0.55000000000000004">
      <c r="A1893">
        <v>13389.504949</v>
      </c>
      <c r="B1893">
        <v>14316.196743</v>
      </c>
      <c r="C1893" t="s">
        <v>21</v>
      </c>
      <c r="D1893" t="s">
        <v>245</v>
      </c>
      <c r="E1893">
        <v>210049</v>
      </c>
      <c r="F1893" t="s">
        <v>522</v>
      </c>
      <c r="G1893" t="s">
        <v>35</v>
      </c>
      <c r="H1893" t="s">
        <v>245</v>
      </c>
      <c r="I1893" t="s">
        <v>37</v>
      </c>
      <c r="J1893">
        <v>1</v>
      </c>
      <c r="K1893">
        <v>0</v>
      </c>
      <c r="L1893">
        <v>0</v>
      </c>
      <c r="M1893">
        <v>0</v>
      </c>
      <c r="N1893">
        <v>1.171863965</v>
      </c>
      <c r="O1893">
        <v>2</v>
      </c>
      <c r="P1893">
        <v>26257.37</v>
      </c>
      <c r="Q1893">
        <v>2</v>
      </c>
      <c r="R1893">
        <v>1.171863965</v>
      </c>
      <c r="S1893">
        <v>26257.37</v>
      </c>
      <c r="U1893" t="s">
        <v>246</v>
      </c>
      <c r="V1893">
        <v>0</v>
      </c>
      <c r="W1893">
        <v>0</v>
      </c>
      <c r="X1893">
        <v>60.533128191000003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1.171863965</v>
      </c>
      <c r="AG1893">
        <v>8027.3510487000003</v>
      </c>
      <c r="AH1893" t="s">
        <v>40</v>
      </c>
    </row>
    <row r="1894" spans="1:34" x14ac:dyDescent="0.55000000000000004">
      <c r="A1894">
        <v>13389.504949</v>
      </c>
      <c r="B1894">
        <v>14316.196743</v>
      </c>
      <c r="C1894" t="s">
        <v>21</v>
      </c>
      <c r="D1894">
        <v>21206</v>
      </c>
      <c r="E1894">
        <v>210049</v>
      </c>
      <c r="F1894" t="s">
        <v>522</v>
      </c>
      <c r="G1894" t="s">
        <v>35</v>
      </c>
      <c r="H1894" t="s">
        <v>86</v>
      </c>
      <c r="I1894" t="s">
        <v>37</v>
      </c>
      <c r="J1894">
        <v>2</v>
      </c>
      <c r="K1894">
        <v>2.6992799199999999</v>
      </c>
      <c r="L1894">
        <v>5</v>
      </c>
      <c r="M1894">
        <v>40030</v>
      </c>
      <c r="N1894">
        <v>7.5042827770000002</v>
      </c>
      <c r="O1894">
        <v>7</v>
      </c>
      <c r="P1894">
        <v>94916.64</v>
      </c>
      <c r="Q1894">
        <v>2</v>
      </c>
      <c r="R1894">
        <v>4.8050028569999998</v>
      </c>
      <c r="S1894">
        <v>54886.64</v>
      </c>
      <c r="T1894" t="s">
        <v>36</v>
      </c>
      <c r="U1894" t="s">
        <v>108</v>
      </c>
      <c r="V1894">
        <v>0</v>
      </c>
      <c r="W1894">
        <v>0</v>
      </c>
      <c r="X1894">
        <v>198.44760808000001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4.8050028569999998</v>
      </c>
      <c r="AG1894">
        <v>32914.609437999999</v>
      </c>
      <c r="AH1894" t="s">
        <v>40</v>
      </c>
    </row>
    <row r="1895" spans="1:34" x14ac:dyDescent="0.55000000000000004">
      <c r="A1895">
        <v>13389.504949</v>
      </c>
      <c r="B1895">
        <v>14316.196743</v>
      </c>
      <c r="C1895" t="s">
        <v>21</v>
      </c>
      <c r="D1895">
        <v>21204</v>
      </c>
      <c r="E1895">
        <v>210049</v>
      </c>
      <c r="F1895" t="s">
        <v>522</v>
      </c>
      <c r="G1895" t="s">
        <v>35</v>
      </c>
      <c r="H1895" t="s">
        <v>36</v>
      </c>
      <c r="I1895" t="s">
        <v>37</v>
      </c>
      <c r="J1895">
        <v>2</v>
      </c>
      <c r="K1895">
        <v>0</v>
      </c>
      <c r="L1895">
        <v>0</v>
      </c>
      <c r="M1895">
        <v>0</v>
      </c>
      <c r="N1895">
        <v>2.7991089169999999</v>
      </c>
      <c r="O1895">
        <v>2</v>
      </c>
      <c r="P1895">
        <v>26442.6</v>
      </c>
      <c r="Q1895">
        <v>2</v>
      </c>
      <c r="R1895">
        <v>2.7991089169999999</v>
      </c>
      <c r="S1895">
        <v>26442.6</v>
      </c>
      <c r="T1895" t="s">
        <v>155</v>
      </c>
      <c r="U1895" t="s">
        <v>432</v>
      </c>
      <c r="V1895">
        <v>0</v>
      </c>
      <c r="W1895">
        <v>0</v>
      </c>
      <c r="X1895">
        <v>132.48252106000001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2.7991089169999999</v>
      </c>
      <c r="AG1895">
        <v>19174.094067999999</v>
      </c>
      <c r="AH1895" t="s">
        <v>40</v>
      </c>
    </row>
    <row r="1896" spans="1:34" x14ac:dyDescent="0.55000000000000004">
      <c r="A1896">
        <v>13389.504949</v>
      </c>
      <c r="B1896">
        <v>14316.196743</v>
      </c>
      <c r="C1896" t="s">
        <v>21</v>
      </c>
      <c r="D1896">
        <v>21202</v>
      </c>
      <c r="E1896">
        <v>210049</v>
      </c>
      <c r="F1896" t="s">
        <v>522</v>
      </c>
      <c r="G1896" t="s">
        <v>35</v>
      </c>
      <c r="H1896" t="s">
        <v>86</v>
      </c>
      <c r="I1896" t="s">
        <v>37</v>
      </c>
      <c r="J1896">
        <v>1</v>
      </c>
      <c r="K1896">
        <v>0.87302197400000003</v>
      </c>
      <c r="L1896">
        <v>1</v>
      </c>
      <c r="M1896">
        <v>13460.68</v>
      </c>
      <c r="N1896">
        <v>3.0256999109999998</v>
      </c>
      <c r="O1896">
        <v>2</v>
      </c>
      <c r="P1896">
        <v>26339.84</v>
      </c>
      <c r="Q1896">
        <v>1</v>
      </c>
      <c r="R1896">
        <v>2.152677937</v>
      </c>
      <c r="S1896">
        <v>12879.16</v>
      </c>
      <c r="T1896" t="s">
        <v>36</v>
      </c>
      <c r="U1896" t="s">
        <v>110</v>
      </c>
      <c r="V1896">
        <v>0</v>
      </c>
      <c r="W1896">
        <v>0</v>
      </c>
      <c r="X1896">
        <v>77.692372683000002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2.152677937</v>
      </c>
      <c r="AG1896">
        <v>14745.996132</v>
      </c>
      <c r="AH1896" t="s">
        <v>40</v>
      </c>
    </row>
    <row r="1897" spans="1:34" x14ac:dyDescent="0.55000000000000004">
      <c r="A1897">
        <v>13389.504949</v>
      </c>
      <c r="B1897">
        <v>14316.196743</v>
      </c>
      <c r="C1897" t="s">
        <v>21</v>
      </c>
      <c r="D1897">
        <v>21162</v>
      </c>
      <c r="E1897">
        <v>210049</v>
      </c>
      <c r="F1897" t="s">
        <v>522</v>
      </c>
      <c r="G1897" t="s">
        <v>35</v>
      </c>
      <c r="H1897" t="s">
        <v>36</v>
      </c>
      <c r="I1897" t="s">
        <v>37</v>
      </c>
      <c r="J1897">
        <v>2</v>
      </c>
      <c r="K1897">
        <v>3.2962479029999998</v>
      </c>
      <c r="L1897">
        <v>7</v>
      </c>
      <c r="M1897">
        <v>56483.51</v>
      </c>
      <c r="N1897">
        <v>13.401867601999999</v>
      </c>
      <c r="O1897">
        <v>9</v>
      </c>
      <c r="P1897">
        <v>252532.68</v>
      </c>
      <c r="Q1897">
        <v>2</v>
      </c>
      <c r="R1897">
        <v>10.105619699</v>
      </c>
      <c r="S1897">
        <v>196049.17</v>
      </c>
      <c r="T1897" t="s">
        <v>172</v>
      </c>
      <c r="U1897" t="s">
        <v>173</v>
      </c>
      <c r="V1897">
        <v>0</v>
      </c>
      <c r="W1897">
        <v>0</v>
      </c>
      <c r="X1897">
        <v>44.98476866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10.105619699</v>
      </c>
      <c r="AG1897">
        <v>69224.209730000002</v>
      </c>
      <c r="AH1897" t="s">
        <v>40</v>
      </c>
    </row>
    <row r="1898" spans="1:34" x14ac:dyDescent="0.55000000000000004">
      <c r="A1898">
        <v>13389.504949</v>
      </c>
      <c r="B1898">
        <v>14316.196743</v>
      </c>
      <c r="C1898" t="s">
        <v>21</v>
      </c>
      <c r="D1898">
        <v>21161</v>
      </c>
      <c r="E1898">
        <v>210049</v>
      </c>
      <c r="F1898" t="s">
        <v>522</v>
      </c>
      <c r="G1898" t="s">
        <v>35</v>
      </c>
      <c r="H1898" t="s">
        <v>126</v>
      </c>
      <c r="I1898" t="s">
        <v>37</v>
      </c>
      <c r="J1898">
        <v>2</v>
      </c>
      <c r="K1898">
        <v>17.630641475000001</v>
      </c>
      <c r="L1898">
        <v>24</v>
      </c>
      <c r="M1898">
        <v>272586.32</v>
      </c>
      <c r="N1898">
        <v>25.201805253</v>
      </c>
      <c r="O1898">
        <v>28</v>
      </c>
      <c r="P1898">
        <v>274237.23</v>
      </c>
      <c r="Q1898">
        <v>4</v>
      </c>
      <c r="R1898">
        <v>7.5711637779999998</v>
      </c>
      <c r="S1898">
        <v>1650.91</v>
      </c>
      <c r="T1898" t="s">
        <v>384</v>
      </c>
      <c r="U1898" t="s">
        <v>385</v>
      </c>
      <c r="V1898">
        <v>0</v>
      </c>
      <c r="W1898">
        <v>0</v>
      </c>
      <c r="X1898">
        <v>15.021503556000001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7.5711637779999998</v>
      </c>
      <c r="AG1898">
        <v>51863.007404000004</v>
      </c>
      <c r="AH1898" t="s">
        <v>40</v>
      </c>
    </row>
    <row r="1899" spans="1:34" x14ac:dyDescent="0.55000000000000004">
      <c r="A1899">
        <v>13389.504949</v>
      </c>
      <c r="B1899">
        <v>14316.196743</v>
      </c>
      <c r="C1899" t="s">
        <v>21</v>
      </c>
      <c r="D1899">
        <v>21157</v>
      </c>
      <c r="E1899">
        <v>210049</v>
      </c>
      <c r="F1899" t="s">
        <v>522</v>
      </c>
      <c r="G1899" t="s">
        <v>35</v>
      </c>
      <c r="H1899" t="s">
        <v>123</v>
      </c>
      <c r="I1899" t="s">
        <v>37</v>
      </c>
      <c r="J1899">
        <v>1</v>
      </c>
      <c r="K1899">
        <v>0</v>
      </c>
      <c r="L1899">
        <v>0</v>
      </c>
      <c r="M1899">
        <v>0</v>
      </c>
      <c r="N1899">
        <v>0.49281898499999999</v>
      </c>
      <c r="O1899">
        <v>1</v>
      </c>
      <c r="P1899">
        <v>5058.42</v>
      </c>
      <c r="Q1899">
        <v>1</v>
      </c>
      <c r="R1899">
        <v>0.49281898499999999</v>
      </c>
      <c r="S1899">
        <v>5058.42</v>
      </c>
      <c r="T1899" t="s">
        <v>144</v>
      </c>
      <c r="U1899" t="s">
        <v>145</v>
      </c>
      <c r="V1899">
        <v>0</v>
      </c>
      <c r="W1899">
        <v>0</v>
      </c>
      <c r="X1899">
        <v>54.699697379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0.49281898499999999</v>
      </c>
      <c r="AG1899">
        <v>3375.8449053999998</v>
      </c>
      <c r="AH1899" t="s">
        <v>40</v>
      </c>
    </row>
    <row r="1900" spans="1:34" x14ac:dyDescent="0.55000000000000004">
      <c r="A1900">
        <v>13389.504949</v>
      </c>
      <c r="B1900">
        <v>14316.196743</v>
      </c>
      <c r="C1900" t="s">
        <v>21</v>
      </c>
      <c r="D1900">
        <v>21156</v>
      </c>
      <c r="E1900">
        <v>210049</v>
      </c>
      <c r="F1900" t="s">
        <v>522</v>
      </c>
      <c r="G1900" t="s">
        <v>35</v>
      </c>
      <c r="H1900" t="s">
        <v>36</v>
      </c>
      <c r="I1900" t="s">
        <v>37</v>
      </c>
      <c r="J1900">
        <v>2</v>
      </c>
      <c r="K1900">
        <v>0.94918297200000001</v>
      </c>
      <c r="L1900">
        <v>2</v>
      </c>
      <c r="M1900">
        <v>6843.41</v>
      </c>
      <c r="N1900">
        <v>1.440767957</v>
      </c>
      <c r="O1900">
        <v>2</v>
      </c>
      <c r="P1900">
        <v>26665.14</v>
      </c>
      <c r="Q1900">
        <v>0</v>
      </c>
      <c r="R1900">
        <v>0.49158498499999997</v>
      </c>
      <c r="S1900">
        <v>19821.73</v>
      </c>
      <c r="T1900" t="s">
        <v>414</v>
      </c>
      <c r="U1900" t="s">
        <v>415</v>
      </c>
      <c r="V1900">
        <v>0</v>
      </c>
      <c r="W1900">
        <v>0</v>
      </c>
      <c r="X1900">
        <v>1.8606269449999999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0.49158498499999997</v>
      </c>
      <c r="AG1900">
        <v>3367.3919181000001</v>
      </c>
      <c r="AH1900" t="s">
        <v>40</v>
      </c>
    </row>
    <row r="1901" spans="1:34" x14ac:dyDescent="0.55000000000000004">
      <c r="A1901">
        <v>13389.504949</v>
      </c>
      <c r="B1901">
        <v>14316.196743</v>
      </c>
      <c r="C1901" t="s">
        <v>21</v>
      </c>
      <c r="D1901">
        <v>21144</v>
      </c>
      <c r="E1901">
        <v>210049</v>
      </c>
      <c r="F1901" t="s">
        <v>522</v>
      </c>
      <c r="G1901" t="s">
        <v>35</v>
      </c>
      <c r="H1901" t="s">
        <v>64</v>
      </c>
      <c r="I1901" t="s">
        <v>37</v>
      </c>
      <c r="J1901">
        <v>1</v>
      </c>
      <c r="K1901">
        <v>0</v>
      </c>
      <c r="L1901">
        <v>0</v>
      </c>
      <c r="M1901">
        <v>0</v>
      </c>
      <c r="N1901">
        <v>2.2124489340000002</v>
      </c>
      <c r="O1901">
        <v>1</v>
      </c>
      <c r="P1901">
        <v>16784.54</v>
      </c>
      <c r="Q1901">
        <v>1</v>
      </c>
      <c r="R1901">
        <v>2.2124489340000002</v>
      </c>
      <c r="S1901">
        <v>16784.54</v>
      </c>
      <c r="T1901" t="s">
        <v>300</v>
      </c>
      <c r="U1901" t="s">
        <v>301</v>
      </c>
      <c r="V1901">
        <v>0</v>
      </c>
      <c r="W1901">
        <v>0</v>
      </c>
      <c r="X1901">
        <v>27.458624188999998</v>
      </c>
      <c r="Y1901">
        <v>-5.6600000000000001E-3</v>
      </c>
      <c r="Z1901">
        <v>5.6600000000000001E-3</v>
      </c>
      <c r="AA1901">
        <v>-5.6600000000000001E-3</v>
      </c>
      <c r="AB1901">
        <v>4.560484E-4</v>
      </c>
      <c r="AC1901">
        <v>4.560484E-4</v>
      </c>
      <c r="AD1901">
        <v>0</v>
      </c>
      <c r="AE1901">
        <v>3.1239636323000002</v>
      </c>
      <c r="AF1901">
        <v>2.2119928856</v>
      </c>
      <c r="AG1901">
        <v>15152.307725000001</v>
      </c>
      <c r="AH1901" t="s">
        <v>40</v>
      </c>
    </row>
    <row r="1902" spans="1:34" x14ac:dyDescent="0.55000000000000004">
      <c r="A1902">
        <v>13389.504949</v>
      </c>
      <c r="B1902">
        <v>14316.196743</v>
      </c>
      <c r="C1902" t="s">
        <v>21</v>
      </c>
      <c r="D1902">
        <v>21136</v>
      </c>
      <c r="E1902">
        <v>210049</v>
      </c>
      <c r="F1902" t="s">
        <v>522</v>
      </c>
      <c r="G1902" t="s">
        <v>35</v>
      </c>
      <c r="H1902" t="s">
        <v>36</v>
      </c>
      <c r="I1902" t="s">
        <v>37</v>
      </c>
      <c r="J1902">
        <v>2</v>
      </c>
      <c r="K1902">
        <v>0</v>
      </c>
      <c r="L1902">
        <v>0</v>
      </c>
      <c r="M1902">
        <v>0</v>
      </c>
      <c r="N1902">
        <v>3.7955158880000002</v>
      </c>
      <c r="O1902">
        <v>3</v>
      </c>
      <c r="P1902">
        <v>38248.43</v>
      </c>
      <c r="Q1902">
        <v>3</v>
      </c>
      <c r="R1902">
        <v>3.7955158880000002</v>
      </c>
      <c r="S1902">
        <v>38248.43</v>
      </c>
      <c r="T1902" t="s">
        <v>398</v>
      </c>
      <c r="U1902" t="s">
        <v>399</v>
      </c>
      <c r="V1902">
        <v>0</v>
      </c>
      <c r="W1902">
        <v>0</v>
      </c>
      <c r="X1902">
        <v>56.052853335000002</v>
      </c>
      <c r="Y1902">
        <v>-0.96866297199999996</v>
      </c>
      <c r="Z1902">
        <v>0.96866297199999996</v>
      </c>
      <c r="AA1902">
        <v>-0.96866297199999996</v>
      </c>
      <c r="AB1902">
        <v>6.5591231900000005E-2</v>
      </c>
      <c r="AC1902">
        <v>6.5591231900000005E-2</v>
      </c>
      <c r="AD1902">
        <v>0</v>
      </c>
      <c r="AE1902">
        <v>449.30457775000002</v>
      </c>
      <c r="AF1902">
        <v>3.7299246561000001</v>
      </c>
      <c r="AG1902">
        <v>25550.247719999999</v>
      </c>
      <c r="AH1902" t="s">
        <v>40</v>
      </c>
    </row>
    <row r="1903" spans="1:34" x14ac:dyDescent="0.55000000000000004">
      <c r="A1903">
        <v>13389.504949</v>
      </c>
      <c r="B1903">
        <v>14316.196743</v>
      </c>
      <c r="C1903" t="s">
        <v>21</v>
      </c>
      <c r="D1903">
        <v>21132</v>
      </c>
      <c r="E1903">
        <v>210049</v>
      </c>
      <c r="F1903" t="s">
        <v>522</v>
      </c>
      <c r="G1903" t="s">
        <v>35</v>
      </c>
      <c r="H1903" t="s">
        <v>126</v>
      </c>
      <c r="I1903" t="s">
        <v>37</v>
      </c>
      <c r="J1903">
        <v>3</v>
      </c>
      <c r="K1903">
        <v>22.116325345</v>
      </c>
      <c r="L1903">
        <v>31</v>
      </c>
      <c r="M1903">
        <v>269568.12</v>
      </c>
      <c r="N1903">
        <v>46.154464634</v>
      </c>
      <c r="O1903">
        <v>54</v>
      </c>
      <c r="P1903">
        <v>586208.17000000004</v>
      </c>
      <c r="Q1903">
        <v>23</v>
      </c>
      <c r="R1903">
        <v>24.038139289</v>
      </c>
      <c r="S1903">
        <v>316640.05</v>
      </c>
      <c r="T1903" t="s">
        <v>466</v>
      </c>
      <c r="U1903" t="s">
        <v>467</v>
      </c>
      <c r="V1903">
        <v>0</v>
      </c>
      <c r="W1903">
        <v>0</v>
      </c>
      <c r="X1903">
        <v>33.826608997999998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24.038139289</v>
      </c>
      <c r="AG1903">
        <v>164662.95439999999</v>
      </c>
      <c r="AH1903" t="s">
        <v>40</v>
      </c>
    </row>
    <row r="1904" spans="1:34" x14ac:dyDescent="0.55000000000000004">
      <c r="A1904">
        <v>13389.504949</v>
      </c>
      <c r="B1904">
        <v>14316.196743</v>
      </c>
      <c r="C1904" t="s">
        <v>21</v>
      </c>
      <c r="D1904">
        <v>21128</v>
      </c>
      <c r="E1904">
        <v>210049</v>
      </c>
      <c r="F1904" t="s">
        <v>522</v>
      </c>
      <c r="G1904" t="s">
        <v>35</v>
      </c>
      <c r="H1904" t="s">
        <v>36</v>
      </c>
      <c r="I1904" t="s">
        <v>37</v>
      </c>
      <c r="J1904">
        <v>2</v>
      </c>
      <c r="K1904">
        <v>7.3452677829999997</v>
      </c>
      <c r="L1904">
        <v>9</v>
      </c>
      <c r="M1904">
        <v>161341.57999999999</v>
      </c>
      <c r="N1904">
        <v>8.6643067429999991</v>
      </c>
      <c r="O1904">
        <v>11</v>
      </c>
      <c r="P1904">
        <v>88807.17</v>
      </c>
      <c r="Q1904">
        <v>2</v>
      </c>
      <c r="R1904">
        <v>1.3190389600000001</v>
      </c>
      <c r="S1904">
        <v>-72534.41</v>
      </c>
      <c r="T1904" t="s">
        <v>151</v>
      </c>
      <c r="U1904" t="s">
        <v>152</v>
      </c>
      <c r="V1904">
        <v>0</v>
      </c>
      <c r="W1904">
        <v>0</v>
      </c>
      <c r="X1904">
        <v>20.047959393999999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1.3190389600000001</v>
      </c>
      <c r="AG1904">
        <v>9035.5101744000003</v>
      </c>
      <c r="AH1904" t="s">
        <v>40</v>
      </c>
    </row>
    <row r="1905" spans="1:34" x14ac:dyDescent="0.55000000000000004">
      <c r="A1905">
        <v>13389.504949</v>
      </c>
      <c r="B1905">
        <v>14316.196743</v>
      </c>
      <c r="C1905" t="s">
        <v>21</v>
      </c>
      <c r="D1905">
        <v>20854</v>
      </c>
      <c r="E1905">
        <v>210049</v>
      </c>
      <c r="F1905" t="s">
        <v>522</v>
      </c>
      <c r="G1905" t="s">
        <v>35</v>
      </c>
      <c r="H1905" t="s">
        <v>46</v>
      </c>
      <c r="I1905" t="s">
        <v>37</v>
      </c>
      <c r="J1905">
        <v>1</v>
      </c>
      <c r="K1905">
        <v>0</v>
      </c>
      <c r="L1905">
        <v>0</v>
      </c>
      <c r="M1905">
        <v>0</v>
      </c>
      <c r="N1905">
        <v>0.46936098599999998</v>
      </c>
      <c r="O1905">
        <v>1</v>
      </c>
      <c r="P1905">
        <v>3716.78</v>
      </c>
      <c r="Q1905">
        <v>1</v>
      </c>
      <c r="R1905">
        <v>0.46936098599999998</v>
      </c>
      <c r="S1905">
        <v>3716.78</v>
      </c>
      <c r="T1905" t="s">
        <v>243</v>
      </c>
      <c r="U1905" t="s">
        <v>244</v>
      </c>
      <c r="V1905">
        <v>0</v>
      </c>
      <c r="W1905">
        <v>0</v>
      </c>
      <c r="X1905">
        <v>52.224355439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0.46936098599999998</v>
      </c>
      <c r="AG1905">
        <v>3215.155953</v>
      </c>
      <c r="AH1905" t="s">
        <v>40</v>
      </c>
    </row>
    <row r="1906" spans="1:34" x14ac:dyDescent="0.55000000000000004">
      <c r="A1906">
        <v>13389.504949</v>
      </c>
      <c r="B1906">
        <v>14316.196743</v>
      </c>
      <c r="C1906" t="s">
        <v>21</v>
      </c>
      <c r="D1906">
        <v>21111</v>
      </c>
      <c r="E1906">
        <v>210049</v>
      </c>
      <c r="F1906" t="s">
        <v>522</v>
      </c>
      <c r="G1906" t="s">
        <v>35</v>
      </c>
      <c r="H1906" t="s">
        <v>36</v>
      </c>
      <c r="I1906" t="s">
        <v>37</v>
      </c>
      <c r="J1906">
        <v>1</v>
      </c>
      <c r="K1906">
        <v>4.2794548729999997</v>
      </c>
      <c r="L1906">
        <v>5</v>
      </c>
      <c r="M1906">
        <v>29642.54</v>
      </c>
      <c r="N1906">
        <v>4.8738678560000004</v>
      </c>
      <c r="O1906">
        <v>5</v>
      </c>
      <c r="P1906">
        <v>43333.08</v>
      </c>
      <c r="Q1906">
        <v>0</v>
      </c>
      <c r="R1906">
        <v>0.59441298300000001</v>
      </c>
      <c r="S1906">
        <v>13690.54</v>
      </c>
      <c r="T1906" t="s">
        <v>51</v>
      </c>
      <c r="U1906" t="s">
        <v>52</v>
      </c>
      <c r="V1906">
        <v>0</v>
      </c>
      <c r="W1906">
        <v>0</v>
      </c>
      <c r="X1906">
        <v>5.9131378259999998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0.59441298300000001</v>
      </c>
      <c r="AG1906">
        <v>4071.7709776000002</v>
      </c>
      <c r="AH1906" t="s">
        <v>40</v>
      </c>
    </row>
    <row r="1907" spans="1:34" x14ac:dyDescent="0.55000000000000004">
      <c r="A1907">
        <v>13389.504949</v>
      </c>
      <c r="B1907">
        <v>14316.196743</v>
      </c>
      <c r="C1907" t="s">
        <v>21</v>
      </c>
      <c r="D1907">
        <v>21093</v>
      </c>
      <c r="E1907">
        <v>210049</v>
      </c>
      <c r="F1907" t="s">
        <v>522</v>
      </c>
      <c r="G1907" t="s">
        <v>35</v>
      </c>
      <c r="H1907" t="s">
        <v>36</v>
      </c>
      <c r="I1907" t="s">
        <v>37</v>
      </c>
      <c r="J1907">
        <v>1</v>
      </c>
      <c r="K1907">
        <v>0.51374798499999996</v>
      </c>
      <c r="L1907">
        <v>1</v>
      </c>
      <c r="M1907">
        <v>3694.32</v>
      </c>
      <c r="N1907">
        <v>0.79348897600000001</v>
      </c>
      <c r="O1907">
        <v>1</v>
      </c>
      <c r="P1907">
        <v>14795.66</v>
      </c>
      <c r="Q1907">
        <v>0</v>
      </c>
      <c r="R1907">
        <v>0.27974099099999999</v>
      </c>
      <c r="S1907">
        <v>11101.34</v>
      </c>
      <c r="T1907" t="s">
        <v>146</v>
      </c>
      <c r="U1907" t="s">
        <v>147</v>
      </c>
      <c r="V1907">
        <v>0</v>
      </c>
      <c r="W1907">
        <v>0</v>
      </c>
      <c r="X1907">
        <v>54.131504380000003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0.27974099099999999</v>
      </c>
      <c r="AG1907">
        <v>1916.2455749999999</v>
      </c>
      <c r="AH1907" t="s">
        <v>40</v>
      </c>
    </row>
    <row r="1908" spans="1:34" x14ac:dyDescent="0.55000000000000004">
      <c r="A1908">
        <v>13389.504949</v>
      </c>
      <c r="B1908">
        <v>14316.196743</v>
      </c>
      <c r="C1908" t="s">
        <v>21</v>
      </c>
      <c r="D1908">
        <v>21087</v>
      </c>
      <c r="E1908">
        <v>210049</v>
      </c>
      <c r="F1908" t="s">
        <v>522</v>
      </c>
      <c r="G1908" t="s">
        <v>35</v>
      </c>
      <c r="H1908" t="s">
        <v>36</v>
      </c>
      <c r="I1908" t="s">
        <v>37</v>
      </c>
      <c r="J1908">
        <v>2</v>
      </c>
      <c r="K1908">
        <v>27.218738194</v>
      </c>
      <c r="L1908">
        <v>37</v>
      </c>
      <c r="M1908">
        <v>332697.40000000002</v>
      </c>
      <c r="N1908">
        <v>30.113924107999999</v>
      </c>
      <c r="O1908">
        <v>36</v>
      </c>
      <c r="P1908">
        <v>389393.07</v>
      </c>
      <c r="Q1908">
        <v>-1</v>
      </c>
      <c r="R1908">
        <v>2.8951859139999998</v>
      </c>
      <c r="S1908">
        <v>56695.67</v>
      </c>
      <c r="T1908" t="s">
        <v>369</v>
      </c>
      <c r="U1908" t="s">
        <v>370</v>
      </c>
      <c r="V1908">
        <v>0</v>
      </c>
      <c r="W1908">
        <v>0</v>
      </c>
      <c r="X1908">
        <v>15.546877539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2.8951859139999998</v>
      </c>
      <c r="AG1908">
        <v>19832.228294</v>
      </c>
      <c r="AH1908" t="s">
        <v>40</v>
      </c>
    </row>
    <row r="1909" spans="1:34" x14ac:dyDescent="0.55000000000000004">
      <c r="A1909">
        <v>13389.504949</v>
      </c>
      <c r="B1909">
        <v>14316.196743</v>
      </c>
      <c r="C1909" t="s">
        <v>21</v>
      </c>
      <c r="D1909">
        <v>21048</v>
      </c>
      <c r="E1909">
        <v>210049</v>
      </c>
      <c r="F1909" t="s">
        <v>522</v>
      </c>
      <c r="G1909" t="s">
        <v>35</v>
      </c>
      <c r="H1909" t="s">
        <v>123</v>
      </c>
      <c r="I1909" t="s">
        <v>37</v>
      </c>
      <c r="J1909">
        <v>1</v>
      </c>
      <c r="K1909">
        <v>0</v>
      </c>
      <c r="L1909">
        <v>0</v>
      </c>
      <c r="M1909">
        <v>0</v>
      </c>
      <c r="N1909">
        <v>0.58304598299999999</v>
      </c>
      <c r="O1909">
        <v>1</v>
      </c>
      <c r="P1909">
        <v>3834.8</v>
      </c>
      <c r="Q1909">
        <v>1</v>
      </c>
      <c r="R1909">
        <v>0.58304598299999999</v>
      </c>
      <c r="S1909">
        <v>3834.8</v>
      </c>
      <c r="T1909" t="s">
        <v>355</v>
      </c>
      <c r="U1909" t="s">
        <v>356</v>
      </c>
      <c r="V1909">
        <v>0</v>
      </c>
      <c r="W1909">
        <v>0</v>
      </c>
      <c r="X1909">
        <v>9.4879587169999997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0.58304598299999999</v>
      </c>
      <c r="AG1909">
        <v>3993.9062236</v>
      </c>
      <c r="AH1909" t="s">
        <v>40</v>
      </c>
    </row>
    <row r="1910" spans="1:34" x14ac:dyDescent="0.55000000000000004">
      <c r="A1910">
        <v>13389.504949</v>
      </c>
      <c r="B1910">
        <v>14316.196743</v>
      </c>
      <c r="C1910" t="s">
        <v>21</v>
      </c>
      <c r="D1910">
        <v>21075</v>
      </c>
      <c r="E1910">
        <v>210049</v>
      </c>
      <c r="F1910" t="s">
        <v>522</v>
      </c>
      <c r="G1910" t="s">
        <v>35</v>
      </c>
      <c r="H1910" t="s">
        <v>79</v>
      </c>
      <c r="I1910" t="s">
        <v>37</v>
      </c>
      <c r="J1910">
        <v>1</v>
      </c>
      <c r="K1910">
        <v>0</v>
      </c>
      <c r="L1910">
        <v>0</v>
      </c>
      <c r="M1910">
        <v>0</v>
      </c>
      <c r="N1910">
        <v>1.33732596</v>
      </c>
      <c r="O1910">
        <v>2</v>
      </c>
      <c r="P1910">
        <v>13831.07</v>
      </c>
      <c r="Q1910">
        <v>2</v>
      </c>
      <c r="R1910">
        <v>1.33732596</v>
      </c>
      <c r="S1910">
        <v>13831.07</v>
      </c>
      <c r="T1910" t="s">
        <v>158</v>
      </c>
      <c r="U1910" t="s">
        <v>159</v>
      </c>
      <c r="V1910">
        <v>0</v>
      </c>
      <c r="W1910">
        <v>0</v>
      </c>
      <c r="X1910">
        <v>74.389385790999995</v>
      </c>
      <c r="Y1910">
        <v>-3.5079528959999999</v>
      </c>
      <c r="Z1910">
        <v>3.5079528959999999</v>
      </c>
      <c r="AA1910">
        <v>-3.5079528959999999</v>
      </c>
      <c r="AB1910">
        <v>6.3063788300000007E-2</v>
      </c>
      <c r="AC1910">
        <v>6.3063788300000007E-2</v>
      </c>
      <c r="AD1910">
        <v>0</v>
      </c>
      <c r="AE1910">
        <v>431.99141021000003</v>
      </c>
      <c r="AF1910">
        <v>1.2742621717</v>
      </c>
      <c r="AG1910">
        <v>8728.7860077000005</v>
      </c>
      <c r="AH1910" t="s">
        <v>40</v>
      </c>
    </row>
    <row r="1911" spans="1:34" x14ac:dyDescent="0.55000000000000004">
      <c r="A1911">
        <v>13389.504949</v>
      </c>
      <c r="B1911">
        <v>14316.196743</v>
      </c>
      <c r="C1911" t="s">
        <v>21</v>
      </c>
      <c r="D1911" t="s">
        <v>347</v>
      </c>
      <c r="E1911">
        <v>210049</v>
      </c>
      <c r="F1911" t="s">
        <v>522</v>
      </c>
      <c r="G1911" t="s">
        <v>35</v>
      </c>
      <c r="H1911" t="s">
        <v>347</v>
      </c>
      <c r="I1911" t="s">
        <v>37</v>
      </c>
      <c r="J1911">
        <v>1</v>
      </c>
      <c r="K1911">
        <v>0.77830497700000001</v>
      </c>
      <c r="L1911">
        <v>1</v>
      </c>
      <c r="M1911">
        <v>11728.59</v>
      </c>
      <c r="N1911">
        <v>0.84565897499999998</v>
      </c>
      <c r="O1911">
        <v>1</v>
      </c>
      <c r="P1911">
        <v>8031.52</v>
      </c>
      <c r="Q1911">
        <v>0</v>
      </c>
      <c r="R1911">
        <v>6.7353997999999998E-2</v>
      </c>
      <c r="S1911">
        <v>-3697.07</v>
      </c>
      <c r="U1911" t="s">
        <v>348</v>
      </c>
      <c r="V1911">
        <v>0</v>
      </c>
      <c r="W1911">
        <v>0</v>
      </c>
      <c r="X1911">
        <v>68.731464979999998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6.7353997999999998E-2</v>
      </c>
      <c r="AG1911">
        <v>461.37965038999999</v>
      </c>
      <c r="AH1911" t="s">
        <v>40</v>
      </c>
    </row>
    <row r="1912" spans="1:34" x14ac:dyDescent="0.55000000000000004">
      <c r="A1912">
        <v>13389.504949</v>
      </c>
      <c r="B1912">
        <v>14316.196743</v>
      </c>
      <c r="C1912" t="s">
        <v>21</v>
      </c>
      <c r="D1912">
        <v>21074</v>
      </c>
      <c r="E1912">
        <v>210049</v>
      </c>
      <c r="F1912" t="s">
        <v>522</v>
      </c>
      <c r="G1912" t="s">
        <v>35</v>
      </c>
      <c r="H1912" t="s">
        <v>123</v>
      </c>
      <c r="I1912" t="s">
        <v>37</v>
      </c>
      <c r="J1912">
        <v>1</v>
      </c>
      <c r="K1912">
        <v>0</v>
      </c>
      <c r="L1912">
        <v>0</v>
      </c>
      <c r="M1912">
        <v>0</v>
      </c>
      <c r="N1912">
        <v>0.51374798499999996</v>
      </c>
      <c r="O1912">
        <v>1</v>
      </c>
      <c r="P1912">
        <v>5935.03</v>
      </c>
      <c r="Q1912">
        <v>1</v>
      </c>
      <c r="R1912">
        <v>0.51374798499999996</v>
      </c>
      <c r="S1912">
        <v>5935.03</v>
      </c>
      <c r="T1912" t="s">
        <v>196</v>
      </c>
      <c r="U1912" t="s">
        <v>197</v>
      </c>
      <c r="V1912">
        <v>0</v>
      </c>
      <c r="W1912">
        <v>0</v>
      </c>
      <c r="X1912">
        <v>25.075629255999999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0.51374798499999996</v>
      </c>
      <c r="AG1912">
        <v>3519.2100356999999</v>
      </c>
      <c r="AH1912" t="s">
        <v>40</v>
      </c>
    </row>
    <row r="1913" spans="1:34" x14ac:dyDescent="0.55000000000000004">
      <c r="A1913">
        <v>13389.504949</v>
      </c>
      <c r="B1913">
        <v>14316.196743</v>
      </c>
      <c r="C1913" t="s">
        <v>21</v>
      </c>
      <c r="D1913" t="s">
        <v>375</v>
      </c>
      <c r="E1913">
        <v>210049</v>
      </c>
      <c r="F1913" t="s">
        <v>522</v>
      </c>
      <c r="G1913" t="s">
        <v>35</v>
      </c>
      <c r="H1913" t="s">
        <v>375</v>
      </c>
      <c r="I1913" t="s">
        <v>37</v>
      </c>
      <c r="J1913">
        <v>1</v>
      </c>
      <c r="K1913">
        <v>0</v>
      </c>
      <c r="L1913">
        <v>0</v>
      </c>
      <c r="M1913">
        <v>0</v>
      </c>
      <c r="N1913">
        <v>0.830605975</v>
      </c>
      <c r="O1913">
        <v>1</v>
      </c>
      <c r="P1913">
        <v>3947.34</v>
      </c>
      <c r="Q1913">
        <v>1</v>
      </c>
      <c r="R1913">
        <v>0.830605975</v>
      </c>
      <c r="S1913">
        <v>3947.34</v>
      </c>
      <c r="U1913" t="s">
        <v>376</v>
      </c>
      <c r="V1913">
        <v>0</v>
      </c>
      <c r="W1913">
        <v>0</v>
      </c>
      <c r="X1913">
        <v>42.342709741999997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0.830605975</v>
      </c>
      <c r="AG1913">
        <v>5689.7096793000001</v>
      </c>
      <c r="AH1913" t="s">
        <v>40</v>
      </c>
    </row>
    <row r="1914" spans="1:34" x14ac:dyDescent="0.55000000000000004">
      <c r="A1914">
        <v>13389.504949</v>
      </c>
      <c r="B1914">
        <v>14316.196743</v>
      </c>
      <c r="C1914" t="s">
        <v>21</v>
      </c>
      <c r="D1914" t="s">
        <v>126</v>
      </c>
      <c r="E1914">
        <v>210049</v>
      </c>
      <c r="F1914" t="s">
        <v>522</v>
      </c>
      <c r="G1914" t="s">
        <v>35</v>
      </c>
      <c r="H1914" t="s">
        <v>126</v>
      </c>
      <c r="I1914" t="s">
        <v>37</v>
      </c>
      <c r="J1914">
        <v>3</v>
      </c>
      <c r="K1914">
        <v>2.971346912</v>
      </c>
      <c r="L1914">
        <v>4</v>
      </c>
      <c r="M1914">
        <v>46630.66</v>
      </c>
      <c r="N1914">
        <v>3.8805278849999998</v>
      </c>
      <c r="O1914">
        <v>5</v>
      </c>
      <c r="P1914">
        <v>58765.760000000002</v>
      </c>
      <c r="Q1914">
        <v>1</v>
      </c>
      <c r="R1914">
        <v>0.909180973</v>
      </c>
      <c r="S1914">
        <v>12135.1</v>
      </c>
      <c r="U1914" t="s">
        <v>468</v>
      </c>
      <c r="V1914">
        <v>0</v>
      </c>
      <c r="W1914">
        <v>0</v>
      </c>
      <c r="X1914">
        <v>9.6967337110000003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0.909180973</v>
      </c>
      <c r="AG1914">
        <v>6227.9539733000001</v>
      </c>
      <c r="AH1914" t="s">
        <v>40</v>
      </c>
    </row>
    <row r="1915" spans="1:34" x14ac:dyDescent="0.55000000000000004">
      <c r="A1915">
        <v>13389.504949</v>
      </c>
      <c r="B1915">
        <v>14316.196743</v>
      </c>
      <c r="C1915" t="s">
        <v>21</v>
      </c>
      <c r="D1915" t="s">
        <v>62</v>
      </c>
      <c r="E1915">
        <v>210049</v>
      </c>
      <c r="F1915" t="s">
        <v>522</v>
      </c>
      <c r="G1915" t="s">
        <v>35</v>
      </c>
      <c r="H1915" t="s">
        <v>62</v>
      </c>
      <c r="I1915" t="s">
        <v>37</v>
      </c>
      <c r="J1915">
        <v>2</v>
      </c>
      <c r="K1915">
        <v>0</v>
      </c>
      <c r="L1915">
        <v>0</v>
      </c>
      <c r="M1915">
        <v>0</v>
      </c>
      <c r="N1915">
        <v>0.98978697100000002</v>
      </c>
      <c r="O1915">
        <v>2</v>
      </c>
      <c r="P1915">
        <v>21950.32</v>
      </c>
      <c r="Q1915">
        <v>2</v>
      </c>
      <c r="R1915">
        <v>0.98978697100000002</v>
      </c>
      <c r="S1915">
        <v>21950.32</v>
      </c>
      <c r="U1915" t="s">
        <v>63</v>
      </c>
      <c r="V1915">
        <v>0</v>
      </c>
      <c r="W1915">
        <v>0</v>
      </c>
      <c r="X1915">
        <v>145.88484364999999</v>
      </c>
      <c r="Y1915">
        <v>-9.3912267220000007</v>
      </c>
      <c r="Z1915">
        <v>9.3912267220000007</v>
      </c>
      <c r="AA1915">
        <v>-9.3912267220000007</v>
      </c>
      <c r="AB1915">
        <v>6.3716789300000007E-2</v>
      </c>
      <c r="AC1915">
        <v>6.3716789300000007E-2</v>
      </c>
      <c r="AD1915">
        <v>0</v>
      </c>
      <c r="AE1915">
        <v>436.46451381999998</v>
      </c>
      <c r="AF1915">
        <v>0.92607018169999999</v>
      </c>
      <c r="AG1915">
        <v>6343.6462473000001</v>
      </c>
      <c r="AH1915" t="s">
        <v>40</v>
      </c>
    </row>
    <row r="1916" spans="1:34" x14ac:dyDescent="0.55000000000000004">
      <c r="A1916">
        <v>13389.504949</v>
      </c>
      <c r="B1916">
        <v>14316.196743</v>
      </c>
      <c r="C1916" t="s">
        <v>21</v>
      </c>
      <c r="D1916" t="s">
        <v>44</v>
      </c>
      <c r="E1916">
        <v>210049</v>
      </c>
      <c r="F1916" t="s">
        <v>522</v>
      </c>
      <c r="G1916" t="s">
        <v>35</v>
      </c>
      <c r="H1916" t="s">
        <v>44</v>
      </c>
      <c r="I1916" t="s">
        <v>37</v>
      </c>
      <c r="J1916">
        <v>22</v>
      </c>
      <c r="K1916">
        <v>130.05967214</v>
      </c>
      <c r="L1916">
        <v>123</v>
      </c>
      <c r="M1916">
        <v>1537383.85</v>
      </c>
      <c r="N1916">
        <v>147.35443063</v>
      </c>
      <c r="O1916">
        <v>167</v>
      </c>
      <c r="P1916">
        <v>2155676.2400000002</v>
      </c>
      <c r="Q1916">
        <v>44</v>
      </c>
      <c r="R1916">
        <v>17.294758492</v>
      </c>
      <c r="S1916">
        <v>618292.39</v>
      </c>
      <c r="U1916" t="s">
        <v>45</v>
      </c>
      <c r="V1916">
        <v>0</v>
      </c>
      <c r="W1916">
        <v>0</v>
      </c>
      <c r="X1916">
        <v>53.578863411999997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17.294758492</v>
      </c>
      <c r="AG1916">
        <v>118470.31896999999</v>
      </c>
      <c r="AH1916" t="s">
        <v>40</v>
      </c>
    </row>
    <row r="1917" spans="1:34" x14ac:dyDescent="0.55000000000000004">
      <c r="A1917">
        <v>13389.504949</v>
      </c>
      <c r="B1917">
        <v>14316.196743</v>
      </c>
      <c r="C1917" t="s">
        <v>21</v>
      </c>
      <c r="D1917" t="s">
        <v>390</v>
      </c>
      <c r="E1917">
        <v>210049</v>
      </c>
      <c r="F1917" t="s">
        <v>522</v>
      </c>
      <c r="G1917" t="s">
        <v>35</v>
      </c>
      <c r="H1917" t="s">
        <v>390</v>
      </c>
      <c r="I1917" t="s">
        <v>37</v>
      </c>
      <c r="J1917">
        <v>2</v>
      </c>
      <c r="K1917">
        <v>0</v>
      </c>
      <c r="L1917">
        <v>0</v>
      </c>
      <c r="M1917">
        <v>0</v>
      </c>
      <c r="N1917">
        <v>1.474294956</v>
      </c>
      <c r="O1917">
        <v>3</v>
      </c>
      <c r="P1917">
        <v>17504.48</v>
      </c>
      <c r="Q1917">
        <v>3</v>
      </c>
      <c r="R1917">
        <v>1.474294956</v>
      </c>
      <c r="S1917">
        <v>17504.48</v>
      </c>
      <c r="U1917" t="s">
        <v>391</v>
      </c>
      <c r="V1917">
        <v>0</v>
      </c>
      <c r="W1917">
        <v>0</v>
      </c>
      <c r="X1917">
        <v>11.846682640999999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1.474294956</v>
      </c>
      <c r="AG1917">
        <v>10099.024729000001</v>
      </c>
      <c r="AH1917" t="s">
        <v>40</v>
      </c>
    </row>
    <row r="1918" spans="1:34" x14ac:dyDescent="0.55000000000000004">
      <c r="A1918">
        <v>13389.504949</v>
      </c>
      <c r="B1918">
        <v>14316.196743</v>
      </c>
      <c r="C1918" t="s">
        <v>21</v>
      </c>
      <c r="D1918">
        <v>21797</v>
      </c>
      <c r="E1918">
        <v>210049</v>
      </c>
      <c r="F1918" t="s">
        <v>522</v>
      </c>
      <c r="G1918" t="s">
        <v>35</v>
      </c>
      <c r="H1918" t="s">
        <v>79</v>
      </c>
      <c r="I1918" t="s">
        <v>37</v>
      </c>
      <c r="J1918">
        <v>1</v>
      </c>
      <c r="K1918">
        <v>0</v>
      </c>
      <c r="L1918">
        <v>0</v>
      </c>
      <c r="M1918">
        <v>0</v>
      </c>
      <c r="N1918">
        <v>0.79348897600000001</v>
      </c>
      <c r="O1918">
        <v>1</v>
      </c>
      <c r="P1918">
        <v>28431.05</v>
      </c>
      <c r="Q1918">
        <v>1</v>
      </c>
      <c r="R1918">
        <v>0.79348897600000001</v>
      </c>
      <c r="S1918">
        <v>28431.05</v>
      </c>
      <c r="T1918" t="s">
        <v>326</v>
      </c>
      <c r="U1918" t="s">
        <v>327</v>
      </c>
      <c r="V1918">
        <v>0</v>
      </c>
      <c r="W1918">
        <v>0</v>
      </c>
      <c r="X1918">
        <v>15.290254544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0.79348897600000001</v>
      </c>
      <c r="AG1918">
        <v>5435.4556107999997</v>
      </c>
      <c r="AH1918" t="s">
        <v>40</v>
      </c>
    </row>
    <row r="1919" spans="1:34" x14ac:dyDescent="0.55000000000000004">
      <c r="A1919">
        <v>13389.504949</v>
      </c>
      <c r="B1919">
        <v>14316.196743</v>
      </c>
      <c r="C1919" t="s">
        <v>21</v>
      </c>
      <c r="D1919">
        <v>21047</v>
      </c>
      <c r="E1919">
        <v>210049</v>
      </c>
      <c r="F1919" t="s">
        <v>522</v>
      </c>
      <c r="G1919" t="s">
        <v>35</v>
      </c>
      <c r="H1919" t="s">
        <v>126</v>
      </c>
      <c r="I1919" t="s">
        <v>37</v>
      </c>
      <c r="J1919">
        <v>3</v>
      </c>
      <c r="K1919">
        <v>118.46044349</v>
      </c>
      <c r="L1919">
        <v>151</v>
      </c>
      <c r="M1919">
        <v>1537911.36</v>
      </c>
      <c r="N1919">
        <v>129.49830016000001</v>
      </c>
      <c r="O1919">
        <v>151</v>
      </c>
      <c r="P1919">
        <v>1914341.96</v>
      </c>
      <c r="Q1919">
        <v>0</v>
      </c>
      <c r="R1919">
        <v>11.037856668</v>
      </c>
      <c r="S1919">
        <v>376430.6</v>
      </c>
      <c r="T1919" t="s">
        <v>405</v>
      </c>
      <c r="U1919" t="s">
        <v>406</v>
      </c>
      <c r="V1919">
        <v>0</v>
      </c>
      <c r="W1919">
        <v>0</v>
      </c>
      <c r="X1919">
        <v>24.980314255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11.037856668</v>
      </c>
      <c r="AG1919">
        <v>75610.098907000007</v>
      </c>
      <c r="AH1919" t="s">
        <v>40</v>
      </c>
    </row>
    <row r="1920" spans="1:34" x14ac:dyDescent="0.55000000000000004">
      <c r="A1920">
        <v>13389.504949</v>
      </c>
      <c r="B1920">
        <v>14316.196743</v>
      </c>
      <c r="C1920" t="s">
        <v>21</v>
      </c>
      <c r="D1920">
        <v>21044</v>
      </c>
      <c r="E1920">
        <v>210049</v>
      </c>
      <c r="F1920" t="s">
        <v>522</v>
      </c>
      <c r="G1920" t="s">
        <v>35</v>
      </c>
      <c r="H1920" t="s">
        <v>79</v>
      </c>
      <c r="I1920" t="s">
        <v>37</v>
      </c>
      <c r="J1920">
        <v>1</v>
      </c>
      <c r="K1920">
        <v>0</v>
      </c>
      <c r="L1920">
        <v>0</v>
      </c>
      <c r="M1920">
        <v>0</v>
      </c>
      <c r="N1920">
        <v>0.58605198300000005</v>
      </c>
      <c r="O1920">
        <v>1</v>
      </c>
      <c r="P1920">
        <v>16799.91</v>
      </c>
      <c r="Q1920">
        <v>1</v>
      </c>
      <c r="R1920">
        <v>0.58605198300000005</v>
      </c>
      <c r="S1920">
        <v>16799.91</v>
      </c>
      <c r="T1920" t="s">
        <v>80</v>
      </c>
      <c r="U1920" t="s">
        <v>81</v>
      </c>
      <c r="V1920">
        <v>0</v>
      </c>
      <c r="W1920">
        <v>0</v>
      </c>
      <c r="X1920">
        <v>69.840390935000002</v>
      </c>
      <c r="Y1920">
        <v>-1.0225469700000001</v>
      </c>
      <c r="Z1920">
        <v>1.0225469700000001</v>
      </c>
      <c r="AA1920">
        <v>-1.0225469700000001</v>
      </c>
      <c r="AB1920">
        <v>8.5805029000000001E-3</v>
      </c>
      <c r="AC1920">
        <v>8.5805029000000001E-3</v>
      </c>
      <c r="AD1920">
        <v>0</v>
      </c>
      <c r="AE1920">
        <v>58.77705203</v>
      </c>
      <c r="AF1920">
        <v>0.57747148010000005</v>
      </c>
      <c r="AG1920">
        <v>3955.7204842000001</v>
      </c>
      <c r="AH1920" t="s">
        <v>40</v>
      </c>
    </row>
    <row r="1921" spans="1:34" x14ac:dyDescent="0.55000000000000004">
      <c r="A1921">
        <v>13389.504949</v>
      </c>
      <c r="B1921">
        <v>14316.196743</v>
      </c>
      <c r="C1921" t="s">
        <v>21</v>
      </c>
      <c r="D1921">
        <v>21040</v>
      </c>
      <c r="E1921">
        <v>210049</v>
      </c>
      <c r="F1921" t="s">
        <v>522</v>
      </c>
      <c r="G1921" t="s">
        <v>35</v>
      </c>
      <c r="H1921" t="s">
        <v>126</v>
      </c>
      <c r="I1921" t="s">
        <v>37</v>
      </c>
      <c r="J1921">
        <v>3</v>
      </c>
      <c r="K1921">
        <v>376.52072585000002</v>
      </c>
      <c r="L1921">
        <v>467</v>
      </c>
      <c r="M1921">
        <v>4984743.8</v>
      </c>
      <c r="N1921">
        <v>377.03712482999998</v>
      </c>
      <c r="O1921">
        <v>470</v>
      </c>
      <c r="P1921">
        <v>5547975.9400000004</v>
      </c>
      <c r="Q1921">
        <v>3</v>
      </c>
      <c r="R1921">
        <v>0.516398986</v>
      </c>
      <c r="S1921">
        <v>563232.14</v>
      </c>
      <c r="T1921" t="s">
        <v>240</v>
      </c>
      <c r="U1921" t="s">
        <v>241</v>
      </c>
      <c r="V1921">
        <v>0</v>
      </c>
      <c r="W1921">
        <v>0</v>
      </c>
      <c r="X1921">
        <v>35.146409966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0.516398986</v>
      </c>
      <c r="AG1921">
        <v>3537.3695800999999</v>
      </c>
      <c r="AH1921" t="s">
        <v>40</v>
      </c>
    </row>
    <row r="1922" spans="1:34" x14ac:dyDescent="0.55000000000000004">
      <c r="A1922">
        <v>14498.854276</v>
      </c>
      <c r="B1922">
        <v>13992.142905000001</v>
      </c>
      <c r="C1922" t="s">
        <v>21</v>
      </c>
      <c r="D1922">
        <v>21037</v>
      </c>
      <c r="E1922">
        <v>210051</v>
      </c>
      <c r="F1922" t="s">
        <v>523</v>
      </c>
      <c r="G1922" t="s">
        <v>35</v>
      </c>
      <c r="H1922" t="s">
        <v>64</v>
      </c>
      <c r="I1922" t="s">
        <v>37</v>
      </c>
      <c r="J1922">
        <v>1</v>
      </c>
      <c r="K1922">
        <v>0</v>
      </c>
      <c r="L1922">
        <v>0</v>
      </c>
      <c r="M1922">
        <v>0</v>
      </c>
      <c r="N1922">
        <v>0.41525098799999999</v>
      </c>
      <c r="O1922">
        <v>1</v>
      </c>
      <c r="P1922">
        <v>4775.18</v>
      </c>
      <c r="Q1922">
        <v>1</v>
      </c>
      <c r="R1922">
        <v>0.41525098799999999</v>
      </c>
      <c r="S1922">
        <v>4775.18</v>
      </c>
      <c r="T1922" t="s">
        <v>480</v>
      </c>
      <c r="U1922" t="s">
        <v>481</v>
      </c>
      <c r="V1922">
        <v>0</v>
      </c>
      <c r="W1922">
        <v>0</v>
      </c>
      <c r="X1922">
        <v>47.501344580000001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0.41525098799999999</v>
      </c>
      <c r="AG1922">
        <v>3080.1714788999998</v>
      </c>
      <c r="AH1922" t="s">
        <v>40</v>
      </c>
    </row>
    <row r="1923" spans="1:34" x14ac:dyDescent="0.55000000000000004">
      <c r="A1923">
        <v>14498.854276</v>
      </c>
      <c r="B1923">
        <v>13992.142905000001</v>
      </c>
      <c r="C1923" t="s">
        <v>21</v>
      </c>
      <c r="D1923">
        <v>21403</v>
      </c>
      <c r="E1923">
        <v>210051</v>
      </c>
      <c r="F1923" t="s">
        <v>523</v>
      </c>
      <c r="G1923" t="s">
        <v>35</v>
      </c>
      <c r="H1923" t="s">
        <v>64</v>
      </c>
      <c r="I1923" t="s">
        <v>37</v>
      </c>
      <c r="J1923">
        <v>1</v>
      </c>
      <c r="K1923">
        <v>1.0422079689999999</v>
      </c>
      <c r="L1923">
        <v>1</v>
      </c>
      <c r="M1923">
        <v>19647.72</v>
      </c>
      <c r="N1923">
        <v>11.345394663</v>
      </c>
      <c r="O1923">
        <v>4</v>
      </c>
      <c r="P1923">
        <v>186386.58</v>
      </c>
      <c r="Q1923">
        <v>3</v>
      </c>
      <c r="R1923">
        <v>10.303186694000001</v>
      </c>
      <c r="S1923">
        <v>166738.85999999999</v>
      </c>
      <c r="T1923" t="s">
        <v>104</v>
      </c>
      <c r="U1923" t="s">
        <v>457</v>
      </c>
      <c r="V1923">
        <v>0</v>
      </c>
      <c r="W1923">
        <v>0</v>
      </c>
      <c r="X1923">
        <v>30.136504110000001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10.303186694000001</v>
      </c>
      <c r="AG1923">
        <v>76425.060297999997</v>
      </c>
      <c r="AH1923" t="s">
        <v>40</v>
      </c>
    </row>
    <row r="1924" spans="1:34" x14ac:dyDescent="0.55000000000000004">
      <c r="A1924">
        <v>14498.854276</v>
      </c>
      <c r="B1924">
        <v>13992.142905000001</v>
      </c>
      <c r="C1924" t="s">
        <v>21</v>
      </c>
      <c r="D1924">
        <v>21401</v>
      </c>
      <c r="E1924">
        <v>210051</v>
      </c>
      <c r="F1924" t="s">
        <v>523</v>
      </c>
      <c r="G1924" t="s">
        <v>35</v>
      </c>
      <c r="H1924" t="s">
        <v>64</v>
      </c>
      <c r="I1924" t="s">
        <v>37</v>
      </c>
      <c r="J1924">
        <v>1</v>
      </c>
      <c r="K1924">
        <v>0</v>
      </c>
      <c r="L1924">
        <v>0</v>
      </c>
      <c r="M1924">
        <v>0</v>
      </c>
      <c r="N1924">
        <v>2.4047499280000002</v>
      </c>
      <c r="O1924">
        <v>2</v>
      </c>
      <c r="P1924">
        <v>64889.82</v>
      </c>
      <c r="Q1924">
        <v>2</v>
      </c>
      <c r="R1924">
        <v>2.4047499280000002</v>
      </c>
      <c r="S1924">
        <v>64889.82</v>
      </c>
      <c r="T1924" t="s">
        <v>104</v>
      </c>
      <c r="U1924" t="s">
        <v>325</v>
      </c>
      <c r="V1924">
        <v>0</v>
      </c>
      <c r="W1924">
        <v>0</v>
      </c>
      <c r="X1924">
        <v>81.173615592999994</v>
      </c>
      <c r="Y1924">
        <v>-1.1152699669999999</v>
      </c>
      <c r="Z1924">
        <v>1.1152699669999999</v>
      </c>
      <c r="AA1924">
        <v>-1.1152699669999999</v>
      </c>
      <c r="AB1924">
        <v>3.3039619499999999E-2</v>
      </c>
      <c r="AC1924">
        <v>3.3039619499999999E-2</v>
      </c>
      <c r="AD1924">
        <v>0</v>
      </c>
      <c r="AE1924">
        <v>245.07513915000001</v>
      </c>
      <c r="AF1924">
        <v>2.3717103085</v>
      </c>
      <c r="AG1924">
        <v>17592.431227000001</v>
      </c>
      <c r="AH1924" t="s">
        <v>40</v>
      </c>
    </row>
    <row r="1925" spans="1:34" x14ac:dyDescent="0.55000000000000004">
      <c r="A1925">
        <v>14498.854276</v>
      </c>
      <c r="B1925">
        <v>13992.142905000001</v>
      </c>
      <c r="C1925" t="s">
        <v>21</v>
      </c>
      <c r="D1925">
        <v>20782</v>
      </c>
      <c r="E1925">
        <v>210051</v>
      </c>
      <c r="F1925" t="s">
        <v>523</v>
      </c>
      <c r="G1925" t="s">
        <v>35</v>
      </c>
      <c r="H1925" t="s">
        <v>41</v>
      </c>
      <c r="I1925" t="s">
        <v>37</v>
      </c>
      <c r="J1925">
        <v>2</v>
      </c>
      <c r="K1925">
        <v>35.167450955</v>
      </c>
      <c r="L1925">
        <v>34</v>
      </c>
      <c r="M1925">
        <v>464902.28</v>
      </c>
      <c r="N1925">
        <v>47.925341576999998</v>
      </c>
      <c r="O1925">
        <v>50</v>
      </c>
      <c r="P1925">
        <v>730061.49</v>
      </c>
      <c r="Q1925">
        <v>16</v>
      </c>
      <c r="R1925">
        <v>12.757890622</v>
      </c>
      <c r="S1925">
        <v>265159.21000000002</v>
      </c>
      <c r="T1925" t="s">
        <v>49</v>
      </c>
      <c r="U1925" t="s">
        <v>139</v>
      </c>
      <c r="V1925">
        <v>0</v>
      </c>
      <c r="W1925">
        <v>0</v>
      </c>
      <c r="X1925">
        <v>56.446641329000002</v>
      </c>
      <c r="Y1925">
        <v>-1.706743949</v>
      </c>
      <c r="Z1925">
        <v>1.706743949</v>
      </c>
      <c r="AA1925">
        <v>-1.706743949</v>
      </c>
      <c r="AB1925">
        <v>0.38575284739999999</v>
      </c>
      <c r="AC1925">
        <v>0.38575284739999999</v>
      </c>
      <c r="AD1925">
        <v>0</v>
      </c>
      <c r="AE1925">
        <v>2861.365663</v>
      </c>
      <c r="AF1925">
        <v>12.372137775000001</v>
      </c>
      <c r="AG1925">
        <v>91771.740483999994</v>
      </c>
      <c r="AH1925" t="s">
        <v>40</v>
      </c>
    </row>
    <row r="1926" spans="1:34" x14ac:dyDescent="0.55000000000000004">
      <c r="A1926">
        <v>14498.854276</v>
      </c>
      <c r="B1926">
        <v>13992.142905000001</v>
      </c>
      <c r="C1926" t="s">
        <v>21</v>
      </c>
      <c r="D1926">
        <v>20707</v>
      </c>
      <c r="E1926">
        <v>210051</v>
      </c>
      <c r="F1926" t="s">
        <v>523</v>
      </c>
      <c r="G1926" t="s">
        <v>35</v>
      </c>
      <c r="H1926" t="s">
        <v>41</v>
      </c>
      <c r="I1926" t="s">
        <v>37</v>
      </c>
      <c r="J1926">
        <v>2</v>
      </c>
      <c r="K1926">
        <v>11.708377652999999</v>
      </c>
      <c r="L1926">
        <v>17</v>
      </c>
      <c r="M1926">
        <v>138591.79</v>
      </c>
      <c r="N1926">
        <v>34.788962966</v>
      </c>
      <c r="O1926">
        <v>33</v>
      </c>
      <c r="P1926">
        <v>442701.37</v>
      </c>
      <c r="Q1926">
        <v>16</v>
      </c>
      <c r="R1926">
        <v>23.080585313</v>
      </c>
      <c r="S1926">
        <v>304109.58</v>
      </c>
      <c r="T1926" t="s">
        <v>129</v>
      </c>
      <c r="U1926" t="s">
        <v>267</v>
      </c>
      <c r="V1926">
        <v>0</v>
      </c>
      <c r="W1926">
        <v>0</v>
      </c>
      <c r="X1926">
        <v>135.32980598</v>
      </c>
      <c r="Y1926">
        <v>-184.9022105</v>
      </c>
      <c r="Z1926">
        <v>135.32980598</v>
      </c>
      <c r="AA1926">
        <v>135.32980598</v>
      </c>
      <c r="AB1926">
        <v>23.080585313</v>
      </c>
      <c r="AC1926">
        <v>23.080585313</v>
      </c>
      <c r="AD1926">
        <v>0</v>
      </c>
      <c r="AE1926">
        <v>171202.86923000001</v>
      </c>
      <c r="AF1926">
        <v>0</v>
      </c>
      <c r="AG1926">
        <v>0</v>
      </c>
      <c r="AH1926" t="s">
        <v>40</v>
      </c>
    </row>
    <row r="1927" spans="1:34" x14ac:dyDescent="0.55000000000000004">
      <c r="A1927">
        <v>14498.854276</v>
      </c>
      <c r="B1927">
        <v>13992.142905000001</v>
      </c>
      <c r="C1927" t="s">
        <v>21</v>
      </c>
      <c r="D1927">
        <v>21234</v>
      </c>
      <c r="E1927">
        <v>210051</v>
      </c>
      <c r="F1927" t="s">
        <v>523</v>
      </c>
      <c r="G1927" t="s">
        <v>35</v>
      </c>
      <c r="H1927" t="s">
        <v>36</v>
      </c>
      <c r="I1927" t="s">
        <v>37</v>
      </c>
      <c r="J1927">
        <v>1</v>
      </c>
      <c r="K1927">
        <v>0</v>
      </c>
      <c r="L1927">
        <v>0</v>
      </c>
      <c r="M1927">
        <v>0</v>
      </c>
      <c r="N1927">
        <v>0.51374798499999996</v>
      </c>
      <c r="O1927">
        <v>1</v>
      </c>
      <c r="P1927">
        <v>2710.05</v>
      </c>
      <c r="Q1927">
        <v>1</v>
      </c>
      <c r="R1927">
        <v>0.51374798499999996</v>
      </c>
      <c r="S1927">
        <v>2710.05</v>
      </c>
      <c r="T1927" t="s">
        <v>236</v>
      </c>
      <c r="U1927" t="s">
        <v>237</v>
      </c>
      <c r="V1927">
        <v>0</v>
      </c>
      <c r="W1927">
        <v>0</v>
      </c>
      <c r="X1927">
        <v>124.48361029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0.51374798499999996</v>
      </c>
      <c r="AG1927">
        <v>3810.7841678</v>
      </c>
      <c r="AH1927" t="s">
        <v>40</v>
      </c>
    </row>
    <row r="1928" spans="1:34" x14ac:dyDescent="0.55000000000000004">
      <c r="A1928">
        <v>14498.854276</v>
      </c>
      <c r="B1928">
        <v>13992.142905000001</v>
      </c>
      <c r="C1928" t="s">
        <v>21</v>
      </c>
      <c r="D1928">
        <v>21230</v>
      </c>
      <c r="E1928">
        <v>210051</v>
      </c>
      <c r="F1928" t="s">
        <v>523</v>
      </c>
      <c r="G1928" t="s">
        <v>35</v>
      </c>
      <c r="H1928" t="s">
        <v>86</v>
      </c>
      <c r="I1928" t="s">
        <v>37</v>
      </c>
      <c r="J1928">
        <v>1</v>
      </c>
      <c r="K1928">
        <v>0</v>
      </c>
      <c r="L1928">
        <v>0</v>
      </c>
      <c r="M1928">
        <v>0</v>
      </c>
      <c r="N1928">
        <v>0.47782898600000001</v>
      </c>
      <c r="O1928">
        <v>1</v>
      </c>
      <c r="P1928">
        <v>3959.88</v>
      </c>
      <c r="Q1928">
        <v>1</v>
      </c>
      <c r="R1928">
        <v>0.47782898600000001</v>
      </c>
      <c r="S1928">
        <v>3959.88</v>
      </c>
      <c r="T1928" t="s">
        <v>36</v>
      </c>
      <c r="U1928" t="s">
        <v>200</v>
      </c>
      <c r="V1928">
        <v>0</v>
      </c>
      <c r="W1928">
        <v>0</v>
      </c>
      <c r="X1928">
        <v>91.026667282999995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0.47782898600000001</v>
      </c>
      <c r="AG1928">
        <v>3544.3509035000002</v>
      </c>
      <c r="AH1928" t="s">
        <v>40</v>
      </c>
    </row>
    <row r="1929" spans="1:34" x14ac:dyDescent="0.55000000000000004">
      <c r="A1929">
        <v>14498.854276</v>
      </c>
      <c r="B1929">
        <v>13992.142905000001</v>
      </c>
      <c r="C1929" t="s">
        <v>21</v>
      </c>
      <c r="D1929">
        <v>20607</v>
      </c>
      <c r="E1929">
        <v>210051</v>
      </c>
      <c r="F1929" t="s">
        <v>523</v>
      </c>
      <c r="G1929" t="s">
        <v>35</v>
      </c>
      <c r="H1929" t="s">
        <v>41</v>
      </c>
      <c r="I1929" t="s">
        <v>37</v>
      </c>
      <c r="J1929">
        <v>2</v>
      </c>
      <c r="K1929">
        <v>2.6740929210000002</v>
      </c>
      <c r="L1929">
        <v>3</v>
      </c>
      <c r="M1929">
        <v>56905.23</v>
      </c>
      <c r="N1929">
        <v>2.7167669189999999</v>
      </c>
      <c r="O1929">
        <v>2</v>
      </c>
      <c r="P1929">
        <v>32798.199999999997</v>
      </c>
      <c r="Q1929">
        <v>-1</v>
      </c>
      <c r="R1929">
        <v>4.2673997999999998E-2</v>
      </c>
      <c r="S1929">
        <v>-24107.03</v>
      </c>
      <c r="T1929" t="s">
        <v>351</v>
      </c>
      <c r="U1929" t="s">
        <v>352</v>
      </c>
      <c r="V1929">
        <v>0</v>
      </c>
      <c r="W1929">
        <v>0</v>
      </c>
      <c r="X1929">
        <v>32.126005048000003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4.2673997999999998E-2</v>
      </c>
      <c r="AG1929">
        <v>316.53923851000002</v>
      </c>
      <c r="AH1929" t="s">
        <v>40</v>
      </c>
    </row>
    <row r="1930" spans="1:34" x14ac:dyDescent="0.55000000000000004">
      <c r="A1930">
        <v>14498.854276</v>
      </c>
      <c r="B1930">
        <v>13992.142905000001</v>
      </c>
      <c r="C1930" t="s">
        <v>21</v>
      </c>
      <c r="D1930">
        <v>21229</v>
      </c>
      <c r="E1930">
        <v>210051</v>
      </c>
      <c r="F1930" t="s">
        <v>523</v>
      </c>
      <c r="G1930" t="s">
        <v>35</v>
      </c>
      <c r="H1930" t="s">
        <v>86</v>
      </c>
      <c r="I1930" t="s">
        <v>37</v>
      </c>
      <c r="J1930">
        <v>1</v>
      </c>
      <c r="K1930">
        <v>1.9665489410000001</v>
      </c>
      <c r="L1930">
        <v>2</v>
      </c>
      <c r="M1930">
        <v>12429.51</v>
      </c>
      <c r="N1930">
        <v>3.6697588919999999</v>
      </c>
      <c r="O1930">
        <v>3</v>
      </c>
      <c r="P1930">
        <v>69674.929999999993</v>
      </c>
      <c r="Q1930">
        <v>1</v>
      </c>
      <c r="R1930">
        <v>1.7032099510000001</v>
      </c>
      <c r="S1930">
        <v>57245.42</v>
      </c>
      <c r="T1930" t="s">
        <v>36</v>
      </c>
      <c r="U1930" t="s">
        <v>87</v>
      </c>
      <c r="V1930">
        <v>0</v>
      </c>
      <c r="W1930">
        <v>0</v>
      </c>
      <c r="X1930">
        <v>142.46583278</v>
      </c>
      <c r="Y1930">
        <v>-0.598206982</v>
      </c>
      <c r="Z1930">
        <v>0.598206982</v>
      </c>
      <c r="AA1930">
        <v>-0.598206982</v>
      </c>
      <c r="AB1930">
        <v>7.1516942999999998E-3</v>
      </c>
      <c r="AC1930">
        <v>7.1516942999999998E-3</v>
      </c>
      <c r="AD1930">
        <v>0</v>
      </c>
      <c r="AE1930">
        <v>53.048506690000004</v>
      </c>
      <c r="AF1930">
        <v>1.6960582567</v>
      </c>
      <c r="AG1930">
        <v>12580.705212000001</v>
      </c>
      <c r="AH1930" t="s">
        <v>40</v>
      </c>
    </row>
    <row r="1931" spans="1:34" x14ac:dyDescent="0.55000000000000004">
      <c r="A1931">
        <v>14498.854276</v>
      </c>
      <c r="B1931">
        <v>13992.142905000001</v>
      </c>
      <c r="C1931" t="s">
        <v>21</v>
      </c>
      <c r="D1931">
        <v>20722</v>
      </c>
      <c r="E1931">
        <v>210051</v>
      </c>
      <c r="F1931" t="s">
        <v>523</v>
      </c>
      <c r="G1931" t="s">
        <v>35</v>
      </c>
      <c r="H1931" t="s">
        <v>41</v>
      </c>
      <c r="I1931" t="s">
        <v>37</v>
      </c>
      <c r="J1931">
        <v>2</v>
      </c>
      <c r="K1931">
        <v>11.682985652999999</v>
      </c>
      <c r="L1931">
        <v>19</v>
      </c>
      <c r="M1931">
        <v>146114.35999999999</v>
      </c>
      <c r="N1931">
        <v>18.269720457999998</v>
      </c>
      <c r="O1931">
        <v>26</v>
      </c>
      <c r="P1931">
        <v>345831.29</v>
      </c>
      <c r="Q1931">
        <v>7</v>
      </c>
      <c r="R1931">
        <v>6.5867348049999999</v>
      </c>
      <c r="S1931">
        <v>199716.93</v>
      </c>
      <c r="T1931" t="s">
        <v>167</v>
      </c>
      <c r="U1931" t="s">
        <v>168</v>
      </c>
      <c r="V1931">
        <v>0</v>
      </c>
      <c r="W1931">
        <v>0</v>
      </c>
      <c r="X1931">
        <v>23.905281291000001</v>
      </c>
      <c r="Y1931">
        <v>-1.6599719500000001</v>
      </c>
      <c r="Z1931">
        <v>1.6599719500000001</v>
      </c>
      <c r="AA1931">
        <v>-1.6599719500000001</v>
      </c>
      <c r="AB1931">
        <v>0.45737989379999999</v>
      </c>
      <c r="AC1931">
        <v>0.45737989379999999</v>
      </c>
      <c r="AD1931">
        <v>0</v>
      </c>
      <c r="AE1931">
        <v>3392.6674340999998</v>
      </c>
      <c r="AF1931">
        <v>6.1293549112000001</v>
      </c>
      <c r="AG1931">
        <v>45465.187868000001</v>
      </c>
      <c r="AH1931" t="s">
        <v>40</v>
      </c>
    </row>
    <row r="1932" spans="1:34" x14ac:dyDescent="0.55000000000000004">
      <c r="A1932">
        <v>14498.854276</v>
      </c>
      <c r="B1932">
        <v>13992.142905000001</v>
      </c>
      <c r="C1932" t="s">
        <v>21</v>
      </c>
      <c r="D1932">
        <v>21009</v>
      </c>
      <c r="E1932">
        <v>210051</v>
      </c>
      <c r="F1932" t="s">
        <v>523</v>
      </c>
      <c r="G1932" t="s">
        <v>35</v>
      </c>
      <c r="H1932" t="s">
        <v>126</v>
      </c>
      <c r="I1932" t="s">
        <v>37</v>
      </c>
      <c r="J1932">
        <v>1</v>
      </c>
      <c r="K1932">
        <v>0</v>
      </c>
      <c r="L1932">
        <v>0</v>
      </c>
      <c r="M1932">
        <v>0</v>
      </c>
      <c r="N1932">
        <v>0.41563398800000001</v>
      </c>
      <c r="O1932">
        <v>1</v>
      </c>
      <c r="P1932">
        <v>4861.53</v>
      </c>
      <c r="Q1932">
        <v>1</v>
      </c>
      <c r="R1932">
        <v>0.41563398800000001</v>
      </c>
      <c r="S1932">
        <v>4861.53</v>
      </c>
      <c r="T1932" t="s">
        <v>396</v>
      </c>
      <c r="U1932" t="s">
        <v>397</v>
      </c>
      <c r="V1932">
        <v>0</v>
      </c>
      <c r="W1932">
        <v>0</v>
      </c>
      <c r="X1932">
        <v>5.2055738480000002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0.41563398800000001</v>
      </c>
      <c r="AG1932">
        <v>3083.0124249999999</v>
      </c>
      <c r="AH1932" t="s">
        <v>40</v>
      </c>
    </row>
    <row r="1933" spans="1:34" x14ac:dyDescent="0.55000000000000004">
      <c r="A1933">
        <v>14498.854276</v>
      </c>
      <c r="B1933">
        <v>13992.142905000001</v>
      </c>
      <c r="C1933" t="s">
        <v>21</v>
      </c>
      <c r="D1933">
        <v>20770</v>
      </c>
      <c r="E1933">
        <v>210051</v>
      </c>
      <c r="F1933" t="s">
        <v>523</v>
      </c>
      <c r="G1933" t="s">
        <v>35</v>
      </c>
      <c r="H1933" t="s">
        <v>41</v>
      </c>
      <c r="I1933" t="s">
        <v>37</v>
      </c>
      <c r="J1933">
        <v>2</v>
      </c>
      <c r="K1933">
        <v>132.86840405000001</v>
      </c>
      <c r="L1933">
        <v>190</v>
      </c>
      <c r="M1933">
        <v>1876703.66</v>
      </c>
      <c r="N1933">
        <v>143.37690375</v>
      </c>
      <c r="O1933">
        <v>199</v>
      </c>
      <c r="P1933">
        <v>1933289.89</v>
      </c>
      <c r="Q1933">
        <v>9</v>
      </c>
      <c r="R1933">
        <v>10.508499694999999</v>
      </c>
      <c r="S1933">
        <v>56586.23</v>
      </c>
      <c r="T1933" t="s">
        <v>435</v>
      </c>
      <c r="U1933" t="s">
        <v>436</v>
      </c>
      <c r="V1933">
        <v>0</v>
      </c>
      <c r="W1933">
        <v>0</v>
      </c>
      <c r="X1933">
        <v>43.179993729000003</v>
      </c>
      <c r="Y1933">
        <v>-8.4850117489999999</v>
      </c>
      <c r="Z1933">
        <v>8.4850117489999999</v>
      </c>
      <c r="AA1933">
        <v>-8.4850117489999999</v>
      </c>
      <c r="AB1933">
        <v>2.0649549867000001</v>
      </c>
      <c r="AC1933">
        <v>2.0649549867000001</v>
      </c>
      <c r="AD1933">
        <v>0</v>
      </c>
      <c r="AE1933">
        <v>15317.038705000001</v>
      </c>
      <c r="AF1933">
        <v>8.4435447082999993</v>
      </c>
      <c r="AG1933">
        <v>62630.954152999999</v>
      </c>
      <c r="AH1933" t="s">
        <v>40</v>
      </c>
    </row>
    <row r="1934" spans="1:34" x14ac:dyDescent="0.55000000000000004">
      <c r="A1934">
        <v>14498.854276</v>
      </c>
      <c r="B1934">
        <v>13992.142905000001</v>
      </c>
      <c r="C1934" t="s">
        <v>21</v>
      </c>
      <c r="D1934">
        <v>20910</v>
      </c>
      <c r="E1934">
        <v>210051</v>
      </c>
      <c r="F1934" t="s">
        <v>523</v>
      </c>
      <c r="G1934" t="s">
        <v>35</v>
      </c>
      <c r="H1934" t="s">
        <v>46</v>
      </c>
      <c r="I1934" t="s">
        <v>37</v>
      </c>
      <c r="J1934">
        <v>2</v>
      </c>
      <c r="K1934">
        <v>2.4197509269999999</v>
      </c>
      <c r="L1934">
        <v>4</v>
      </c>
      <c r="M1934">
        <v>31111.48</v>
      </c>
      <c r="N1934">
        <v>11.522908658</v>
      </c>
      <c r="O1934">
        <v>14</v>
      </c>
      <c r="P1934">
        <v>135591.16</v>
      </c>
      <c r="Q1934">
        <v>10</v>
      </c>
      <c r="R1934">
        <v>9.1031577309999996</v>
      </c>
      <c r="S1934">
        <v>104479.67999999999</v>
      </c>
      <c r="T1934" t="s">
        <v>98</v>
      </c>
      <c r="U1934" t="s">
        <v>231</v>
      </c>
      <c r="V1934">
        <v>0</v>
      </c>
      <c r="W1934">
        <v>0</v>
      </c>
      <c r="X1934">
        <v>79.478649641000004</v>
      </c>
      <c r="Y1934">
        <v>-2.182473935</v>
      </c>
      <c r="Z1934">
        <v>2.182473935</v>
      </c>
      <c r="AA1934">
        <v>-2.182473935</v>
      </c>
      <c r="AB1934">
        <v>0.2499715907</v>
      </c>
      <c r="AC1934">
        <v>0.2499715907</v>
      </c>
      <c r="AD1934">
        <v>0</v>
      </c>
      <c r="AE1934">
        <v>1854.1927324000001</v>
      </c>
      <c r="AF1934">
        <v>8.8531861403000001</v>
      </c>
      <c r="AG1934">
        <v>65669.516111999998</v>
      </c>
      <c r="AH1934" t="s">
        <v>40</v>
      </c>
    </row>
    <row r="1935" spans="1:34" x14ac:dyDescent="0.55000000000000004">
      <c r="A1935">
        <v>14498.854276</v>
      </c>
      <c r="B1935">
        <v>13992.142905000001</v>
      </c>
      <c r="C1935" t="s">
        <v>21</v>
      </c>
      <c r="D1935">
        <v>20906</v>
      </c>
      <c r="E1935">
        <v>210051</v>
      </c>
      <c r="F1935" t="s">
        <v>523</v>
      </c>
      <c r="G1935" t="s">
        <v>35</v>
      </c>
      <c r="H1935" t="s">
        <v>46</v>
      </c>
      <c r="I1935" t="s">
        <v>37</v>
      </c>
      <c r="J1935">
        <v>2</v>
      </c>
      <c r="K1935">
        <v>0.43226198700000001</v>
      </c>
      <c r="L1935">
        <v>1</v>
      </c>
      <c r="M1935">
        <v>6267.09</v>
      </c>
      <c r="N1935">
        <v>2.4558039269999998</v>
      </c>
      <c r="O1935">
        <v>4</v>
      </c>
      <c r="P1935">
        <v>27493.57</v>
      </c>
      <c r="Q1935">
        <v>3</v>
      </c>
      <c r="R1935">
        <v>2.0235419399999999</v>
      </c>
      <c r="S1935">
        <v>21226.48</v>
      </c>
      <c r="T1935" t="s">
        <v>98</v>
      </c>
      <c r="U1935" t="s">
        <v>99</v>
      </c>
      <c r="V1935">
        <v>0</v>
      </c>
      <c r="W1935">
        <v>0</v>
      </c>
      <c r="X1935">
        <v>117.35899250999999</v>
      </c>
      <c r="Y1935">
        <v>-1.7898299470000001</v>
      </c>
      <c r="Z1935">
        <v>1.7898299470000001</v>
      </c>
      <c r="AA1935">
        <v>-1.7898299470000001</v>
      </c>
      <c r="AB1935">
        <v>3.0860830400000001E-2</v>
      </c>
      <c r="AC1935">
        <v>3.0860830400000001E-2</v>
      </c>
      <c r="AD1935">
        <v>0</v>
      </c>
      <c r="AE1935">
        <v>228.91372290000001</v>
      </c>
      <c r="AF1935">
        <v>1.9926811095999999</v>
      </c>
      <c r="AG1935">
        <v>14780.938993</v>
      </c>
      <c r="AH1935" t="s">
        <v>40</v>
      </c>
    </row>
    <row r="1936" spans="1:34" x14ac:dyDescent="0.55000000000000004">
      <c r="A1936">
        <v>14498.854276</v>
      </c>
      <c r="B1936">
        <v>13992.142905000001</v>
      </c>
      <c r="C1936" t="s">
        <v>21</v>
      </c>
      <c r="D1936">
        <v>20769</v>
      </c>
      <c r="E1936">
        <v>210051</v>
      </c>
      <c r="F1936" t="s">
        <v>523</v>
      </c>
      <c r="G1936" t="s">
        <v>35</v>
      </c>
      <c r="H1936" t="s">
        <v>41</v>
      </c>
      <c r="I1936" t="s">
        <v>37</v>
      </c>
      <c r="J1936">
        <v>2</v>
      </c>
      <c r="K1936">
        <v>32.733137032999998</v>
      </c>
      <c r="L1936">
        <v>42</v>
      </c>
      <c r="M1936">
        <v>561592.55000000005</v>
      </c>
      <c r="N1936">
        <v>47.588130587999999</v>
      </c>
      <c r="O1936">
        <v>58</v>
      </c>
      <c r="P1936">
        <v>606642.67000000004</v>
      </c>
      <c r="Q1936">
        <v>16</v>
      </c>
      <c r="R1936">
        <v>14.854993555</v>
      </c>
      <c r="S1936">
        <v>45050.12</v>
      </c>
      <c r="T1936" t="s">
        <v>216</v>
      </c>
      <c r="U1936" t="s">
        <v>217</v>
      </c>
      <c r="V1936">
        <v>0</v>
      </c>
      <c r="W1936">
        <v>0</v>
      </c>
      <c r="X1936">
        <v>35.385238944000001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14.854993555</v>
      </c>
      <c r="AG1936">
        <v>110188.6059</v>
      </c>
      <c r="AH1936" t="s">
        <v>40</v>
      </c>
    </row>
    <row r="1937" spans="1:34" x14ac:dyDescent="0.55000000000000004">
      <c r="A1937">
        <v>14498.854276</v>
      </c>
      <c r="B1937">
        <v>13992.142905000001</v>
      </c>
      <c r="C1937" t="s">
        <v>21</v>
      </c>
      <c r="D1937">
        <v>20905</v>
      </c>
      <c r="E1937">
        <v>210051</v>
      </c>
      <c r="F1937" t="s">
        <v>523</v>
      </c>
      <c r="G1937" t="s">
        <v>35</v>
      </c>
      <c r="H1937" t="s">
        <v>46</v>
      </c>
      <c r="I1937" t="s">
        <v>37</v>
      </c>
      <c r="J1937">
        <v>1</v>
      </c>
      <c r="K1937">
        <v>0</v>
      </c>
      <c r="L1937">
        <v>0</v>
      </c>
      <c r="M1937">
        <v>0</v>
      </c>
      <c r="N1937">
        <v>0.652269981</v>
      </c>
      <c r="O1937">
        <v>1</v>
      </c>
      <c r="P1937">
        <v>9087.82</v>
      </c>
      <c r="Q1937">
        <v>1</v>
      </c>
      <c r="R1937">
        <v>0.652269981</v>
      </c>
      <c r="S1937">
        <v>9087.82</v>
      </c>
      <c r="T1937" t="s">
        <v>98</v>
      </c>
      <c r="U1937" t="s">
        <v>283</v>
      </c>
      <c r="V1937">
        <v>0</v>
      </c>
      <c r="W1937">
        <v>0</v>
      </c>
      <c r="X1937">
        <v>20.929489378</v>
      </c>
      <c r="Y1937">
        <v>-1.779962947</v>
      </c>
      <c r="Z1937">
        <v>1.779962947</v>
      </c>
      <c r="AA1937">
        <v>-1.779962947</v>
      </c>
      <c r="AB1937">
        <v>5.5472753100000001E-2</v>
      </c>
      <c r="AC1937">
        <v>5.5472753100000001E-2</v>
      </c>
      <c r="AD1937">
        <v>0</v>
      </c>
      <c r="AE1937">
        <v>411.47546187</v>
      </c>
      <c r="AF1937">
        <v>0.5967972279</v>
      </c>
      <c r="AG1937">
        <v>4426.8113817000003</v>
      </c>
      <c r="AH1937" t="s">
        <v>40</v>
      </c>
    </row>
    <row r="1938" spans="1:34" x14ac:dyDescent="0.55000000000000004">
      <c r="A1938">
        <v>14498.854276</v>
      </c>
      <c r="B1938">
        <v>13992.142905000001</v>
      </c>
      <c r="C1938" t="s">
        <v>21</v>
      </c>
      <c r="D1938">
        <v>20720</v>
      </c>
      <c r="E1938">
        <v>210051</v>
      </c>
      <c r="F1938" t="s">
        <v>523</v>
      </c>
      <c r="G1938" t="s">
        <v>35</v>
      </c>
      <c r="H1938" t="s">
        <v>41</v>
      </c>
      <c r="I1938" t="s">
        <v>37</v>
      </c>
      <c r="J1938">
        <v>2</v>
      </c>
      <c r="K1938">
        <v>77.421309707000006</v>
      </c>
      <c r="L1938">
        <v>98</v>
      </c>
      <c r="M1938">
        <v>1149754.54</v>
      </c>
      <c r="N1938">
        <v>102.56730696</v>
      </c>
      <c r="O1938">
        <v>120</v>
      </c>
      <c r="P1938">
        <v>1437423.5</v>
      </c>
      <c r="Q1938">
        <v>22</v>
      </c>
      <c r="R1938">
        <v>25.145997254000001</v>
      </c>
      <c r="S1938">
        <v>287668.96000000002</v>
      </c>
      <c r="T1938" t="s">
        <v>140</v>
      </c>
      <c r="U1938" t="s">
        <v>198</v>
      </c>
      <c r="V1938">
        <v>0</v>
      </c>
      <c r="W1938">
        <v>0</v>
      </c>
      <c r="X1938">
        <v>67.503236000000001</v>
      </c>
      <c r="Y1938">
        <v>-3.745538888</v>
      </c>
      <c r="Z1938">
        <v>3.745538888</v>
      </c>
      <c r="AA1938">
        <v>-3.745538888</v>
      </c>
      <c r="AB1938">
        <v>1.3952710444</v>
      </c>
      <c r="AC1938">
        <v>1.3952710444</v>
      </c>
      <c r="AD1938">
        <v>0</v>
      </c>
      <c r="AE1938">
        <v>10349.581819999999</v>
      </c>
      <c r="AF1938">
        <v>23.75072621</v>
      </c>
      <c r="AG1938">
        <v>176173.71562999999</v>
      </c>
      <c r="AH1938" t="s">
        <v>40</v>
      </c>
    </row>
    <row r="1939" spans="1:34" x14ac:dyDescent="0.55000000000000004">
      <c r="A1939">
        <v>14498.854276</v>
      </c>
      <c r="B1939">
        <v>13992.142905000001</v>
      </c>
      <c r="C1939" t="s">
        <v>21</v>
      </c>
      <c r="D1939">
        <v>20706</v>
      </c>
      <c r="E1939">
        <v>210051</v>
      </c>
      <c r="F1939" t="s">
        <v>523</v>
      </c>
      <c r="G1939" t="s">
        <v>35</v>
      </c>
      <c r="H1939" t="s">
        <v>41</v>
      </c>
      <c r="I1939" t="s">
        <v>37</v>
      </c>
      <c r="J1939">
        <v>2</v>
      </c>
      <c r="K1939">
        <v>334.17352110000002</v>
      </c>
      <c r="L1939">
        <v>434</v>
      </c>
      <c r="M1939">
        <v>4923188.7300000004</v>
      </c>
      <c r="N1939">
        <v>346.95304871000002</v>
      </c>
      <c r="O1939">
        <v>445</v>
      </c>
      <c r="P1939">
        <v>4857697.67</v>
      </c>
      <c r="Q1939">
        <v>11</v>
      </c>
      <c r="R1939">
        <v>12.779527619</v>
      </c>
      <c r="S1939">
        <v>-65491.06</v>
      </c>
      <c r="T1939" t="s">
        <v>343</v>
      </c>
      <c r="U1939" t="s">
        <v>344</v>
      </c>
      <c r="V1939">
        <v>0</v>
      </c>
      <c r="W1939">
        <v>0</v>
      </c>
      <c r="X1939">
        <v>47.235311596999999</v>
      </c>
      <c r="Y1939">
        <v>-13.427207599999999</v>
      </c>
      <c r="Z1939">
        <v>13.427207599999999</v>
      </c>
      <c r="AA1939">
        <v>-13.427207599999999</v>
      </c>
      <c r="AB1939">
        <v>3.6327350147000002</v>
      </c>
      <c r="AC1939">
        <v>3.6327350147000002</v>
      </c>
      <c r="AD1939">
        <v>0</v>
      </c>
      <c r="AE1939">
        <v>26946.225551</v>
      </c>
      <c r="AF1939">
        <v>9.1467926042999999</v>
      </c>
      <c r="AG1939">
        <v>67847.375484999997</v>
      </c>
      <c r="AH1939" t="s">
        <v>40</v>
      </c>
    </row>
    <row r="1940" spans="1:34" x14ac:dyDescent="0.55000000000000004">
      <c r="A1940">
        <v>14498.854276</v>
      </c>
      <c r="B1940">
        <v>13992.142905000001</v>
      </c>
      <c r="C1940" t="s">
        <v>21</v>
      </c>
      <c r="D1940">
        <v>20901</v>
      </c>
      <c r="E1940">
        <v>210051</v>
      </c>
      <c r="F1940" t="s">
        <v>523</v>
      </c>
      <c r="G1940" t="s">
        <v>35</v>
      </c>
      <c r="H1940" t="s">
        <v>46</v>
      </c>
      <c r="I1940" t="s">
        <v>37</v>
      </c>
      <c r="J1940">
        <v>1</v>
      </c>
      <c r="K1940">
        <v>0.49983298500000001</v>
      </c>
      <c r="L1940">
        <v>1</v>
      </c>
      <c r="M1940">
        <v>9444.23</v>
      </c>
      <c r="N1940">
        <v>1.0422079689999999</v>
      </c>
      <c r="O1940">
        <v>1</v>
      </c>
      <c r="P1940">
        <v>30440.43</v>
      </c>
      <c r="Q1940">
        <v>0</v>
      </c>
      <c r="R1940">
        <v>0.54237498399999995</v>
      </c>
      <c r="S1940">
        <v>20996.2</v>
      </c>
      <c r="T1940" t="s">
        <v>98</v>
      </c>
      <c r="U1940" t="s">
        <v>171</v>
      </c>
      <c r="V1940">
        <v>0</v>
      </c>
      <c r="W1940">
        <v>0</v>
      </c>
      <c r="X1940">
        <v>70.619512907000001</v>
      </c>
      <c r="Y1940">
        <v>-1.8741309450000001</v>
      </c>
      <c r="Z1940">
        <v>1.8741309450000001</v>
      </c>
      <c r="AA1940">
        <v>-1.8741309450000001</v>
      </c>
      <c r="AB1940">
        <v>1.43937801E-2</v>
      </c>
      <c r="AC1940">
        <v>1.43937801E-2</v>
      </c>
      <c r="AD1940">
        <v>0</v>
      </c>
      <c r="AE1940">
        <v>106.76750278</v>
      </c>
      <c r="AF1940">
        <v>0.52798120390000003</v>
      </c>
      <c r="AG1940">
        <v>3916.3606893000001</v>
      </c>
      <c r="AH1940" t="s">
        <v>40</v>
      </c>
    </row>
    <row r="1941" spans="1:34" x14ac:dyDescent="0.55000000000000004">
      <c r="A1941">
        <v>14498.854276</v>
      </c>
      <c r="B1941">
        <v>13992.142905000001</v>
      </c>
      <c r="C1941" t="s">
        <v>21</v>
      </c>
      <c r="D1941">
        <v>20759</v>
      </c>
      <c r="E1941">
        <v>210051</v>
      </c>
      <c r="F1941" t="s">
        <v>523</v>
      </c>
      <c r="G1941" t="s">
        <v>35</v>
      </c>
      <c r="H1941" t="s">
        <v>79</v>
      </c>
      <c r="I1941" t="s">
        <v>37</v>
      </c>
      <c r="J1941">
        <v>1</v>
      </c>
      <c r="K1941">
        <v>0</v>
      </c>
      <c r="L1941">
        <v>0</v>
      </c>
      <c r="M1941">
        <v>0</v>
      </c>
      <c r="N1941">
        <v>3.6709438909999998</v>
      </c>
      <c r="O1941">
        <v>1</v>
      </c>
      <c r="P1941">
        <v>75216.86</v>
      </c>
      <c r="Q1941">
        <v>1</v>
      </c>
      <c r="R1941">
        <v>3.6709438909999998</v>
      </c>
      <c r="S1941">
        <v>75216.86</v>
      </c>
      <c r="T1941" t="s">
        <v>218</v>
      </c>
      <c r="U1941" t="s">
        <v>219</v>
      </c>
      <c r="V1941">
        <v>0</v>
      </c>
      <c r="W1941">
        <v>0</v>
      </c>
      <c r="X1941">
        <v>9.8504237089999993</v>
      </c>
      <c r="Y1941">
        <v>-0.90473397300000002</v>
      </c>
      <c r="Z1941">
        <v>0.90473397300000002</v>
      </c>
      <c r="AA1941">
        <v>-0.90473397300000002</v>
      </c>
      <c r="AB1941">
        <v>0.33716596859999998</v>
      </c>
      <c r="AC1941">
        <v>0.33716596859999998</v>
      </c>
      <c r="AD1941">
        <v>0</v>
      </c>
      <c r="AE1941">
        <v>2500.9669579000001</v>
      </c>
      <c r="AF1941">
        <v>3.3337779223999999</v>
      </c>
      <c r="AG1941">
        <v>24728.677283000001</v>
      </c>
      <c r="AH1941" t="s">
        <v>40</v>
      </c>
    </row>
    <row r="1942" spans="1:34" x14ac:dyDescent="0.55000000000000004">
      <c r="A1942">
        <v>14498.854276</v>
      </c>
      <c r="B1942">
        <v>13992.142905000001</v>
      </c>
      <c r="C1942" t="s">
        <v>21</v>
      </c>
      <c r="D1942">
        <v>20886</v>
      </c>
      <c r="E1942">
        <v>210051</v>
      </c>
      <c r="F1942" t="s">
        <v>523</v>
      </c>
      <c r="G1942" t="s">
        <v>35</v>
      </c>
      <c r="H1942" t="s">
        <v>46</v>
      </c>
      <c r="I1942" t="s">
        <v>37</v>
      </c>
      <c r="J1942">
        <v>1</v>
      </c>
      <c r="K1942">
        <v>1.3245289609999999</v>
      </c>
      <c r="L1942">
        <v>2</v>
      </c>
      <c r="M1942">
        <v>13903.83</v>
      </c>
      <c r="N1942">
        <v>3.7815418869999999</v>
      </c>
      <c r="O1942">
        <v>4</v>
      </c>
      <c r="P1942">
        <v>37597.67</v>
      </c>
      <c r="Q1942">
        <v>2</v>
      </c>
      <c r="R1942">
        <v>2.457012926</v>
      </c>
      <c r="S1942">
        <v>23693.84</v>
      </c>
      <c r="T1942" t="s">
        <v>93</v>
      </c>
      <c r="U1942" t="s">
        <v>94</v>
      </c>
      <c r="V1942">
        <v>0</v>
      </c>
      <c r="W1942">
        <v>0</v>
      </c>
      <c r="X1942">
        <v>32.268526053000002</v>
      </c>
      <c r="Y1942">
        <v>-0.61168998200000002</v>
      </c>
      <c r="Z1942">
        <v>0.61168998200000002</v>
      </c>
      <c r="AA1942">
        <v>-0.61168998200000002</v>
      </c>
      <c r="AB1942">
        <v>4.6575731099999997E-2</v>
      </c>
      <c r="AC1942">
        <v>4.6575731099999997E-2</v>
      </c>
      <c r="AD1942">
        <v>0</v>
      </c>
      <c r="AE1942">
        <v>345.48078799000001</v>
      </c>
      <c r="AF1942">
        <v>2.4104371949000001</v>
      </c>
      <c r="AG1942">
        <v>17879.692316000001</v>
      </c>
      <c r="AH1942" t="s">
        <v>40</v>
      </c>
    </row>
    <row r="1943" spans="1:34" x14ac:dyDescent="0.55000000000000004">
      <c r="A1943">
        <v>14498.854276</v>
      </c>
      <c r="B1943">
        <v>13992.142905000001</v>
      </c>
      <c r="C1943" t="s">
        <v>21</v>
      </c>
      <c r="D1943">
        <v>20716</v>
      </c>
      <c r="E1943">
        <v>210051</v>
      </c>
      <c r="F1943" t="s">
        <v>523</v>
      </c>
      <c r="G1943" t="s">
        <v>35</v>
      </c>
      <c r="H1943" t="s">
        <v>41</v>
      </c>
      <c r="I1943" t="s">
        <v>37</v>
      </c>
      <c r="J1943">
        <v>2</v>
      </c>
      <c r="K1943">
        <v>59.009361247000001</v>
      </c>
      <c r="L1943">
        <v>67</v>
      </c>
      <c r="M1943">
        <v>772446.67</v>
      </c>
      <c r="N1943">
        <v>90.126798334</v>
      </c>
      <c r="O1943">
        <v>96</v>
      </c>
      <c r="P1943">
        <v>1551891.64</v>
      </c>
      <c r="Q1943">
        <v>29</v>
      </c>
      <c r="R1943">
        <v>31.117437086999999</v>
      </c>
      <c r="S1943">
        <v>779444.97</v>
      </c>
      <c r="T1943" t="s">
        <v>140</v>
      </c>
      <c r="U1943" t="s">
        <v>276</v>
      </c>
      <c r="V1943">
        <v>0</v>
      </c>
      <c r="W1943">
        <v>0</v>
      </c>
      <c r="X1943">
        <v>75.096107774000004</v>
      </c>
      <c r="Y1943">
        <v>-6.8142197979999999</v>
      </c>
      <c r="Z1943">
        <v>6.8142197979999999</v>
      </c>
      <c r="AA1943">
        <v>-6.8142197979999999</v>
      </c>
      <c r="AB1943">
        <v>2.8235958179999998</v>
      </c>
      <c r="AC1943">
        <v>2.8235958179999998</v>
      </c>
      <c r="AD1943">
        <v>0</v>
      </c>
      <c r="AE1943">
        <v>20944.343441000001</v>
      </c>
      <c r="AF1943">
        <v>28.293841269000001</v>
      </c>
      <c r="AG1943">
        <v>209872.78881</v>
      </c>
      <c r="AH1943" t="s">
        <v>40</v>
      </c>
    </row>
    <row r="1944" spans="1:34" x14ac:dyDescent="0.55000000000000004">
      <c r="A1944">
        <v>14498.854276</v>
      </c>
      <c r="B1944">
        <v>13992.142905000001</v>
      </c>
      <c r="C1944" t="s">
        <v>21</v>
      </c>
      <c r="D1944">
        <v>20878</v>
      </c>
      <c r="E1944">
        <v>210051</v>
      </c>
      <c r="F1944" t="s">
        <v>523</v>
      </c>
      <c r="G1944" t="s">
        <v>35</v>
      </c>
      <c r="H1944" t="s">
        <v>46</v>
      </c>
      <c r="I1944" t="s">
        <v>37</v>
      </c>
      <c r="J1944">
        <v>2</v>
      </c>
      <c r="K1944">
        <v>0</v>
      </c>
      <c r="L1944">
        <v>0</v>
      </c>
      <c r="M1944">
        <v>0</v>
      </c>
      <c r="N1944">
        <v>1.859616945</v>
      </c>
      <c r="O1944">
        <v>2</v>
      </c>
      <c r="P1944">
        <v>13525.31</v>
      </c>
      <c r="Q1944">
        <v>2</v>
      </c>
      <c r="R1944">
        <v>1.859616945</v>
      </c>
      <c r="S1944">
        <v>13525.31</v>
      </c>
      <c r="T1944" t="s">
        <v>47</v>
      </c>
      <c r="U1944" t="s">
        <v>48</v>
      </c>
      <c r="V1944">
        <v>0</v>
      </c>
      <c r="W1944">
        <v>0</v>
      </c>
      <c r="X1944">
        <v>25.688626236000001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1.859616945</v>
      </c>
      <c r="AG1944">
        <v>13793.920403</v>
      </c>
      <c r="AH1944" t="s">
        <v>40</v>
      </c>
    </row>
    <row r="1945" spans="1:34" x14ac:dyDescent="0.55000000000000004">
      <c r="A1945">
        <v>14498.854276</v>
      </c>
      <c r="B1945">
        <v>13992.142905000001</v>
      </c>
      <c r="C1945" t="s">
        <v>21</v>
      </c>
      <c r="D1945">
        <v>20748</v>
      </c>
      <c r="E1945">
        <v>210051</v>
      </c>
      <c r="F1945" t="s">
        <v>523</v>
      </c>
      <c r="G1945" t="s">
        <v>35</v>
      </c>
      <c r="H1945" t="s">
        <v>41</v>
      </c>
      <c r="I1945" t="s">
        <v>37</v>
      </c>
      <c r="J1945">
        <v>2</v>
      </c>
      <c r="K1945">
        <v>44.286052687000002</v>
      </c>
      <c r="L1945">
        <v>59</v>
      </c>
      <c r="M1945">
        <v>680224.93</v>
      </c>
      <c r="N1945">
        <v>45.901860640999999</v>
      </c>
      <c r="O1945">
        <v>53</v>
      </c>
      <c r="P1945">
        <v>568217.32999999996</v>
      </c>
      <c r="Q1945">
        <v>-6</v>
      </c>
      <c r="R1945">
        <v>1.6158079540000001</v>
      </c>
      <c r="S1945">
        <v>-112007.6</v>
      </c>
      <c r="T1945" t="s">
        <v>318</v>
      </c>
      <c r="U1945" t="s">
        <v>319</v>
      </c>
      <c r="V1945">
        <v>0</v>
      </c>
      <c r="W1945">
        <v>0</v>
      </c>
      <c r="X1945">
        <v>58.72886227</v>
      </c>
      <c r="Y1945">
        <v>-3.3167708999999999</v>
      </c>
      <c r="Z1945">
        <v>3.3167708999999999</v>
      </c>
      <c r="AA1945">
        <v>-3.3167708999999999</v>
      </c>
      <c r="AB1945">
        <v>9.12543611E-2</v>
      </c>
      <c r="AC1945">
        <v>9.12543611E-2</v>
      </c>
      <c r="AD1945">
        <v>0</v>
      </c>
      <c r="AE1945">
        <v>676.88961222</v>
      </c>
      <c r="AF1945">
        <v>1.5245535929</v>
      </c>
      <c r="AG1945">
        <v>11308.549843000001</v>
      </c>
      <c r="AH1945" t="s">
        <v>40</v>
      </c>
    </row>
    <row r="1946" spans="1:34" x14ac:dyDescent="0.55000000000000004">
      <c r="A1946">
        <v>14498.854276</v>
      </c>
      <c r="B1946">
        <v>13992.142905000001</v>
      </c>
      <c r="C1946" t="s">
        <v>21</v>
      </c>
      <c r="D1946">
        <v>21201</v>
      </c>
      <c r="E1946">
        <v>210051</v>
      </c>
      <c r="F1946" t="s">
        <v>523</v>
      </c>
      <c r="G1946" t="s">
        <v>35</v>
      </c>
      <c r="H1946" t="s">
        <v>86</v>
      </c>
      <c r="I1946" t="s">
        <v>37</v>
      </c>
      <c r="J1946">
        <v>1</v>
      </c>
      <c r="K1946">
        <v>0</v>
      </c>
      <c r="L1946">
        <v>0</v>
      </c>
      <c r="M1946">
        <v>0</v>
      </c>
      <c r="N1946">
        <v>0.52952198399999995</v>
      </c>
      <c r="O1946">
        <v>1</v>
      </c>
      <c r="P1946">
        <v>8726.9699999999993</v>
      </c>
      <c r="Q1946">
        <v>1</v>
      </c>
      <c r="R1946">
        <v>0.52952198399999995</v>
      </c>
      <c r="S1946">
        <v>8726.9699999999993</v>
      </c>
      <c r="T1946" t="s">
        <v>36</v>
      </c>
      <c r="U1946" t="s">
        <v>232</v>
      </c>
      <c r="V1946">
        <v>0</v>
      </c>
      <c r="W1946">
        <v>0</v>
      </c>
      <c r="X1946">
        <v>58.911117240000003</v>
      </c>
      <c r="Y1946">
        <v>-0.58304598299999999</v>
      </c>
      <c r="Z1946">
        <v>0.58304598299999999</v>
      </c>
      <c r="AA1946">
        <v>-0.58304598299999999</v>
      </c>
      <c r="AB1946">
        <v>5.2407028999999997E-3</v>
      </c>
      <c r="AC1946">
        <v>5.2407028999999997E-3</v>
      </c>
      <c r="AD1946">
        <v>0</v>
      </c>
      <c r="AE1946">
        <v>38.873510746000001</v>
      </c>
      <c r="AF1946">
        <v>0.52428128110000005</v>
      </c>
      <c r="AG1946">
        <v>3888.9160904999999</v>
      </c>
      <c r="AH1946" t="s">
        <v>40</v>
      </c>
    </row>
    <row r="1947" spans="1:34" x14ac:dyDescent="0.55000000000000004">
      <c r="A1947">
        <v>14498.854276</v>
      </c>
      <c r="B1947">
        <v>13992.142905000001</v>
      </c>
      <c r="C1947" t="s">
        <v>21</v>
      </c>
      <c r="D1947">
        <v>20876</v>
      </c>
      <c r="E1947">
        <v>210051</v>
      </c>
      <c r="F1947" t="s">
        <v>523</v>
      </c>
      <c r="G1947" t="s">
        <v>35</v>
      </c>
      <c r="H1947" t="s">
        <v>46</v>
      </c>
      <c r="I1947" t="s">
        <v>37</v>
      </c>
      <c r="J1947">
        <v>1</v>
      </c>
      <c r="K1947">
        <v>0</v>
      </c>
      <c r="L1947">
        <v>0</v>
      </c>
      <c r="M1947">
        <v>0</v>
      </c>
      <c r="N1947">
        <v>0.54660698399999996</v>
      </c>
      <c r="O1947">
        <v>1</v>
      </c>
      <c r="P1947">
        <v>4533.42</v>
      </c>
      <c r="Q1947">
        <v>1</v>
      </c>
      <c r="R1947">
        <v>0.54660698399999996</v>
      </c>
      <c r="S1947">
        <v>4533.42</v>
      </c>
      <c r="T1947" t="s">
        <v>74</v>
      </c>
      <c r="U1947" t="s">
        <v>75</v>
      </c>
      <c r="V1947">
        <v>0</v>
      </c>
      <c r="W1947">
        <v>0</v>
      </c>
      <c r="X1947">
        <v>56.860298307000001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0.54660698399999996</v>
      </c>
      <c r="AG1947">
        <v>4054.5195339000002</v>
      </c>
      <c r="AH1947" t="s">
        <v>40</v>
      </c>
    </row>
    <row r="1948" spans="1:34" x14ac:dyDescent="0.55000000000000004">
      <c r="A1948">
        <v>14498.854276</v>
      </c>
      <c r="B1948">
        <v>13992.142905000001</v>
      </c>
      <c r="C1948" t="s">
        <v>21</v>
      </c>
      <c r="D1948">
        <v>20705</v>
      </c>
      <c r="E1948">
        <v>210051</v>
      </c>
      <c r="F1948" t="s">
        <v>523</v>
      </c>
      <c r="G1948" t="s">
        <v>35</v>
      </c>
      <c r="H1948" t="s">
        <v>41</v>
      </c>
      <c r="I1948" t="s">
        <v>37</v>
      </c>
      <c r="J1948">
        <v>2</v>
      </c>
      <c r="K1948">
        <v>19.258334431000002</v>
      </c>
      <c r="L1948">
        <v>28</v>
      </c>
      <c r="M1948">
        <v>247310.96</v>
      </c>
      <c r="N1948">
        <v>39.659233825000001</v>
      </c>
      <c r="O1948">
        <v>37</v>
      </c>
      <c r="P1948">
        <v>644395.67000000004</v>
      </c>
      <c r="Q1948">
        <v>9</v>
      </c>
      <c r="R1948">
        <v>20.400899394</v>
      </c>
      <c r="S1948">
        <v>397084.71</v>
      </c>
      <c r="T1948" t="s">
        <v>298</v>
      </c>
      <c r="U1948" t="s">
        <v>299</v>
      </c>
      <c r="V1948">
        <v>0</v>
      </c>
      <c r="W1948">
        <v>0</v>
      </c>
      <c r="X1948">
        <v>75.462409758000007</v>
      </c>
      <c r="Y1948">
        <v>-55.213048360000002</v>
      </c>
      <c r="Z1948">
        <v>55.213048364000002</v>
      </c>
      <c r="AA1948">
        <v>-55.213048360000002</v>
      </c>
      <c r="AB1948">
        <v>14.926581970000001</v>
      </c>
      <c r="AC1948">
        <v>14.926581970000001</v>
      </c>
      <c r="AD1948">
        <v>0</v>
      </c>
      <c r="AE1948">
        <v>110719.62112</v>
      </c>
      <c r="AF1948">
        <v>5.4743174239999997</v>
      </c>
      <c r="AG1948">
        <v>40606.372731000003</v>
      </c>
      <c r="AH1948" t="s">
        <v>40</v>
      </c>
    </row>
    <row r="1949" spans="1:34" x14ac:dyDescent="0.55000000000000004">
      <c r="A1949">
        <v>14498.854276</v>
      </c>
      <c r="B1949">
        <v>13992.142905000001</v>
      </c>
      <c r="C1949" t="s">
        <v>21</v>
      </c>
      <c r="D1949">
        <v>20747</v>
      </c>
      <c r="E1949">
        <v>210051</v>
      </c>
      <c r="F1949" t="s">
        <v>523</v>
      </c>
      <c r="G1949" t="s">
        <v>35</v>
      </c>
      <c r="H1949" t="s">
        <v>41</v>
      </c>
      <c r="I1949" t="s">
        <v>37</v>
      </c>
      <c r="J1949">
        <v>2</v>
      </c>
      <c r="K1949">
        <v>122.39322837</v>
      </c>
      <c r="L1949">
        <v>159</v>
      </c>
      <c r="M1949">
        <v>1757055.86</v>
      </c>
      <c r="N1949">
        <v>163.35908416000001</v>
      </c>
      <c r="O1949">
        <v>203</v>
      </c>
      <c r="P1949">
        <v>2105008.62</v>
      </c>
      <c r="Q1949">
        <v>44</v>
      </c>
      <c r="R1949">
        <v>40.965855781999998</v>
      </c>
      <c r="S1949">
        <v>347952.76</v>
      </c>
      <c r="T1949" t="s">
        <v>106</v>
      </c>
      <c r="U1949" t="s">
        <v>107</v>
      </c>
      <c r="V1949">
        <v>0</v>
      </c>
      <c r="W1949">
        <v>0</v>
      </c>
      <c r="X1949">
        <v>135.299723</v>
      </c>
      <c r="Y1949">
        <v>-5.2008608450000002</v>
      </c>
      <c r="Z1949">
        <v>5.2008608450000002</v>
      </c>
      <c r="AA1949">
        <v>-5.2008608450000002</v>
      </c>
      <c r="AB1949">
        <v>1.5747091761000001</v>
      </c>
      <c r="AC1949">
        <v>1.5747091761000001</v>
      </c>
      <c r="AD1949">
        <v>0</v>
      </c>
      <c r="AE1949">
        <v>11680.584591000001</v>
      </c>
      <c r="AF1949">
        <v>39.391146606</v>
      </c>
      <c r="AG1949">
        <v>292188.31455000001</v>
      </c>
      <c r="AH1949" t="s">
        <v>40</v>
      </c>
    </row>
    <row r="1950" spans="1:34" x14ac:dyDescent="0.55000000000000004">
      <c r="A1950">
        <v>14498.854276</v>
      </c>
      <c r="B1950">
        <v>13992.142905000001</v>
      </c>
      <c r="C1950" t="s">
        <v>21</v>
      </c>
      <c r="D1950">
        <v>20874</v>
      </c>
      <c r="E1950">
        <v>210051</v>
      </c>
      <c r="F1950" t="s">
        <v>523</v>
      </c>
      <c r="G1950" t="s">
        <v>35</v>
      </c>
      <c r="H1950" t="s">
        <v>46</v>
      </c>
      <c r="I1950" t="s">
        <v>37</v>
      </c>
      <c r="J1950">
        <v>1</v>
      </c>
      <c r="K1950">
        <v>0</v>
      </c>
      <c r="L1950">
        <v>0</v>
      </c>
      <c r="M1950">
        <v>0</v>
      </c>
      <c r="N1950">
        <v>0.37665798900000003</v>
      </c>
      <c r="O1950">
        <v>1</v>
      </c>
      <c r="P1950">
        <v>2397.27</v>
      </c>
      <c r="Q1950">
        <v>1</v>
      </c>
      <c r="R1950">
        <v>0.37665798900000003</v>
      </c>
      <c r="S1950">
        <v>2397.27</v>
      </c>
      <c r="T1950" t="s">
        <v>74</v>
      </c>
      <c r="U1950" t="s">
        <v>176</v>
      </c>
      <c r="V1950">
        <v>0</v>
      </c>
      <c r="W1950">
        <v>0</v>
      </c>
      <c r="X1950">
        <v>67.317166005000004</v>
      </c>
      <c r="Y1950">
        <v>-2.7837239170000001</v>
      </c>
      <c r="Z1950">
        <v>2.7837239170000001</v>
      </c>
      <c r="AA1950">
        <v>-2.7837239170000001</v>
      </c>
      <c r="AB1950">
        <v>1.55756981E-2</v>
      </c>
      <c r="AC1950">
        <v>1.55756981E-2</v>
      </c>
      <c r="AD1950">
        <v>0</v>
      </c>
      <c r="AE1950">
        <v>115.53451368</v>
      </c>
      <c r="AF1950">
        <v>0.36108229089999999</v>
      </c>
      <c r="AG1950">
        <v>2678.3690013999999</v>
      </c>
      <c r="AH1950" t="s">
        <v>40</v>
      </c>
    </row>
    <row r="1951" spans="1:34" x14ac:dyDescent="0.55000000000000004">
      <c r="A1951">
        <v>14498.854276</v>
      </c>
      <c r="B1951">
        <v>13992.142905000001</v>
      </c>
      <c r="C1951" t="s">
        <v>21</v>
      </c>
      <c r="D1951">
        <v>20746</v>
      </c>
      <c r="E1951">
        <v>210051</v>
      </c>
      <c r="F1951" t="s">
        <v>523</v>
      </c>
      <c r="G1951" t="s">
        <v>35</v>
      </c>
      <c r="H1951" t="s">
        <v>41</v>
      </c>
      <c r="I1951" t="s">
        <v>37</v>
      </c>
      <c r="J1951">
        <v>2</v>
      </c>
      <c r="K1951">
        <v>47.949418579000003</v>
      </c>
      <c r="L1951">
        <v>54</v>
      </c>
      <c r="M1951">
        <v>673277.35</v>
      </c>
      <c r="N1951">
        <v>69.465312940999993</v>
      </c>
      <c r="O1951">
        <v>86</v>
      </c>
      <c r="P1951">
        <v>900328.03</v>
      </c>
      <c r="Q1951">
        <v>32</v>
      </c>
      <c r="R1951">
        <v>21.515894362000001</v>
      </c>
      <c r="S1951">
        <v>227050.68</v>
      </c>
      <c r="T1951" t="s">
        <v>476</v>
      </c>
      <c r="U1951" t="s">
        <v>477</v>
      </c>
      <c r="V1951">
        <v>0</v>
      </c>
      <c r="W1951">
        <v>0</v>
      </c>
      <c r="X1951">
        <v>38.336858863000003</v>
      </c>
      <c r="Y1951">
        <v>-7.4017377800000004</v>
      </c>
      <c r="Z1951">
        <v>7.4017377800000004</v>
      </c>
      <c r="AA1951">
        <v>-7.4017377800000004</v>
      </c>
      <c r="AB1951">
        <v>4.1540964203000001</v>
      </c>
      <c r="AC1951">
        <v>4.1540964203000001</v>
      </c>
      <c r="AD1951">
        <v>0</v>
      </c>
      <c r="AE1951">
        <v>30813.483133000002</v>
      </c>
      <c r="AF1951">
        <v>17.361797941999999</v>
      </c>
      <c r="AG1951">
        <v>128783.11284</v>
      </c>
      <c r="AH1951" t="s">
        <v>40</v>
      </c>
    </row>
    <row r="1952" spans="1:34" x14ac:dyDescent="0.55000000000000004">
      <c r="A1952">
        <v>14498.854276</v>
      </c>
      <c r="B1952">
        <v>13992.142905000001</v>
      </c>
      <c r="C1952" t="s">
        <v>21</v>
      </c>
      <c r="D1952">
        <v>20866</v>
      </c>
      <c r="E1952">
        <v>210051</v>
      </c>
      <c r="F1952" t="s">
        <v>523</v>
      </c>
      <c r="G1952" t="s">
        <v>35</v>
      </c>
      <c r="H1952" t="s">
        <v>46</v>
      </c>
      <c r="I1952" t="s">
        <v>37</v>
      </c>
      <c r="J1952">
        <v>2</v>
      </c>
      <c r="K1952">
        <v>0.64227998100000006</v>
      </c>
      <c r="L1952">
        <v>1</v>
      </c>
      <c r="M1952">
        <v>2743.74</v>
      </c>
      <c r="N1952">
        <v>3.748365889</v>
      </c>
      <c r="O1952">
        <v>3</v>
      </c>
      <c r="P1952">
        <v>48731.66</v>
      </c>
      <c r="Q1952">
        <v>2</v>
      </c>
      <c r="R1952">
        <v>3.1060859079999998</v>
      </c>
      <c r="S1952">
        <v>45987.92</v>
      </c>
      <c r="T1952" t="s">
        <v>251</v>
      </c>
      <c r="U1952" t="s">
        <v>252</v>
      </c>
      <c r="V1952">
        <v>0</v>
      </c>
      <c r="W1952">
        <v>0</v>
      </c>
      <c r="X1952">
        <v>53.171304423999999</v>
      </c>
      <c r="Y1952">
        <v>-9.5049347189999995</v>
      </c>
      <c r="Z1952">
        <v>9.5049347189999995</v>
      </c>
      <c r="AA1952">
        <v>-9.5049347189999995</v>
      </c>
      <c r="AB1952">
        <v>0.55524580609999996</v>
      </c>
      <c r="AC1952">
        <v>0.55524580609999996</v>
      </c>
      <c r="AD1952">
        <v>0</v>
      </c>
      <c r="AE1952">
        <v>4118.5989804000001</v>
      </c>
      <c r="AF1952">
        <v>2.5508401019</v>
      </c>
      <c r="AG1952">
        <v>18921.146863000002</v>
      </c>
      <c r="AH1952" t="s">
        <v>40</v>
      </c>
    </row>
    <row r="1953" spans="1:34" x14ac:dyDescent="0.55000000000000004">
      <c r="A1953">
        <v>14498.854276</v>
      </c>
      <c r="B1953">
        <v>13992.142905000001</v>
      </c>
      <c r="C1953" t="s">
        <v>21</v>
      </c>
      <c r="D1953">
        <v>20745</v>
      </c>
      <c r="E1953">
        <v>210051</v>
      </c>
      <c r="F1953" t="s">
        <v>523</v>
      </c>
      <c r="G1953" t="s">
        <v>35</v>
      </c>
      <c r="H1953" t="s">
        <v>41</v>
      </c>
      <c r="I1953" t="s">
        <v>37</v>
      </c>
      <c r="J1953">
        <v>2</v>
      </c>
      <c r="K1953">
        <v>23.5348583</v>
      </c>
      <c r="L1953">
        <v>28</v>
      </c>
      <c r="M1953">
        <v>342451.17</v>
      </c>
      <c r="N1953">
        <v>30.776542084999999</v>
      </c>
      <c r="O1953">
        <v>37</v>
      </c>
      <c r="P1953">
        <v>430570.41</v>
      </c>
      <c r="Q1953">
        <v>9</v>
      </c>
      <c r="R1953">
        <v>7.2416837850000002</v>
      </c>
      <c r="S1953">
        <v>88119.24</v>
      </c>
      <c r="T1953" t="s">
        <v>214</v>
      </c>
      <c r="U1953" t="s">
        <v>215</v>
      </c>
      <c r="V1953">
        <v>0</v>
      </c>
      <c r="W1953">
        <v>0</v>
      </c>
      <c r="X1953">
        <v>67.456354997999995</v>
      </c>
      <c r="Y1953">
        <v>-2.797984918</v>
      </c>
      <c r="Z1953">
        <v>2.797984918</v>
      </c>
      <c r="AA1953">
        <v>-2.797984918</v>
      </c>
      <c r="AB1953">
        <v>0.30037380479999998</v>
      </c>
      <c r="AC1953">
        <v>0.30037380479999998</v>
      </c>
      <c r="AD1953">
        <v>0</v>
      </c>
      <c r="AE1953">
        <v>2228.0568942999998</v>
      </c>
      <c r="AF1953">
        <v>6.9413099801999998</v>
      </c>
      <c r="AG1953">
        <v>51487.957030999998</v>
      </c>
      <c r="AH1953" t="s">
        <v>40</v>
      </c>
    </row>
    <row r="1954" spans="1:34" x14ac:dyDescent="0.55000000000000004">
      <c r="A1954">
        <v>14498.854276</v>
      </c>
      <c r="B1954">
        <v>13992.142905000001</v>
      </c>
      <c r="C1954" t="s">
        <v>21</v>
      </c>
      <c r="D1954">
        <v>20854</v>
      </c>
      <c r="E1954">
        <v>210051</v>
      </c>
      <c r="F1954" t="s">
        <v>523</v>
      </c>
      <c r="G1954" t="s">
        <v>35</v>
      </c>
      <c r="H1954" t="s">
        <v>46</v>
      </c>
      <c r="I1954" t="s">
        <v>37</v>
      </c>
      <c r="J1954">
        <v>1</v>
      </c>
      <c r="K1954">
        <v>0</v>
      </c>
      <c r="L1954">
        <v>0</v>
      </c>
      <c r="M1954">
        <v>0</v>
      </c>
      <c r="N1954">
        <v>3.3577739000000002</v>
      </c>
      <c r="O1954">
        <v>1</v>
      </c>
      <c r="P1954">
        <v>23228.01</v>
      </c>
      <c r="Q1954">
        <v>1</v>
      </c>
      <c r="R1954">
        <v>3.3577739000000002</v>
      </c>
      <c r="S1954">
        <v>23228.01</v>
      </c>
      <c r="T1954" t="s">
        <v>243</v>
      </c>
      <c r="U1954" t="s">
        <v>244</v>
      </c>
      <c r="V1954">
        <v>0</v>
      </c>
      <c r="W1954">
        <v>0</v>
      </c>
      <c r="X1954">
        <v>52.224355439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3.3577739000000002</v>
      </c>
      <c r="AG1954">
        <v>24906.670179000001</v>
      </c>
      <c r="AH1954" t="s">
        <v>40</v>
      </c>
    </row>
    <row r="1955" spans="1:34" x14ac:dyDescent="0.55000000000000004">
      <c r="A1955">
        <v>14498.854276</v>
      </c>
      <c r="B1955">
        <v>13992.142905000001</v>
      </c>
      <c r="C1955" t="s">
        <v>21</v>
      </c>
      <c r="D1955">
        <v>21113</v>
      </c>
      <c r="E1955">
        <v>210051</v>
      </c>
      <c r="F1955" t="s">
        <v>523</v>
      </c>
      <c r="G1955" t="s">
        <v>35</v>
      </c>
      <c r="H1955" t="s">
        <v>64</v>
      </c>
      <c r="I1955" t="s">
        <v>37</v>
      </c>
      <c r="J1955">
        <v>2</v>
      </c>
      <c r="K1955">
        <v>0</v>
      </c>
      <c r="L1955">
        <v>0</v>
      </c>
      <c r="M1955">
        <v>0</v>
      </c>
      <c r="N1955">
        <v>2.1724779359999999</v>
      </c>
      <c r="O1955">
        <v>3</v>
      </c>
      <c r="P1955">
        <v>35638.99</v>
      </c>
      <c r="Q1955">
        <v>3</v>
      </c>
      <c r="R1955">
        <v>2.1724779359999999</v>
      </c>
      <c r="S1955">
        <v>35638.99</v>
      </c>
      <c r="T1955" t="s">
        <v>296</v>
      </c>
      <c r="U1955" t="s">
        <v>297</v>
      </c>
      <c r="V1955">
        <v>0</v>
      </c>
      <c r="W1955">
        <v>0</v>
      </c>
      <c r="X1955">
        <v>72.867943832999998</v>
      </c>
      <c r="Y1955">
        <v>-3.5327478960000001</v>
      </c>
      <c r="Z1955">
        <v>3.5327478960000001</v>
      </c>
      <c r="AA1955">
        <v>-3.5327478960000001</v>
      </c>
      <c r="AB1955">
        <v>0.1053250092</v>
      </c>
      <c r="AC1955">
        <v>0.1053250092</v>
      </c>
      <c r="AD1955">
        <v>0</v>
      </c>
      <c r="AE1955">
        <v>781.26024705999998</v>
      </c>
      <c r="AF1955">
        <v>2.0671529268</v>
      </c>
      <c r="AG1955">
        <v>15333.342175</v>
      </c>
      <c r="AH1955" t="s">
        <v>40</v>
      </c>
    </row>
    <row r="1956" spans="1:34" x14ac:dyDescent="0.55000000000000004">
      <c r="A1956">
        <v>14498.854276</v>
      </c>
      <c r="B1956">
        <v>13992.142905000001</v>
      </c>
      <c r="C1956" t="s">
        <v>21</v>
      </c>
      <c r="D1956">
        <v>20744</v>
      </c>
      <c r="E1956">
        <v>210051</v>
      </c>
      <c r="F1956" t="s">
        <v>523</v>
      </c>
      <c r="G1956" t="s">
        <v>35</v>
      </c>
      <c r="H1956" t="s">
        <v>41</v>
      </c>
      <c r="I1956" t="s">
        <v>37</v>
      </c>
      <c r="J1956">
        <v>2</v>
      </c>
      <c r="K1956">
        <v>34.028771990999999</v>
      </c>
      <c r="L1956">
        <v>39</v>
      </c>
      <c r="M1956">
        <v>575931.88</v>
      </c>
      <c r="N1956">
        <v>44.517298676000003</v>
      </c>
      <c r="O1956">
        <v>38</v>
      </c>
      <c r="P1956">
        <v>681417.56</v>
      </c>
      <c r="Q1956">
        <v>-1</v>
      </c>
      <c r="R1956">
        <v>10.488526685</v>
      </c>
      <c r="S1956">
        <v>105485.68</v>
      </c>
      <c r="T1956" t="s">
        <v>42</v>
      </c>
      <c r="U1956" t="s">
        <v>43</v>
      </c>
      <c r="V1956">
        <v>0</v>
      </c>
      <c r="W1956">
        <v>0</v>
      </c>
      <c r="X1956">
        <v>69.501414928000003</v>
      </c>
      <c r="Y1956">
        <v>-9.1640427280000001</v>
      </c>
      <c r="Z1956">
        <v>9.1640427280000001</v>
      </c>
      <c r="AA1956">
        <v>-9.1640427280000001</v>
      </c>
      <c r="AB1956">
        <v>1.3829546749999999</v>
      </c>
      <c r="AC1956">
        <v>1.3829546749999999</v>
      </c>
      <c r="AD1956">
        <v>0</v>
      </c>
      <c r="AE1956">
        <v>10258.223748</v>
      </c>
      <c r="AF1956">
        <v>9.1055720099999995</v>
      </c>
      <c r="AG1956">
        <v>67541.617033999995</v>
      </c>
      <c r="AH1956" t="s">
        <v>40</v>
      </c>
    </row>
    <row r="1957" spans="1:34" x14ac:dyDescent="0.55000000000000004">
      <c r="A1957">
        <v>14498.854276</v>
      </c>
      <c r="B1957">
        <v>13992.142905000001</v>
      </c>
      <c r="C1957" t="s">
        <v>21</v>
      </c>
      <c r="D1957">
        <v>20852</v>
      </c>
      <c r="E1957">
        <v>210051</v>
      </c>
      <c r="F1957" t="s">
        <v>523</v>
      </c>
      <c r="G1957" t="s">
        <v>35</v>
      </c>
      <c r="H1957" t="s">
        <v>46</v>
      </c>
      <c r="I1957" t="s">
        <v>37</v>
      </c>
      <c r="J1957">
        <v>1</v>
      </c>
      <c r="K1957">
        <v>0</v>
      </c>
      <c r="L1957">
        <v>0</v>
      </c>
      <c r="M1957">
        <v>0</v>
      </c>
      <c r="N1957">
        <v>0.39626098799999998</v>
      </c>
      <c r="O1957">
        <v>1</v>
      </c>
      <c r="P1957">
        <v>8428.76</v>
      </c>
      <c r="Q1957">
        <v>1</v>
      </c>
      <c r="R1957">
        <v>0.39626098799999998</v>
      </c>
      <c r="S1957">
        <v>8428.76</v>
      </c>
      <c r="T1957" t="s">
        <v>310</v>
      </c>
      <c r="U1957" t="s">
        <v>314</v>
      </c>
      <c r="V1957">
        <v>0</v>
      </c>
      <c r="W1957">
        <v>0</v>
      </c>
      <c r="X1957">
        <v>45.448545643000003</v>
      </c>
      <c r="Y1957">
        <v>-0.73492597800000004</v>
      </c>
      <c r="Z1957">
        <v>0.73492597800000004</v>
      </c>
      <c r="AA1957">
        <v>-0.73492597800000004</v>
      </c>
      <c r="AB1957">
        <v>6.4077407000000001E-3</v>
      </c>
      <c r="AC1957">
        <v>6.4077407000000001E-3</v>
      </c>
      <c r="AD1957">
        <v>0</v>
      </c>
      <c r="AE1957">
        <v>47.530145900999997</v>
      </c>
      <c r="AF1957">
        <v>0.38985324729999998</v>
      </c>
      <c r="AG1957">
        <v>2891.7808461</v>
      </c>
      <c r="AH1957" t="s">
        <v>40</v>
      </c>
    </row>
    <row r="1958" spans="1:34" x14ac:dyDescent="0.55000000000000004">
      <c r="A1958">
        <v>14498.854276</v>
      </c>
      <c r="B1958">
        <v>13992.142905000001</v>
      </c>
      <c r="C1958" t="s">
        <v>21</v>
      </c>
      <c r="D1958" t="s">
        <v>148</v>
      </c>
      <c r="E1958">
        <v>210051</v>
      </c>
      <c r="F1958" t="s">
        <v>523</v>
      </c>
      <c r="G1958" t="s">
        <v>35</v>
      </c>
      <c r="H1958" t="s">
        <v>148</v>
      </c>
      <c r="I1958" t="s">
        <v>37</v>
      </c>
      <c r="J1958">
        <v>2</v>
      </c>
      <c r="K1958">
        <v>0</v>
      </c>
      <c r="L1958">
        <v>0</v>
      </c>
      <c r="M1958">
        <v>0</v>
      </c>
      <c r="N1958">
        <v>1.043269969</v>
      </c>
      <c r="O1958">
        <v>2</v>
      </c>
      <c r="P1958">
        <v>12323.27</v>
      </c>
      <c r="Q1958">
        <v>2</v>
      </c>
      <c r="R1958">
        <v>1.043269969</v>
      </c>
      <c r="S1958">
        <v>12323.27</v>
      </c>
      <c r="U1958" t="s">
        <v>149</v>
      </c>
      <c r="V1958">
        <v>0</v>
      </c>
      <c r="W1958">
        <v>0</v>
      </c>
      <c r="X1958">
        <v>44.885576671999999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1.043269969</v>
      </c>
      <c r="AG1958">
        <v>7738.5737691000004</v>
      </c>
      <c r="AH1958" t="s">
        <v>40</v>
      </c>
    </row>
    <row r="1959" spans="1:34" x14ac:dyDescent="0.55000000000000004">
      <c r="A1959">
        <v>14498.854276</v>
      </c>
      <c r="B1959">
        <v>13992.142905000001</v>
      </c>
      <c r="C1959" t="s">
        <v>21</v>
      </c>
      <c r="D1959">
        <v>20851</v>
      </c>
      <c r="E1959">
        <v>210051</v>
      </c>
      <c r="F1959" t="s">
        <v>523</v>
      </c>
      <c r="G1959" t="s">
        <v>35</v>
      </c>
      <c r="H1959" t="s">
        <v>46</v>
      </c>
      <c r="I1959" t="s">
        <v>37</v>
      </c>
      <c r="J1959">
        <v>1</v>
      </c>
      <c r="K1959">
        <v>0.41525098799999999</v>
      </c>
      <c r="L1959">
        <v>1</v>
      </c>
      <c r="M1959">
        <v>3142.13</v>
      </c>
      <c r="N1959">
        <v>0.52161998499999995</v>
      </c>
      <c r="O1959">
        <v>1</v>
      </c>
      <c r="P1959">
        <v>13078.29</v>
      </c>
      <c r="Q1959">
        <v>0</v>
      </c>
      <c r="R1959">
        <v>0.10636899700000001</v>
      </c>
      <c r="S1959">
        <v>9936.16</v>
      </c>
      <c r="T1959" t="s">
        <v>310</v>
      </c>
      <c r="U1959" t="s">
        <v>311</v>
      </c>
      <c r="V1959">
        <v>0</v>
      </c>
      <c r="W1959">
        <v>0</v>
      </c>
      <c r="X1959">
        <v>59.30342924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0.10636899700000001</v>
      </c>
      <c r="AG1959">
        <v>789.00414512999998</v>
      </c>
      <c r="AH1959" t="s">
        <v>40</v>
      </c>
    </row>
    <row r="1960" spans="1:34" x14ac:dyDescent="0.55000000000000004">
      <c r="A1960">
        <v>14498.854276</v>
      </c>
      <c r="B1960">
        <v>13992.142905000001</v>
      </c>
      <c r="C1960" t="s">
        <v>21</v>
      </c>
      <c r="D1960">
        <v>20743</v>
      </c>
      <c r="E1960">
        <v>210051</v>
      </c>
      <c r="F1960" t="s">
        <v>523</v>
      </c>
      <c r="G1960" t="s">
        <v>35</v>
      </c>
      <c r="H1960" t="s">
        <v>41</v>
      </c>
      <c r="I1960" t="s">
        <v>37</v>
      </c>
      <c r="J1960">
        <v>2</v>
      </c>
      <c r="K1960">
        <v>225.37347732999999</v>
      </c>
      <c r="L1960">
        <v>287</v>
      </c>
      <c r="M1960">
        <v>3416384.72</v>
      </c>
      <c r="N1960">
        <v>286.93846651000001</v>
      </c>
      <c r="O1960">
        <v>343</v>
      </c>
      <c r="P1960">
        <v>3783328.73</v>
      </c>
      <c r="Q1960">
        <v>56</v>
      </c>
      <c r="R1960">
        <v>61.564989183999998</v>
      </c>
      <c r="S1960">
        <v>366944.01</v>
      </c>
      <c r="T1960" t="s">
        <v>265</v>
      </c>
      <c r="U1960" t="s">
        <v>266</v>
      </c>
      <c r="V1960">
        <v>0</v>
      </c>
      <c r="W1960">
        <v>0</v>
      </c>
      <c r="X1960">
        <v>117.22862953000001</v>
      </c>
      <c r="Y1960">
        <v>-10.39679769</v>
      </c>
      <c r="Z1960">
        <v>10.396797691</v>
      </c>
      <c r="AA1960">
        <v>-10.39679769</v>
      </c>
      <c r="AB1960">
        <v>5.4600888876000004</v>
      </c>
      <c r="AC1960">
        <v>5.4600888876000004</v>
      </c>
      <c r="AD1960">
        <v>0</v>
      </c>
      <c r="AE1960">
        <v>40500.830943000001</v>
      </c>
      <c r="AF1960">
        <v>56.104900295999997</v>
      </c>
      <c r="AG1960">
        <v>416164.48537000001</v>
      </c>
      <c r="AH1960" t="s">
        <v>40</v>
      </c>
    </row>
    <row r="1961" spans="1:34" x14ac:dyDescent="0.55000000000000004">
      <c r="A1961">
        <v>14498.854276</v>
      </c>
      <c r="B1961">
        <v>13992.142905000001</v>
      </c>
      <c r="C1961" t="s">
        <v>21</v>
      </c>
      <c r="D1961">
        <v>21078</v>
      </c>
      <c r="E1961">
        <v>210051</v>
      </c>
      <c r="F1961" t="s">
        <v>523</v>
      </c>
      <c r="G1961" t="s">
        <v>35</v>
      </c>
      <c r="H1961" t="s">
        <v>126</v>
      </c>
      <c r="I1961" t="s">
        <v>37</v>
      </c>
      <c r="J1961">
        <v>1</v>
      </c>
      <c r="K1961">
        <v>0</v>
      </c>
      <c r="L1961">
        <v>0</v>
      </c>
      <c r="M1961">
        <v>0</v>
      </c>
      <c r="N1961">
        <v>0.70232797899999999</v>
      </c>
      <c r="O1961">
        <v>1</v>
      </c>
      <c r="P1961">
        <v>3071.11</v>
      </c>
      <c r="Q1961">
        <v>1</v>
      </c>
      <c r="R1961">
        <v>0.70232797899999999</v>
      </c>
      <c r="S1961">
        <v>3071.11</v>
      </c>
      <c r="T1961" t="s">
        <v>386</v>
      </c>
      <c r="U1961" t="s">
        <v>387</v>
      </c>
      <c r="V1961">
        <v>0</v>
      </c>
      <c r="W1961">
        <v>0</v>
      </c>
      <c r="X1961">
        <v>24.987545236999999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0.70232797899999999</v>
      </c>
      <c r="AG1961">
        <v>5209.5977427999997</v>
      </c>
      <c r="AH1961" t="s">
        <v>40</v>
      </c>
    </row>
    <row r="1962" spans="1:34" x14ac:dyDescent="0.55000000000000004">
      <c r="A1962">
        <v>14498.854276</v>
      </c>
      <c r="B1962">
        <v>13992.142905000001</v>
      </c>
      <c r="C1962" t="s">
        <v>21</v>
      </c>
      <c r="D1962">
        <v>20710</v>
      </c>
      <c r="E1962">
        <v>210051</v>
      </c>
      <c r="F1962" t="s">
        <v>523</v>
      </c>
      <c r="G1962" t="s">
        <v>35</v>
      </c>
      <c r="H1962" t="s">
        <v>41</v>
      </c>
      <c r="I1962" t="s">
        <v>37</v>
      </c>
      <c r="J1962">
        <v>2</v>
      </c>
      <c r="K1962">
        <v>51.319044476000002</v>
      </c>
      <c r="L1962">
        <v>57</v>
      </c>
      <c r="M1962">
        <v>650523.93999999994</v>
      </c>
      <c r="N1962">
        <v>65.350661067999994</v>
      </c>
      <c r="O1962">
        <v>68</v>
      </c>
      <c r="P1962">
        <v>1118408.94</v>
      </c>
      <c r="Q1962">
        <v>11</v>
      </c>
      <c r="R1962">
        <v>14.031616592000001</v>
      </c>
      <c r="S1962">
        <v>467885</v>
      </c>
      <c r="T1962" t="s">
        <v>112</v>
      </c>
      <c r="U1962" t="s">
        <v>113</v>
      </c>
      <c r="V1962">
        <v>0</v>
      </c>
      <c r="W1962">
        <v>0</v>
      </c>
      <c r="X1962">
        <v>39.012683846000002</v>
      </c>
      <c r="Y1962">
        <v>-5.7856688280000004</v>
      </c>
      <c r="Z1962">
        <v>5.7856688280000004</v>
      </c>
      <c r="AA1962">
        <v>-5.7856688280000004</v>
      </c>
      <c r="AB1962">
        <v>2.0809203244000001</v>
      </c>
      <c r="AC1962">
        <v>2.0809203244000001</v>
      </c>
      <c r="AD1962">
        <v>0</v>
      </c>
      <c r="AE1962">
        <v>15435.463414</v>
      </c>
      <c r="AF1962">
        <v>11.950696268</v>
      </c>
      <c r="AG1962">
        <v>88645.650125999993</v>
      </c>
      <c r="AH1962" t="s">
        <v>40</v>
      </c>
    </row>
    <row r="1963" spans="1:34" x14ac:dyDescent="0.55000000000000004">
      <c r="A1963">
        <v>14498.854276</v>
      </c>
      <c r="B1963">
        <v>13992.142905000001</v>
      </c>
      <c r="C1963" t="s">
        <v>21</v>
      </c>
      <c r="D1963" t="s">
        <v>53</v>
      </c>
      <c r="E1963">
        <v>210051</v>
      </c>
      <c r="F1963" t="s">
        <v>523</v>
      </c>
      <c r="G1963" t="s">
        <v>35</v>
      </c>
      <c r="H1963" t="s">
        <v>53</v>
      </c>
      <c r="I1963" t="s">
        <v>37</v>
      </c>
      <c r="J1963">
        <v>7</v>
      </c>
      <c r="K1963">
        <v>0</v>
      </c>
      <c r="L1963">
        <v>0</v>
      </c>
      <c r="M1963">
        <v>0</v>
      </c>
      <c r="N1963">
        <v>6.7237298000000001</v>
      </c>
      <c r="O1963">
        <v>9</v>
      </c>
      <c r="P1963">
        <v>110595.04</v>
      </c>
      <c r="Q1963">
        <v>9</v>
      </c>
      <c r="R1963">
        <v>6.7237298000000001</v>
      </c>
      <c r="S1963">
        <v>110595.04</v>
      </c>
      <c r="U1963" t="s">
        <v>54</v>
      </c>
      <c r="V1963">
        <v>0</v>
      </c>
      <c r="W1963">
        <v>0</v>
      </c>
      <c r="X1963">
        <v>136.66112992000001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6.7237298000000001</v>
      </c>
      <c r="AG1963">
        <v>49874.031274000001</v>
      </c>
      <c r="AH1963" t="s">
        <v>40</v>
      </c>
    </row>
    <row r="1964" spans="1:34" x14ac:dyDescent="0.55000000000000004">
      <c r="A1964">
        <v>14498.854276</v>
      </c>
      <c r="B1964">
        <v>13992.142905000001</v>
      </c>
      <c r="C1964" t="s">
        <v>21</v>
      </c>
      <c r="D1964" t="s">
        <v>347</v>
      </c>
      <c r="E1964">
        <v>210051</v>
      </c>
      <c r="F1964" t="s">
        <v>523</v>
      </c>
      <c r="G1964" t="s">
        <v>35</v>
      </c>
      <c r="H1964" t="s">
        <v>347</v>
      </c>
      <c r="I1964" t="s">
        <v>37</v>
      </c>
      <c r="J1964">
        <v>1</v>
      </c>
      <c r="K1964">
        <v>0</v>
      </c>
      <c r="L1964">
        <v>0</v>
      </c>
      <c r="M1964">
        <v>0</v>
      </c>
      <c r="N1964">
        <v>0.51374798499999996</v>
      </c>
      <c r="O1964">
        <v>1</v>
      </c>
      <c r="P1964">
        <v>5578.63</v>
      </c>
      <c r="Q1964">
        <v>1</v>
      </c>
      <c r="R1964">
        <v>0.51374798499999996</v>
      </c>
      <c r="S1964">
        <v>5578.63</v>
      </c>
      <c r="U1964" t="s">
        <v>348</v>
      </c>
      <c r="V1964">
        <v>0</v>
      </c>
      <c r="W1964">
        <v>0</v>
      </c>
      <c r="X1964">
        <v>68.731464979999998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0.51374798499999996</v>
      </c>
      <c r="AG1964">
        <v>3810.7841678</v>
      </c>
      <c r="AH1964" t="s">
        <v>40</v>
      </c>
    </row>
    <row r="1965" spans="1:34" x14ac:dyDescent="0.55000000000000004">
      <c r="A1965">
        <v>14498.854276</v>
      </c>
      <c r="B1965">
        <v>13992.142905000001</v>
      </c>
      <c r="C1965" t="s">
        <v>21</v>
      </c>
      <c r="D1965">
        <v>20740</v>
      </c>
      <c r="E1965">
        <v>210051</v>
      </c>
      <c r="F1965" t="s">
        <v>523</v>
      </c>
      <c r="G1965" t="s">
        <v>35</v>
      </c>
      <c r="H1965" t="s">
        <v>41</v>
      </c>
      <c r="I1965" t="s">
        <v>37</v>
      </c>
      <c r="J1965">
        <v>2</v>
      </c>
      <c r="K1965">
        <v>78.111938690000002</v>
      </c>
      <c r="L1965">
        <v>85</v>
      </c>
      <c r="M1965">
        <v>1037030.6</v>
      </c>
      <c r="N1965">
        <v>80.171575622000006</v>
      </c>
      <c r="O1965">
        <v>99</v>
      </c>
      <c r="P1965">
        <v>1095032.2</v>
      </c>
      <c r="Q1965">
        <v>14</v>
      </c>
      <c r="R1965">
        <v>2.0596369320000001</v>
      </c>
      <c r="S1965">
        <v>58001.599999999999</v>
      </c>
      <c r="T1965" t="s">
        <v>433</v>
      </c>
      <c r="U1965" t="s">
        <v>434</v>
      </c>
      <c r="V1965">
        <v>0</v>
      </c>
      <c r="W1965">
        <v>0</v>
      </c>
      <c r="X1965">
        <v>41.513387764999997</v>
      </c>
      <c r="Y1965">
        <v>-22.245150339999999</v>
      </c>
      <c r="Z1965">
        <v>22.245150343999999</v>
      </c>
      <c r="AA1965">
        <v>-22.245150339999999</v>
      </c>
      <c r="AB1965">
        <v>1.1036664477</v>
      </c>
      <c r="AC1965">
        <v>1.1036664477</v>
      </c>
      <c r="AD1965">
        <v>0</v>
      </c>
      <c r="AE1965">
        <v>8186.5715258</v>
      </c>
      <c r="AF1965">
        <v>0.95597048429999998</v>
      </c>
      <c r="AG1965">
        <v>7091.0199025000002</v>
      </c>
      <c r="AH1965" t="s">
        <v>40</v>
      </c>
    </row>
    <row r="1966" spans="1:34" x14ac:dyDescent="0.55000000000000004">
      <c r="A1966">
        <v>14498.854276</v>
      </c>
      <c r="B1966">
        <v>13992.142905000001</v>
      </c>
      <c r="C1966" t="s">
        <v>21</v>
      </c>
      <c r="D1966">
        <v>20832</v>
      </c>
      <c r="E1966">
        <v>210051</v>
      </c>
      <c r="F1966" t="s">
        <v>523</v>
      </c>
      <c r="G1966" t="s">
        <v>35</v>
      </c>
      <c r="H1966" t="s">
        <v>46</v>
      </c>
      <c r="I1966" t="s">
        <v>37</v>
      </c>
      <c r="J1966">
        <v>1</v>
      </c>
      <c r="K1966">
        <v>0</v>
      </c>
      <c r="L1966">
        <v>0</v>
      </c>
      <c r="M1966">
        <v>0</v>
      </c>
      <c r="N1966">
        <v>0.43226198700000001</v>
      </c>
      <c r="O1966">
        <v>1</v>
      </c>
      <c r="P1966">
        <v>2820.64</v>
      </c>
      <c r="Q1966">
        <v>1</v>
      </c>
      <c r="R1966">
        <v>0.43226198700000001</v>
      </c>
      <c r="S1966">
        <v>2820.64</v>
      </c>
      <c r="T1966" t="s">
        <v>403</v>
      </c>
      <c r="U1966" t="s">
        <v>404</v>
      </c>
      <c r="V1966">
        <v>0</v>
      </c>
      <c r="W1966">
        <v>0</v>
      </c>
      <c r="X1966">
        <v>7.3584807860000003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0.43226198700000001</v>
      </c>
      <c r="AG1966">
        <v>3206.3525006999998</v>
      </c>
      <c r="AH1966" t="s">
        <v>40</v>
      </c>
    </row>
    <row r="1967" spans="1:34" x14ac:dyDescent="0.55000000000000004">
      <c r="A1967">
        <v>14498.854276</v>
      </c>
      <c r="B1967">
        <v>13992.142905000001</v>
      </c>
      <c r="C1967" t="s">
        <v>21</v>
      </c>
      <c r="D1967" t="s">
        <v>41</v>
      </c>
      <c r="E1967">
        <v>210051</v>
      </c>
      <c r="F1967" t="s">
        <v>523</v>
      </c>
      <c r="G1967" t="s">
        <v>35</v>
      </c>
      <c r="H1967" t="s">
        <v>41</v>
      </c>
      <c r="I1967" t="s">
        <v>37</v>
      </c>
      <c r="J1967">
        <v>16</v>
      </c>
      <c r="K1967">
        <v>5.2491218440000003</v>
      </c>
      <c r="L1967">
        <v>8</v>
      </c>
      <c r="M1967">
        <v>75600.39</v>
      </c>
      <c r="N1967">
        <v>21.231201370000001</v>
      </c>
      <c r="O1967">
        <v>31</v>
      </c>
      <c r="P1967">
        <v>232591.17</v>
      </c>
      <c r="Q1967">
        <v>23</v>
      </c>
      <c r="R1967">
        <v>15.982079526</v>
      </c>
      <c r="S1967">
        <v>156990.78</v>
      </c>
      <c r="U1967" t="s">
        <v>111</v>
      </c>
      <c r="V1967">
        <v>0</v>
      </c>
      <c r="W1967">
        <v>0</v>
      </c>
      <c r="X1967">
        <v>35.717816939999999</v>
      </c>
      <c r="Y1967">
        <v>-2.0343319399999999</v>
      </c>
      <c r="Z1967">
        <v>2.0343319399999999</v>
      </c>
      <c r="AA1967">
        <v>-2.0343319399999999</v>
      </c>
      <c r="AB1967">
        <v>0.91026993339999995</v>
      </c>
      <c r="AC1967">
        <v>0.91026993339999995</v>
      </c>
      <c r="AD1967">
        <v>0</v>
      </c>
      <c r="AE1967">
        <v>6752.0308633000004</v>
      </c>
      <c r="AF1967">
        <v>15.071809592999999</v>
      </c>
      <c r="AG1967">
        <v>111796.86354999999</v>
      </c>
      <c r="AH1967" t="s">
        <v>40</v>
      </c>
    </row>
    <row r="1968" spans="1:34" x14ac:dyDescent="0.55000000000000004">
      <c r="A1968">
        <v>14498.854276</v>
      </c>
      <c r="B1968">
        <v>13992.142905000001</v>
      </c>
      <c r="C1968" t="s">
        <v>21</v>
      </c>
      <c r="D1968" t="s">
        <v>46</v>
      </c>
      <c r="E1968">
        <v>210051</v>
      </c>
      <c r="F1968" t="s">
        <v>523</v>
      </c>
      <c r="G1968" t="s">
        <v>35</v>
      </c>
      <c r="H1968" t="s">
        <v>46</v>
      </c>
      <c r="I1968" t="s">
        <v>37</v>
      </c>
      <c r="J1968">
        <v>1</v>
      </c>
      <c r="K1968">
        <v>0</v>
      </c>
      <c r="L1968">
        <v>0</v>
      </c>
      <c r="M1968">
        <v>0</v>
      </c>
      <c r="N1968">
        <v>0.62785598099999995</v>
      </c>
      <c r="O1968">
        <v>1</v>
      </c>
      <c r="P1968">
        <v>16134.88</v>
      </c>
      <c r="Q1968">
        <v>1</v>
      </c>
      <c r="R1968">
        <v>0.62785598099999995</v>
      </c>
      <c r="S1968">
        <v>16134.88</v>
      </c>
      <c r="U1968" t="s">
        <v>305</v>
      </c>
      <c r="V1968">
        <v>0</v>
      </c>
      <c r="W1968">
        <v>0</v>
      </c>
      <c r="X1968">
        <v>16.002010524999999</v>
      </c>
      <c r="Y1968">
        <v>-1.601359953</v>
      </c>
      <c r="Z1968">
        <v>1.601359953</v>
      </c>
      <c r="AA1968">
        <v>-1.601359953</v>
      </c>
      <c r="AB1968">
        <v>6.2831068800000001E-2</v>
      </c>
      <c r="AC1968">
        <v>6.2831068800000001E-2</v>
      </c>
      <c r="AD1968">
        <v>0</v>
      </c>
      <c r="AE1968">
        <v>466.05660599999999</v>
      </c>
      <c r="AF1968">
        <v>0.56502491219999995</v>
      </c>
      <c r="AG1968">
        <v>4191.1366131000004</v>
      </c>
      <c r="AH1968" t="s">
        <v>40</v>
      </c>
    </row>
    <row r="1969" spans="1:34" x14ac:dyDescent="0.55000000000000004">
      <c r="A1969">
        <v>14498.854276</v>
      </c>
      <c r="B1969">
        <v>13992.142905000001</v>
      </c>
      <c r="C1969" t="s">
        <v>21</v>
      </c>
      <c r="D1969">
        <v>20613</v>
      </c>
      <c r="E1969">
        <v>210051</v>
      </c>
      <c r="F1969" t="s">
        <v>523</v>
      </c>
      <c r="G1969" t="s">
        <v>35</v>
      </c>
      <c r="H1969" t="s">
        <v>41</v>
      </c>
      <c r="I1969" t="s">
        <v>37</v>
      </c>
      <c r="J1969">
        <v>2</v>
      </c>
      <c r="K1969">
        <v>2.9194189129999999</v>
      </c>
      <c r="L1969">
        <v>3</v>
      </c>
      <c r="M1969">
        <v>97265.64</v>
      </c>
      <c r="N1969">
        <v>4.0791438800000002</v>
      </c>
      <c r="O1969">
        <v>6</v>
      </c>
      <c r="P1969">
        <v>58591.46</v>
      </c>
      <c r="Q1969">
        <v>3</v>
      </c>
      <c r="R1969">
        <v>1.1597249670000001</v>
      </c>
      <c r="S1969">
        <v>-38674.18</v>
      </c>
      <c r="T1969" t="s">
        <v>186</v>
      </c>
      <c r="U1969" t="s">
        <v>187</v>
      </c>
      <c r="V1969">
        <v>0</v>
      </c>
      <c r="W1969">
        <v>0</v>
      </c>
      <c r="X1969">
        <v>58.378697269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1.1597249670000001</v>
      </c>
      <c r="AG1969">
        <v>8602.3919748999997</v>
      </c>
      <c r="AH1969" t="s">
        <v>40</v>
      </c>
    </row>
    <row r="1970" spans="1:34" x14ac:dyDescent="0.55000000000000004">
      <c r="A1970">
        <v>14498.854276</v>
      </c>
      <c r="B1970">
        <v>13992.142905000001</v>
      </c>
      <c r="C1970" t="s">
        <v>21</v>
      </c>
      <c r="D1970">
        <v>20737</v>
      </c>
      <c r="E1970">
        <v>210051</v>
      </c>
      <c r="F1970" t="s">
        <v>523</v>
      </c>
      <c r="G1970" t="s">
        <v>35</v>
      </c>
      <c r="H1970" t="s">
        <v>41</v>
      </c>
      <c r="I1970" t="s">
        <v>37</v>
      </c>
      <c r="J1970">
        <v>2</v>
      </c>
      <c r="K1970">
        <v>99.444528056999999</v>
      </c>
      <c r="L1970">
        <v>129</v>
      </c>
      <c r="M1970">
        <v>1392763.56</v>
      </c>
      <c r="N1970">
        <v>112.38731067000001</v>
      </c>
      <c r="O1970">
        <v>145</v>
      </c>
      <c r="P1970">
        <v>1545144.5</v>
      </c>
      <c r="Q1970">
        <v>16</v>
      </c>
      <c r="R1970">
        <v>12.942782618000001</v>
      </c>
      <c r="S1970">
        <v>152380.94</v>
      </c>
      <c r="T1970" t="s">
        <v>188</v>
      </c>
      <c r="U1970" t="s">
        <v>189</v>
      </c>
      <c r="V1970">
        <v>0</v>
      </c>
      <c r="W1970">
        <v>0</v>
      </c>
      <c r="X1970">
        <v>25.442145249999999</v>
      </c>
      <c r="Y1970">
        <v>-3.571810894</v>
      </c>
      <c r="Z1970">
        <v>3.571810894</v>
      </c>
      <c r="AA1970">
        <v>-3.571810894</v>
      </c>
      <c r="AB1970">
        <v>1.8170312094000001</v>
      </c>
      <c r="AC1970">
        <v>1.8170312094000001</v>
      </c>
      <c r="AD1970">
        <v>0</v>
      </c>
      <c r="AE1970">
        <v>13478.035861</v>
      </c>
      <c r="AF1970">
        <v>11.125751408999999</v>
      </c>
      <c r="AG1970">
        <v>82526.527715999997</v>
      </c>
      <c r="AH1970" t="s">
        <v>40</v>
      </c>
    </row>
    <row r="1971" spans="1:34" x14ac:dyDescent="0.55000000000000004">
      <c r="A1971">
        <v>14498.854276</v>
      </c>
      <c r="B1971">
        <v>13992.142905000001</v>
      </c>
      <c r="C1971" t="s">
        <v>21</v>
      </c>
      <c r="D1971">
        <v>20815</v>
      </c>
      <c r="E1971">
        <v>210051</v>
      </c>
      <c r="F1971" t="s">
        <v>523</v>
      </c>
      <c r="G1971" t="s">
        <v>35</v>
      </c>
      <c r="H1971" t="s">
        <v>46</v>
      </c>
      <c r="I1971" t="s">
        <v>37</v>
      </c>
      <c r="J1971">
        <v>1</v>
      </c>
      <c r="K1971">
        <v>0</v>
      </c>
      <c r="L1971">
        <v>0</v>
      </c>
      <c r="M1971">
        <v>0</v>
      </c>
      <c r="N1971">
        <v>0.53647498400000004</v>
      </c>
      <c r="O1971">
        <v>1</v>
      </c>
      <c r="P1971">
        <v>4781.1000000000004</v>
      </c>
      <c r="Q1971">
        <v>1</v>
      </c>
      <c r="R1971">
        <v>0.53647498400000004</v>
      </c>
      <c r="S1971">
        <v>4781.1000000000004</v>
      </c>
      <c r="T1971" t="s">
        <v>440</v>
      </c>
      <c r="U1971" t="s">
        <v>441</v>
      </c>
      <c r="V1971">
        <v>0</v>
      </c>
      <c r="W1971">
        <v>0</v>
      </c>
      <c r="X1971">
        <v>41.452504771000001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0.53647498400000004</v>
      </c>
      <c r="AG1971">
        <v>3979.3642703</v>
      </c>
      <c r="AH1971" t="s">
        <v>40</v>
      </c>
    </row>
    <row r="1972" spans="1:34" x14ac:dyDescent="0.55000000000000004">
      <c r="A1972">
        <v>14498.854276</v>
      </c>
      <c r="B1972">
        <v>13992.142905000001</v>
      </c>
      <c r="C1972" t="s">
        <v>21</v>
      </c>
      <c r="D1972" t="s">
        <v>286</v>
      </c>
      <c r="E1972">
        <v>210051</v>
      </c>
      <c r="F1972" t="s">
        <v>523</v>
      </c>
      <c r="G1972" t="s">
        <v>35</v>
      </c>
      <c r="H1972" t="s">
        <v>286</v>
      </c>
      <c r="I1972" t="s">
        <v>37</v>
      </c>
      <c r="J1972">
        <v>7</v>
      </c>
      <c r="K1972">
        <v>1.5249139549999999</v>
      </c>
      <c r="L1972">
        <v>3</v>
      </c>
      <c r="M1972">
        <v>15290.53</v>
      </c>
      <c r="N1972">
        <v>6.0363658200000003</v>
      </c>
      <c r="O1972">
        <v>7</v>
      </c>
      <c r="P1972">
        <v>140771.64000000001</v>
      </c>
      <c r="Q1972">
        <v>4</v>
      </c>
      <c r="R1972">
        <v>4.5114518649999997</v>
      </c>
      <c r="S1972">
        <v>125481.11</v>
      </c>
      <c r="U1972" t="s">
        <v>287</v>
      </c>
      <c r="V1972">
        <v>0</v>
      </c>
      <c r="W1972">
        <v>0</v>
      </c>
      <c r="X1972">
        <v>198.49333811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4.5114518649999997</v>
      </c>
      <c r="AG1972">
        <v>33464.207827999999</v>
      </c>
      <c r="AH1972" t="s">
        <v>40</v>
      </c>
    </row>
    <row r="1973" spans="1:34" x14ac:dyDescent="0.55000000000000004">
      <c r="A1973">
        <v>14498.854276</v>
      </c>
      <c r="B1973">
        <v>13992.142905000001</v>
      </c>
      <c r="C1973" t="s">
        <v>21</v>
      </c>
      <c r="D1973">
        <v>20735</v>
      </c>
      <c r="E1973">
        <v>210051</v>
      </c>
      <c r="F1973" t="s">
        <v>523</v>
      </c>
      <c r="G1973" t="s">
        <v>35</v>
      </c>
      <c r="H1973" t="s">
        <v>41</v>
      </c>
      <c r="I1973" t="s">
        <v>37</v>
      </c>
      <c r="J1973">
        <v>2</v>
      </c>
      <c r="K1973">
        <v>30.209131106000001</v>
      </c>
      <c r="L1973">
        <v>39</v>
      </c>
      <c r="M1973">
        <v>438883.81</v>
      </c>
      <c r="N1973">
        <v>33.526292005999998</v>
      </c>
      <c r="O1973">
        <v>42</v>
      </c>
      <c r="P1973">
        <v>468601.5</v>
      </c>
      <c r="Q1973">
        <v>3</v>
      </c>
      <c r="R1973">
        <v>3.3171609000000002</v>
      </c>
      <c r="S1973">
        <v>29717.69</v>
      </c>
      <c r="T1973" t="s">
        <v>272</v>
      </c>
      <c r="U1973" t="s">
        <v>273</v>
      </c>
      <c r="V1973">
        <v>0</v>
      </c>
      <c r="W1973">
        <v>0</v>
      </c>
      <c r="X1973">
        <v>53.338752419000002</v>
      </c>
      <c r="Y1973">
        <v>-1.0590439679999999</v>
      </c>
      <c r="Z1973">
        <v>1.0590439679999999</v>
      </c>
      <c r="AA1973">
        <v>-1.0590439679999999</v>
      </c>
      <c r="AB1973">
        <v>6.58624186E-2</v>
      </c>
      <c r="AC1973">
        <v>6.58624186E-2</v>
      </c>
      <c r="AD1973">
        <v>0</v>
      </c>
      <c r="AE1973">
        <v>488.54198861999998</v>
      </c>
      <c r="AF1973">
        <v>3.2512984814000001</v>
      </c>
      <c r="AG1973">
        <v>24116.876638999998</v>
      </c>
      <c r="AH1973" t="s">
        <v>40</v>
      </c>
    </row>
    <row r="1974" spans="1:34" x14ac:dyDescent="0.55000000000000004">
      <c r="A1974">
        <v>14498.854276</v>
      </c>
      <c r="B1974">
        <v>13992.142905000001</v>
      </c>
      <c r="C1974" t="s">
        <v>21</v>
      </c>
      <c r="D1974">
        <v>20794</v>
      </c>
      <c r="E1974">
        <v>210051</v>
      </c>
      <c r="F1974" t="s">
        <v>523</v>
      </c>
      <c r="G1974" t="s">
        <v>35</v>
      </c>
      <c r="H1974" t="s">
        <v>79</v>
      </c>
      <c r="I1974" t="s">
        <v>37</v>
      </c>
      <c r="J1974">
        <v>1</v>
      </c>
      <c r="K1974">
        <v>0</v>
      </c>
      <c r="L1974">
        <v>0</v>
      </c>
      <c r="M1974">
        <v>0</v>
      </c>
      <c r="N1974">
        <v>0.90299797299999995</v>
      </c>
      <c r="O1974">
        <v>1</v>
      </c>
      <c r="P1974">
        <v>23480.86</v>
      </c>
      <c r="Q1974">
        <v>1</v>
      </c>
      <c r="R1974">
        <v>0.90299797299999995</v>
      </c>
      <c r="S1974">
        <v>23480.86</v>
      </c>
      <c r="T1974" t="s">
        <v>208</v>
      </c>
      <c r="U1974" t="s">
        <v>209</v>
      </c>
      <c r="V1974">
        <v>0</v>
      </c>
      <c r="W1974">
        <v>0</v>
      </c>
      <c r="X1974">
        <v>40.043864829999997</v>
      </c>
      <c r="Y1974">
        <v>-4.7681088579999997</v>
      </c>
      <c r="Z1974">
        <v>4.7681088579999997</v>
      </c>
      <c r="AA1974">
        <v>-4.7681088579999997</v>
      </c>
      <c r="AB1974">
        <v>0.1075219051</v>
      </c>
      <c r="AC1974">
        <v>0.1075219051</v>
      </c>
      <c r="AD1974">
        <v>0</v>
      </c>
      <c r="AE1974">
        <v>797.55597217000002</v>
      </c>
      <c r="AF1974">
        <v>0.79547606790000003</v>
      </c>
      <c r="AG1974">
        <v>5900.5342969000003</v>
      </c>
      <c r="AH1974" t="s">
        <v>40</v>
      </c>
    </row>
    <row r="1975" spans="1:34" x14ac:dyDescent="0.55000000000000004">
      <c r="A1975">
        <v>14498.854276</v>
      </c>
      <c r="B1975">
        <v>13992.142905000001</v>
      </c>
      <c r="C1975" t="s">
        <v>21</v>
      </c>
      <c r="D1975">
        <v>21046</v>
      </c>
      <c r="E1975">
        <v>210051</v>
      </c>
      <c r="F1975" t="s">
        <v>523</v>
      </c>
      <c r="G1975" t="s">
        <v>35</v>
      </c>
      <c r="H1975" t="s">
        <v>79</v>
      </c>
      <c r="I1975" t="s">
        <v>37</v>
      </c>
      <c r="J1975">
        <v>1</v>
      </c>
      <c r="K1975">
        <v>0</v>
      </c>
      <c r="L1975">
        <v>0</v>
      </c>
      <c r="M1975">
        <v>0</v>
      </c>
      <c r="N1975">
        <v>0.52161998499999995</v>
      </c>
      <c r="O1975">
        <v>1</v>
      </c>
      <c r="P1975">
        <v>8722.25</v>
      </c>
      <c r="Q1975">
        <v>1</v>
      </c>
      <c r="R1975">
        <v>0.52161998499999995</v>
      </c>
      <c r="S1975">
        <v>8722.25</v>
      </c>
      <c r="T1975" t="s">
        <v>80</v>
      </c>
      <c r="U1975" t="s">
        <v>289</v>
      </c>
      <c r="V1975">
        <v>0</v>
      </c>
      <c r="W1975">
        <v>0</v>
      </c>
      <c r="X1975">
        <v>34.217549980999998</v>
      </c>
      <c r="Y1975">
        <v>-3.7040278899999999</v>
      </c>
      <c r="Z1975">
        <v>3.7040278899999999</v>
      </c>
      <c r="AA1975">
        <v>-3.7040278899999999</v>
      </c>
      <c r="AB1975">
        <v>5.6465029600000001E-2</v>
      </c>
      <c r="AC1975">
        <v>5.6465029600000001E-2</v>
      </c>
      <c r="AD1975">
        <v>0</v>
      </c>
      <c r="AE1975">
        <v>418.83578546000001</v>
      </c>
      <c r="AF1975">
        <v>0.46515495540000001</v>
      </c>
      <c r="AG1975">
        <v>3450.3398385999999</v>
      </c>
      <c r="AH1975" t="s">
        <v>40</v>
      </c>
    </row>
    <row r="1976" spans="1:34" x14ac:dyDescent="0.55000000000000004">
      <c r="A1976">
        <v>14498.854276</v>
      </c>
      <c r="B1976">
        <v>13992.142905000001</v>
      </c>
      <c r="C1976" t="s">
        <v>21</v>
      </c>
      <c r="D1976">
        <v>20708</v>
      </c>
      <c r="E1976">
        <v>210051</v>
      </c>
      <c r="F1976" t="s">
        <v>523</v>
      </c>
      <c r="G1976" t="s">
        <v>35</v>
      </c>
      <c r="H1976" t="s">
        <v>41</v>
      </c>
      <c r="I1976" t="s">
        <v>37</v>
      </c>
      <c r="J1976">
        <v>2</v>
      </c>
      <c r="K1976">
        <v>19.952040406999998</v>
      </c>
      <c r="L1976">
        <v>21</v>
      </c>
      <c r="M1976">
        <v>186826.44</v>
      </c>
      <c r="N1976">
        <v>61.675445173999996</v>
      </c>
      <c r="O1976">
        <v>70</v>
      </c>
      <c r="P1976">
        <v>881614.71</v>
      </c>
      <c r="Q1976">
        <v>49</v>
      </c>
      <c r="R1976">
        <v>41.723404766999998</v>
      </c>
      <c r="S1976">
        <v>694788.27</v>
      </c>
      <c r="T1976" t="s">
        <v>129</v>
      </c>
      <c r="U1976" t="s">
        <v>280</v>
      </c>
      <c r="V1976">
        <v>0</v>
      </c>
      <c r="W1976">
        <v>0</v>
      </c>
      <c r="X1976">
        <v>171.31853193000001</v>
      </c>
      <c r="Y1976">
        <v>-106.8178618</v>
      </c>
      <c r="Z1976">
        <v>106.81786183</v>
      </c>
      <c r="AA1976">
        <v>-106.8178618</v>
      </c>
      <c r="AB1976">
        <v>26.014727275999999</v>
      </c>
      <c r="AC1976">
        <v>26.014727275999999</v>
      </c>
      <c r="AD1976">
        <v>0</v>
      </c>
      <c r="AE1976">
        <v>192967.20129</v>
      </c>
      <c r="AF1976">
        <v>15.708677491</v>
      </c>
      <c r="AG1976">
        <v>116520.90369000001</v>
      </c>
      <c r="AH1976" t="s">
        <v>40</v>
      </c>
    </row>
    <row r="1977" spans="1:34" x14ac:dyDescent="0.55000000000000004">
      <c r="A1977">
        <v>14498.854276</v>
      </c>
      <c r="B1977">
        <v>13992.142905000001</v>
      </c>
      <c r="C1977" t="s">
        <v>21</v>
      </c>
      <c r="D1977">
        <v>21045</v>
      </c>
      <c r="E1977">
        <v>210051</v>
      </c>
      <c r="F1977" t="s">
        <v>523</v>
      </c>
      <c r="G1977" t="s">
        <v>35</v>
      </c>
      <c r="H1977" t="s">
        <v>79</v>
      </c>
      <c r="I1977" t="s">
        <v>37</v>
      </c>
      <c r="J1977">
        <v>1</v>
      </c>
      <c r="K1977">
        <v>0</v>
      </c>
      <c r="L1977">
        <v>0</v>
      </c>
      <c r="M1977">
        <v>0</v>
      </c>
      <c r="N1977">
        <v>1.159918966</v>
      </c>
      <c r="O1977">
        <v>1</v>
      </c>
      <c r="P1977">
        <v>23996.85</v>
      </c>
      <c r="Q1977">
        <v>1</v>
      </c>
      <c r="R1977">
        <v>1.159918966</v>
      </c>
      <c r="S1977">
        <v>23996.85</v>
      </c>
      <c r="T1977" t="s">
        <v>80</v>
      </c>
      <c r="U1977" t="s">
        <v>242</v>
      </c>
      <c r="V1977">
        <v>0</v>
      </c>
      <c r="W1977">
        <v>0</v>
      </c>
      <c r="X1977">
        <v>78.241843665999994</v>
      </c>
      <c r="Y1977">
        <v>-7.9040637660000002</v>
      </c>
      <c r="Z1977">
        <v>7.9040637660000002</v>
      </c>
      <c r="AA1977">
        <v>-7.9040637660000002</v>
      </c>
      <c r="AB1977">
        <v>0.117176092</v>
      </c>
      <c r="AC1977">
        <v>0.117176092</v>
      </c>
      <c r="AD1977">
        <v>0</v>
      </c>
      <c r="AE1977">
        <v>869.16700256000001</v>
      </c>
      <c r="AF1977">
        <v>1.042742874</v>
      </c>
      <c r="AG1977">
        <v>7734.663982</v>
      </c>
      <c r="AH1977" t="s">
        <v>40</v>
      </c>
    </row>
    <row r="1978" spans="1:34" x14ac:dyDescent="0.55000000000000004">
      <c r="A1978">
        <v>14498.854276</v>
      </c>
      <c r="B1978">
        <v>13992.142905000001</v>
      </c>
      <c r="C1978" t="s">
        <v>21</v>
      </c>
      <c r="D1978">
        <v>20785</v>
      </c>
      <c r="E1978">
        <v>210051</v>
      </c>
      <c r="F1978" t="s">
        <v>523</v>
      </c>
      <c r="G1978" t="s">
        <v>35</v>
      </c>
      <c r="H1978" t="s">
        <v>41</v>
      </c>
      <c r="I1978" t="s">
        <v>37</v>
      </c>
      <c r="J1978">
        <v>2</v>
      </c>
      <c r="K1978">
        <v>229.66829318000001</v>
      </c>
      <c r="L1978">
        <v>278</v>
      </c>
      <c r="M1978">
        <v>3551879.53</v>
      </c>
      <c r="N1978">
        <v>263.66351516999998</v>
      </c>
      <c r="O1978">
        <v>334</v>
      </c>
      <c r="P1978">
        <v>3574769.53</v>
      </c>
      <c r="Q1978">
        <v>56</v>
      </c>
      <c r="R1978">
        <v>33.995221995000001</v>
      </c>
      <c r="S1978">
        <v>22890</v>
      </c>
      <c r="T1978" t="s">
        <v>49</v>
      </c>
      <c r="U1978" t="s">
        <v>150</v>
      </c>
      <c r="V1978">
        <v>0</v>
      </c>
      <c r="W1978">
        <v>0</v>
      </c>
      <c r="X1978">
        <v>200.05824806000001</v>
      </c>
      <c r="Y1978">
        <v>-3.5376048949999999</v>
      </c>
      <c r="Z1978">
        <v>3.5376048949999999</v>
      </c>
      <c r="AA1978">
        <v>-3.5376048949999999</v>
      </c>
      <c r="AB1978">
        <v>0.60113324440000004</v>
      </c>
      <c r="AC1978">
        <v>0.60113324440000004</v>
      </c>
      <c r="AD1978">
        <v>0</v>
      </c>
      <c r="AE1978">
        <v>4458.9742784</v>
      </c>
      <c r="AF1978">
        <v>33.394088750999998</v>
      </c>
      <c r="AG1978">
        <v>247704.45514999999</v>
      </c>
      <c r="AH1978" t="s">
        <v>40</v>
      </c>
    </row>
    <row r="1979" spans="1:34" x14ac:dyDescent="0.55000000000000004">
      <c r="A1979">
        <v>14498.854276</v>
      </c>
      <c r="B1979">
        <v>13992.142905000001</v>
      </c>
      <c r="C1979" t="s">
        <v>21</v>
      </c>
      <c r="D1979">
        <v>21044</v>
      </c>
      <c r="E1979">
        <v>210051</v>
      </c>
      <c r="F1979" t="s">
        <v>523</v>
      </c>
      <c r="G1979" t="s">
        <v>35</v>
      </c>
      <c r="H1979" t="s">
        <v>79</v>
      </c>
      <c r="I1979" t="s">
        <v>37</v>
      </c>
      <c r="J1979">
        <v>1</v>
      </c>
      <c r="K1979">
        <v>0</v>
      </c>
      <c r="L1979">
        <v>0</v>
      </c>
      <c r="M1979">
        <v>0</v>
      </c>
      <c r="N1979">
        <v>0.58304598299999999</v>
      </c>
      <c r="O1979">
        <v>1</v>
      </c>
      <c r="P1979">
        <v>14871.94</v>
      </c>
      <c r="Q1979">
        <v>1</v>
      </c>
      <c r="R1979">
        <v>0.58304598299999999</v>
      </c>
      <c r="S1979">
        <v>14871.94</v>
      </c>
      <c r="T1979" t="s">
        <v>80</v>
      </c>
      <c r="U1979" t="s">
        <v>81</v>
      </c>
      <c r="V1979">
        <v>0</v>
      </c>
      <c r="W1979">
        <v>0</v>
      </c>
      <c r="X1979">
        <v>69.840390935000002</v>
      </c>
      <c r="Y1979">
        <v>-1.0225469700000001</v>
      </c>
      <c r="Z1979">
        <v>1.0225469700000001</v>
      </c>
      <c r="AA1979">
        <v>-1.0225469700000001</v>
      </c>
      <c r="AB1979">
        <v>8.5364915E-3</v>
      </c>
      <c r="AC1979">
        <v>8.5364915E-3</v>
      </c>
      <c r="AD1979">
        <v>0</v>
      </c>
      <c r="AE1979">
        <v>63.320397532000001</v>
      </c>
      <c r="AF1979">
        <v>0.57450949149999997</v>
      </c>
      <c r="AG1979">
        <v>4261.4895599000001</v>
      </c>
      <c r="AH1979" t="s">
        <v>40</v>
      </c>
    </row>
    <row r="1980" spans="1:34" x14ac:dyDescent="0.55000000000000004">
      <c r="A1980">
        <v>14498.854276</v>
      </c>
      <c r="B1980">
        <v>13992.142905000001</v>
      </c>
      <c r="C1980" t="s">
        <v>21</v>
      </c>
      <c r="D1980">
        <v>20608</v>
      </c>
      <c r="E1980">
        <v>210051</v>
      </c>
      <c r="F1980" t="s">
        <v>523</v>
      </c>
      <c r="G1980" t="s">
        <v>35</v>
      </c>
      <c r="H1980" t="s">
        <v>41</v>
      </c>
      <c r="I1980" t="s">
        <v>37</v>
      </c>
      <c r="J1980">
        <v>2</v>
      </c>
      <c r="K1980">
        <v>0</v>
      </c>
      <c r="L1980">
        <v>0</v>
      </c>
      <c r="M1980">
        <v>0</v>
      </c>
      <c r="N1980">
        <v>0.79229197699999998</v>
      </c>
      <c r="O1980">
        <v>2</v>
      </c>
      <c r="P1980">
        <v>13092.32</v>
      </c>
      <c r="Q1980">
        <v>2</v>
      </c>
      <c r="R1980">
        <v>0.79229197699999998</v>
      </c>
      <c r="S1980">
        <v>13092.32</v>
      </c>
      <c r="T1980" t="s">
        <v>509</v>
      </c>
      <c r="U1980" t="s">
        <v>510</v>
      </c>
      <c r="V1980">
        <v>0</v>
      </c>
      <c r="W1980">
        <v>0</v>
      </c>
      <c r="X1980">
        <v>13.008224609999999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0.79229197699999998</v>
      </c>
      <c r="AG1980">
        <v>5876.9159400999997</v>
      </c>
      <c r="AH1980" t="s">
        <v>40</v>
      </c>
    </row>
    <row r="1981" spans="1:34" x14ac:dyDescent="0.55000000000000004">
      <c r="A1981">
        <v>14498.854276</v>
      </c>
      <c r="B1981">
        <v>13992.142905000001</v>
      </c>
      <c r="C1981" t="s">
        <v>21</v>
      </c>
      <c r="D1981">
        <v>20784</v>
      </c>
      <c r="E1981">
        <v>210051</v>
      </c>
      <c r="F1981" t="s">
        <v>523</v>
      </c>
      <c r="G1981" t="s">
        <v>35</v>
      </c>
      <c r="H1981" t="s">
        <v>41</v>
      </c>
      <c r="I1981" t="s">
        <v>37</v>
      </c>
      <c r="J1981">
        <v>2</v>
      </c>
      <c r="K1981">
        <v>147.89359461999999</v>
      </c>
      <c r="L1981">
        <v>212</v>
      </c>
      <c r="M1981">
        <v>2111227.84</v>
      </c>
      <c r="N1981">
        <v>195.88974619000001</v>
      </c>
      <c r="O1981">
        <v>239</v>
      </c>
      <c r="P1981">
        <v>2768542.84</v>
      </c>
      <c r="Q1981">
        <v>27</v>
      </c>
      <c r="R1981">
        <v>47.996151578000003</v>
      </c>
      <c r="S1981">
        <v>657315</v>
      </c>
      <c r="T1981" t="s">
        <v>49</v>
      </c>
      <c r="U1981" t="s">
        <v>199</v>
      </c>
      <c r="V1981">
        <v>0</v>
      </c>
      <c r="W1981">
        <v>0</v>
      </c>
      <c r="X1981">
        <v>56.639419320000002</v>
      </c>
      <c r="Y1981">
        <v>-8.2590517559999999</v>
      </c>
      <c r="Z1981">
        <v>8.2590517559999999</v>
      </c>
      <c r="AA1981">
        <v>-8.2590517559999999</v>
      </c>
      <c r="AB1981">
        <v>6.9987069911999997</v>
      </c>
      <c r="AC1981">
        <v>6.9987069911999997</v>
      </c>
      <c r="AD1981">
        <v>0</v>
      </c>
      <c r="AE1981">
        <v>51913.705894999999</v>
      </c>
      <c r="AF1981">
        <v>40.997444586999997</v>
      </c>
      <c r="AG1981">
        <v>304103.21269000001</v>
      </c>
      <c r="AH1981" t="s">
        <v>40</v>
      </c>
    </row>
    <row r="1982" spans="1:34" x14ac:dyDescent="0.55000000000000004">
      <c r="A1982">
        <v>14498.854276</v>
      </c>
      <c r="B1982">
        <v>13992.142905000001</v>
      </c>
      <c r="C1982" t="s">
        <v>21</v>
      </c>
      <c r="D1982">
        <v>20783</v>
      </c>
      <c r="E1982">
        <v>210051</v>
      </c>
      <c r="F1982" t="s">
        <v>523</v>
      </c>
      <c r="G1982" t="s">
        <v>35</v>
      </c>
      <c r="H1982" t="s">
        <v>41</v>
      </c>
      <c r="I1982" t="s">
        <v>37</v>
      </c>
      <c r="J1982">
        <v>2</v>
      </c>
      <c r="K1982">
        <v>17.613947479</v>
      </c>
      <c r="L1982">
        <v>25</v>
      </c>
      <c r="M1982">
        <v>209212.07</v>
      </c>
      <c r="N1982">
        <v>34.686879971000003</v>
      </c>
      <c r="O1982">
        <v>35</v>
      </c>
      <c r="P1982">
        <v>499148.6</v>
      </c>
      <c r="Q1982">
        <v>10</v>
      </c>
      <c r="R1982">
        <v>17.072932492</v>
      </c>
      <c r="S1982">
        <v>289936.53000000003</v>
      </c>
      <c r="T1982" t="s">
        <v>49</v>
      </c>
      <c r="U1982" t="s">
        <v>50</v>
      </c>
      <c r="V1982">
        <v>0</v>
      </c>
      <c r="W1982">
        <v>0</v>
      </c>
      <c r="X1982">
        <v>68.266653980000001</v>
      </c>
      <c r="Y1982">
        <v>-6.2719928149999999</v>
      </c>
      <c r="Z1982">
        <v>6.2719928149999999</v>
      </c>
      <c r="AA1982">
        <v>-6.2719928149999999</v>
      </c>
      <c r="AB1982">
        <v>1.5685741673</v>
      </c>
      <c r="AC1982">
        <v>1.5685741673</v>
      </c>
      <c r="AD1982">
        <v>0</v>
      </c>
      <c r="AE1982">
        <v>11635.077465</v>
      </c>
      <c r="AF1982">
        <v>15.504358325</v>
      </c>
      <c r="AG1982">
        <v>115005.34301</v>
      </c>
      <c r="AH1982" t="s">
        <v>40</v>
      </c>
    </row>
    <row r="1983" spans="1:34" x14ac:dyDescent="0.55000000000000004">
      <c r="A1983">
        <v>14498.854276</v>
      </c>
      <c r="B1983">
        <v>13992.142905000001</v>
      </c>
      <c r="C1983" t="s">
        <v>21</v>
      </c>
      <c r="D1983">
        <v>21040</v>
      </c>
      <c r="E1983">
        <v>210051</v>
      </c>
      <c r="F1983" t="s">
        <v>523</v>
      </c>
      <c r="G1983" t="s">
        <v>35</v>
      </c>
      <c r="H1983" t="s">
        <v>126</v>
      </c>
      <c r="I1983" t="s">
        <v>37</v>
      </c>
      <c r="J1983">
        <v>1</v>
      </c>
      <c r="K1983">
        <v>0</v>
      </c>
      <c r="L1983">
        <v>0</v>
      </c>
      <c r="M1983">
        <v>0</v>
      </c>
      <c r="N1983">
        <v>0.77830497700000001</v>
      </c>
      <c r="O1983">
        <v>1</v>
      </c>
      <c r="P1983">
        <v>2901.36</v>
      </c>
      <c r="Q1983">
        <v>1</v>
      </c>
      <c r="R1983">
        <v>0.77830497700000001</v>
      </c>
      <c r="S1983">
        <v>2901.36</v>
      </c>
      <c r="T1983" t="s">
        <v>240</v>
      </c>
      <c r="U1983" t="s">
        <v>241</v>
      </c>
      <c r="V1983">
        <v>0</v>
      </c>
      <c r="W1983">
        <v>0</v>
      </c>
      <c r="X1983">
        <v>35.146409966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0.77830497700000001</v>
      </c>
      <c r="AG1983">
        <v>5773.1657753</v>
      </c>
      <c r="AH1983" t="s">
        <v>40</v>
      </c>
    </row>
    <row r="1984" spans="1:34" x14ac:dyDescent="0.55000000000000004">
      <c r="A1984">
        <v>14525.646416</v>
      </c>
      <c r="B1984">
        <v>13043.000921000001</v>
      </c>
      <c r="C1984" t="s">
        <v>21</v>
      </c>
      <c r="D1984">
        <v>21401</v>
      </c>
      <c r="E1984">
        <v>210055</v>
      </c>
      <c r="F1984" t="s">
        <v>524</v>
      </c>
      <c r="G1984" t="s">
        <v>35</v>
      </c>
      <c r="H1984" t="s">
        <v>64</v>
      </c>
      <c r="I1984" t="s">
        <v>37</v>
      </c>
      <c r="J1984">
        <v>2</v>
      </c>
      <c r="K1984">
        <v>1.1152699669999999</v>
      </c>
      <c r="L1984">
        <v>2</v>
      </c>
      <c r="M1984">
        <v>9503.76</v>
      </c>
      <c r="N1984">
        <v>0</v>
      </c>
      <c r="O1984">
        <v>0</v>
      </c>
      <c r="P1984">
        <v>0</v>
      </c>
      <c r="Q1984">
        <v>-2</v>
      </c>
      <c r="R1984">
        <v>-1.1152699669999999</v>
      </c>
      <c r="S1984">
        <v>-9503.76</v>
      </c>
      <c r="T1984" t="s">
        <v>104</v>
      </c>
      <c r="U1984" t="s">
        <v>325</v>
      </c>
      <c r="V1984">
        <v>0</v>
      </c>
      <c r="W1984">
        <v>0</v>
      </c>
      <c r="X1984">
        <v>81.173615592999994</v>
      </c>
      <c r="Y1984">
        <v>-1.1152699669999999</v>
      </c>
      <c r="Z1984">
        <v>1.1152699669999999</v>
      </c>
      <c r="AA1984">
        <v>-1.1152699669999999</v>
      </c>
      <c r="AB1984">
        <v>-1.1152699669999999</v>
      </c>
      <c r="AC1984">
        <v>0</v>
      </c>
      <c r="AD1984">
        <v>-1.1152699669999999</v>
      </c>
      <c r="AE1984">
        <v>-8287.9287989999993</v>
      </c>
      <c r="AF1984">
        <v>0</v>
      </c>
      <c r="AG1984">
        <v>0</v>
      </c>
      <c r="AH1984" t="s">
        <v>40</v>
      </c>
    </row>
    <row r="1985" spans="1:34" x14ac:dyDescent="0.55000000000000004">
      <c r="A1985">
        <v>14525.646416</v>
      </c>
      <c r="B1985">
        <v>13043.000921000001</v>
      </c>
      <c r="C1985" t="s">
        <v>21</v>
      </c>
      <c r="D1985">
        <v>20782</v>
      </c>
      <c r="E1985">
        <v>210055</v>
      </c>
      <c r="F1985" t="s">
        <v>524</v>
      </c>
      <c r="G1985" t="s">
        <v>35</v>
      </c>
      <c r="H1985" t="s">
        <v>41</v>
      </c>
      <c r="I1985" t="s">
        <v>37</v>
      </c>
      <c r="J1985">
        <v>1</v>
      </c>
      <c r="K1985">
        <v>2.4533529270000001</v>
      </c>
      <c r="L1985">
        <v>3</v>
      </c>
      <c r="M1985">
        <v>22998.54</v>
      </c>
      <c r="N1985">
        <v>0.74660897800000003</v>
      </c>
      <c r="O1985">
        <v>2</v>
      </c>
      <c r="P1985">
        <v>11603.84</v>
      </c>
      <c r="Q1985">
        <v>-1</v>
      </c>
      <c r="R1985">
        <v>-1.706743949</v>
      </c>
      <c r="S1985">
        <v>-11394.7</v>
      </c>
      <c r="T1985" t="s">
        <v>49</v>
      </c>
      <c r="U1985" t="s">
        <v>139</v>
      </c>
      <c r="V1985">
        <v>0</v>
      </c>
      <c r="W1985">
        <v>0</v>
      </c>
      <c r="X1985">
        <v>56.446641329000002</v>
      </c>
      <c r="Y1985">
        <v>-1.706743949</v>
      </c>
      <c r="Z1985">
        <v>1.706743949</v>
      </c>
      <c r="AA1985">
        <v>-1.706743949</v>
      </c>
      <c r="AB1985">
        <v>-1.706743949</v>
      </c>
      <c r="AC1985">
        <v>0</v>
      </c>
      <c r="AD1985">
        <v>-1.706743949</v>
      </c>
      <c r="AE1985">
        <v>-12683.361650000001</v>
      </c>
      <c r="AF1985">
        <v>0</v>
      </c>
      <c r="AG1985">
        <v>0</v>
      </c>
      <c r="AH1985" t="s">
        <v>40</v>
      </c>
    </row>
    <row r="1986" spans="1:34" x14ac:dyDescent="0.55000000000000004">
      <c r="A1986">
        <v>14525.646416</v>
      </c>
      <c r="B1986">
        <v>13043.000921000001</v>
      </c>
      <c r="C1986" t="s">
        <v>21</v>
      </c>
      <c r="D1986">
        <v>20723</v>
      </c>
      <c r="E1986">
        <v>210055</v>
      </c>
      <c r="F1986" t="s">
        <v>524</v>
      </c>
      <c r="G1986" t="s">
        <v>35</v>
      </c>
      <c r="H1986" t="s">
        <v>79</v>
      </c>
      <c r="I1986" t="s">
        <v>37</v>
      </c>
      <c r="J1986">
        <v>1</v>
      </c>
      <c r="K1986">
        <v>23.664660298000001</v>
      </c>
      <c r="L1986">
        <v>34</v>
      </c>
      <c r="M1986">
        <v>436300.2</v>
      </c>
      <c r="N1986">
        <v>1.835791945</v>
      </c>
      <c r="O1986">
        <v>4</v>
      </c>
      <c r="P1986">
        <v>35289.57</v>
      </c>
      <c r="Q1986">
        <v>-30</v>
      </c>
      <c r="R1986">
        <v>-21.82886835</v>
      </c>
      <c r="S1986">
        <v>-401010.63</v>
      </c>
      <c r="T1986" t="s">
        <v>129</v>
      </c>
      <c r="U1986" t="s">
        <v>255</v>
      </c>
      <c r="V1986">
        <v>0</v>
      </c>
      <c r="W1986">
        <v>0</v>
      </c>
      <c r="X1986">
        <v>111.81412468000001</v>
      </c>
      <c r="Y1986">
        <v>-21.82886835</v>
      </c>
      <c r="Z1986">
        <v>21.828868353000001</v>
      </c>
      <c r="AA1986">
        <v>-21.82886835</v>
      </c>
      <c r="AB1986">
        <v>-21.82886835</v>
      </c>
      <c r="AC1986">
        <v>0</v>
      </c>
      <c r="AD1986">
        <v>-21.82886835</v>
      </c>
      <c r="AE1986">
        <v>-162217.32139999999</v>
      </c>
      <c r="AF1986">
        <v>0</v>
      </c>
      <c r="AG1986">
        <v>0</v>
      </c>
      <c r="AH1986" t="s">
        <v>40</v>
      </c>
    </row>
    <row r="1987" spans="1:34" x14ac:dyDescent="0.55000000000000004">
      <c r="A1987">
        <v>14525.646416</v>
      </c>
      <c r="B1987">
        <v>13043.000921000001</v>
      </c>
      <c r="C1987" t="s">
        <v>21</v>
      </c>
      <c r="D1987">
        <v>20781</v>
      </c>
      <c r="E1987">
        <v>210055</v>
      </c>
      <c r="F1987" t="s">
        <v>524</v>
      </c>
      <c r="G1987" t="s">
        <v>35</v>
      </c>
      <c r="H1987" t="s">
        <v>41</v>
      </c>
      <c r="I1987" t="s">
        <v>37</v>
      </c>
      <c r="J1987">
        <v>1</v>
      </c>
      <c r="K1987">
        <v>1.2624739620000001</v>
      </c>
      <c r="L1987">
        <v>2</v>
      </c>
      <c r="M1987">
        <v>18306.939999999999</v>
      </c>
      <c r="N1987">
        <v>0</v>
      </c>
      <c r="O1987">
        <v>0</v>
      </c>
      <c r="P1987">
        <v>0</v>
      </c>
      <c r="Q1987">
        <v>-2</v>
      </c>
      <c r="R1987">
        <v>-1.2624739620000001</v>
      </c>
      <c r="S1987">
        <v>-18306.939999999999</v>
      </c>
      <c r="T1987" t="s">
        <v>49</v>
      </c>
      <c r="U1987" t="s">
        <v>317</v>
      </c>
      <c r="V1987">
        <v>0</v>
      </c>
      <c r="W1987">
        <v>0</v>
      </c>
      <c r="X1987">
        <v>17.319417484999999</v>
      </c>
      <c r="Y1987">
        <v>-1.2624739620000001</v>
      </c>
      <c r="Z1987">
        <v>1.2624739620000001</v>
      </c>
      <c r="AA1987">
        <v>-1.2624739620000001</v>
      </c>
      <c r="AB1987">
        <v>-1.2624739620000001</v>
      </c>
      <c r="AC1987">
        <v>0</v>
      </c>
      <c r="AD1987">
        <v>-1.2624739620000001</v>
      </c>
      <c r="AE1987">
        <v>-9381.8488949999992</v>
      </c>
      <c r="AF1987">
        <v>0</v>
      </c>
      <c r="AG1987">
        <v>0</v>
      </c>
      <c r="AH1987" t="s">
        <v>40</v>
      </c>
    </row>
    <row r="1988" spans="1:34" x14ac:dyDescent="0.55000000000000004">
      <c r="A1988">
        <v>14525.646416</v>
      </c>
      <c r="B1988">
        <v>13043.000921000001</v>
      </c>
      <c r="C1988" t="s">
        <v>21</v>
      </c>
      <c r="D1988">
        <v>21244</v>
      </c>
      <c r="E1988">
        <v>210055</v>
      </c>
      <c r="F1988" t="s">
        <v>524</v>
      </c>
      <c r="G1988" t="s">
        <v>35</v>
      </c>
      <c r="H1988" t="s">
        <v>36</v>
      </c>
      <c r="I1988" t="s">
        <v>37</v>
      </c>
      <c r="J1988">
        <v>1</v>
      </c>
      <c r="K1988">
        <v>0.77333497699999998</v>
      </c>
      <c r="L1988">
        <v>1</v>
      </c>
      <c r="M1988">
        <v>19330.900000000001</v>
      </c>
      <c r="N1988">
        <v>0</v>
      </c>
      <c r="O1988">
        <v>0</v>
      </c>
      <c r="P1988">
        <v>0</v>
      </c>
      <c r="Q1988">
        <v>-1</v>
      </c>
      <c r="R1988">
        <v>-0.77333497699999998</v>
      </c>
      <c r="S1988">
        <v>-19330.900000000001</v>
      </c>
      <c r="T1988" t="s">
        <v>153</v>
      </c>
      <c r="U1988" t="s">
        <v>154</v>
      </c>
      <c r="V1988">
        <v>0</v>
      </c>
      <c r="W1988">
        <v>0</v>
      </c>
      <c r="X1988">
        <v>128.80505017999999</v>
      </c>
      <c r="Y1988">
        <v>-0.77333497699999998</v>
      </c>
      <c r="Z1988">
        <v>0.77333497699999998</v>
      </c>
      <c r="AA1988">
        <v>-0.77333497699999998</v>
      </c>
      <c r="AB1988">
        <v>-0.77333497699999998</v>
      </c>
      <c r="AC1988">
        <v>0</v>
      </c>
      <c r="AD1988">
        <v>-0.77333497699999998</v>
      </c>
      <c r="AE1988">
        <v>-5746.9002280000004</v>
      </c>
      <c r="AF1988">
        <v>0</v>
      </c>
      <c r="AG1988">
        <v>0</v>
      </c>
      <c r="AH1988" t="s">
        <v>40</v>
      </c>
    </row>
    <row r="1989" spans="1:34" x14ac:dyDescent="0.55000000000000004">
      <c r="A1989">
        <v>14525.646416</v>
      </c>
      <c r="B1989">
        <v>13043.000921000001</v>
      </c>
      <c r="C1989" t="s">
        <v>21</v>
      </c>
      <c r="D1989">
        <v>21030</v>
      </c>
      <c r="E1989">
        <v>210055</v>
      </c>
      <c r="F1989" t="s">
        <v>524</v>
      </c>
      <c r="G1989" t="s">
        <v>35</v>
      </c>
      <c r="H1989" t="s">
        <v>36</v>
      </c>
      <c r="I1989" t="s">
        <v>37</v>
      </c>
      <c r="J1989">
        <v>1</v>
      </c>
      <c r="K1989">
        <v>0.92701997199999997</v>
      </c>
      <c r="L1989">
        <v>1</v>
      </c>
      <c r="M1989">
        <v>10565.82</v>
      </c>
      <c r="N1989">
        <v>0</v>
      </c>
      <c r="O1989">
        <v>0</v>
      </c>
      <c r="P1989">
        <v>0</v>
      </c>
      <c r="Q1989">
        <v>-1</v>
      </c>
      <c r="R1989">
        <v>-0.92701997199999997</v>
      </c>
      <c r="S1989">
        <v>-10565.82</v>
      </c>
      <c r="T1989" t="s">
        <v>38</v>
      </c>
      <c r="U1989" t="s">
        <v>39</v>
      </c>
      <c r="V1989">
        <v>0</v>
      </c>
      <c r="W1989">
        <v>0</v>
      </c>
      <c r="X1989">
        <v>40.373505799</v>
      </c>
      <c r="Y1989">
        <v>-0.92701997199999997</v>
      </c>
      <c r="Z1989">
        <v>0.92701997199999997</v>
      </c>
      <c r="AA1989">
        <v>-0.92701997199999997</v>
      </c>
      <c r="AB1989">
        <v>-0.92701997199999997</v>
      </c>
      <c r="AC1989">
        <v>0</v>
      </c>
      <c r="AD1989">
        <v>-0.92701997199999997</v>
      </c>
      <c r="AE1989">
        <v>-6888.9827130000003</v>
      </c>
      <c r="AF1989">
        <v>0</v>
      </c>
      <c r="AG1989">
        <v>0</v>
      </c>
      <c r="AH1989" t="s">
        <v>40</v>
      </c>
    </row>
    <row r="1990" spans="1:34" x14ac:dyDescent="0.55000000000000004">
      <c r="A1990">
        <v>14525.646416</v>
      </c>
      <c r="B1990">
        <v>13043.000921000001</v>
      </c>
      <c r="C1990" t="s">
        <v>21</v>
      </c>
      <c r="D1990">
        <v>20707</v>
      </c>
      <c r="E1990">
        <v>210055</v>
      </c>
      <c r="F1990" t="s">
        <v>524</v>
      </c>
      <c r="G1990" t="s">
        <v>35</v>
      </c>
      <c r="H1990" t="s">
        <v>41</v>
      </c>
      <c r="I1990" t="s">
        <v>37</v>
      </c>
      <c r="J1990">
        <v>2</v>
      </c>
      <c r="K1990">
        <v>202.28252800999999</v>
      </c>
      <c r="L1990">
        <v>271</v>
      </c>
      <c r="M1990">
        <v>3043567.55</v>
      </c>
      <c r="N1990">
        <v>17.380317486999999</v>
      </c>
      <c r="O1990">
        <v>36</v>
      </c>
      <c r="P1990">
        <v>243988.34</v>
      </c>
      <c r="Q1990">
        <v>-235</v>
      </c>
      <c r="R1990">
        <v>-184.9022105</v>
      </c>
      <c r="S1990">
        <v>-2799579.21</v>
      </c>
      <c r="T1990" t="s">
        <v>129</v>
      </c>
      <c r="U1990" t="s">
        <v>267</v>
      </c>
      <c r="V1990">
        <v>0</v>
      </c>
      <c r="W1990">
        <v>0</v>
      </c>
      <c r="X1990">
        <v>135.32980598</v>
      </c>
      <c r="Y1990">
        <v>-184.9022105</v>
      </c>
      <c r="Z1990">
        <v>135.32980598</v>
      </c>
      <c r="AA1990">
        <v>135.32980598</v>
      </c>
      <c r="AB1990">
        <v>-135.32980599999999</v>
      </c>
      <c r="AC1990">
        <v>0</v>
      </c>
      <c r="AD1990">
        <v>-135.32980599999999</v>
      </c>
      <c r="AE1990">
        <v>-1005679.189</v>
      </c>
      <c r="AF1990">
        <v>-49.572404540000001</v>
      </c>
      <c r="AG1990">
        <v>-368388.4363</v>
      </c>
      <c r="AH1990" t="s">
        <v>40</v>
      </c>
    </row>
    <row r="1991" spans="1:34" x14ac:dyDescent="0.55000000000000004">
      <c r="A1991">
        <v>14525.646416</v>
      </c>
      <c r="B1991">
        <v>13043.000921000001</v>
      </c>
      <c r="C1991" t="s">
        <v>21</v>
      </c>
      <c r="D1991">
        <v>21237</v>
      </c>
      <c r="E1991">
        <v>210055</v>
      </c>
      <c r="F1991" t="s">
        <v>524</v>
      </c>
      <c r="G1991" t="s">
        <v>35</v>
      </c>
      <c r="H1991" t="s">
        <v>36</v>
      </c>
      <c r="I1991" t="s">
        <v>37</v>
      </c>
      <c r="J1991">
        <v>1</v>
      </c>
      <c r="K1991">
        <v>0</v>
      </c>
      <c r="L1991">
        <v>0</v>
      </c>
      <c r="M1991">
        <v>0</v>
      </c>
      <c r="N1991">
        <v>0.49232798500000002</v>
      </c>
      <c r="O1991">
        <v>1</v>
      </c>
      <c r="P1991">
        <v>3600.74</v>
      </c>
      <c r="Q1991">
        <v>1</v>
      </c>
      <c r="R1991">
        <v>0.49232798500000002</v>
      </c>
      <c r="S1991">
        <v>3600.74</v>
      </c>
      <c r="T1991" t="s">
        <v>294</v>
      </c>
      <c r="U1991" t="s">
        <v>295</v>
      </c>
      <c r="V1991">
        <v>0</v>
      </c>
      <c r="W1991">
        <v>0</v>
      </c>
      <c r="X1991">
        <v>67.447334992999998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0.49232798500000002</v>
      </c>
      <c r="AG1991">
        <v>3658.6471494000002</v>
      </c>
      <c r="AH1991" t="s">
        <v>40</v>
      </c>
    </row>
    <row r="1992" spans="1:34" x14ac:dyDescent="0.55000000000000004">
      <c r="A1992">
        <v>14525.646416</v>
      </c>
      <c r="B1992">
        <v>13043.000921000001</v>
      </c>
      <c r="C1992" t="s">
        <v>21</v>
      </c>
      <c r="D1992">
        <v>20774</v>
      </c>
      <c r="E1992">
        <v>210055</v>
      </c>
      <c r="F1992" t="s">
        <v>524</v>
      </c>
      <c r="G1992" t="s">
        <v>35</v>
      </c>
      <c r="H1992" t="s">
        <v>41</v>
      </c>
      <c r="I1992" t="s">
        <v>37</v>
      </c>
      <c r="J1992">
        <v>1</v>
      </c>
      <c r="K1992">
        <v>11.897754648999999</v>
      </c>
      <c r="L1992">
        <v>14</v>
      </c>
      <c r="M1992">
        <v>168923.34</v>
      </c>
      <c r="N1992">
        <v>0.92938197300000003</v>
      </c>
      <c r="O1992">
        <v>2</v>
      </c>
      <c r="P1992">
        <v>13672.48</v>
      </c>
      <c r="Q1992">
        <v>-12</v>
      </c>
      <c r="R1992">
        <v>-10.96837268</v>
      </c>
      <c r="S1992">
        <v>-155250.85999999999</v>
      </c>
      <c r="T1992" t="s">
        <v>162</v>
      </c>
      <c r="U1992" t="s">
        <v>201</v>
      </c>
      <c r="V1992">
        <v>0</v>
      </c>
      <c r="W1992">
        <v>0</v>
      </c>
      <c r="X1992">
        <v>108.96683977000001</v>
      </c>
      <c r="Y1992">
        <v>-10.96837268</v>
      </c>
      <c r="Z1992">
        <v>10.968372676</v>
      </c>
      <c r="AA1992">
        <v>-10.96837268</v>
      </c>
      <c r="AB1992">
        <v>-10.96837268</v>
      </c>
      <c r="AC1992">
        <v>0</v>
      </c>
      <c r="AD1992">
        <v>-10.96837268</v>
      </c>
      <c r="AE1992">
        <v>-81509.494990000007</v>
      </c>
      <c r="AF1992">
        <v>0</v>
      </c>
      <c r="AG1992">
        <v>0</v>
      </c>
      <c r="AH1992" t="s">
        <v>40</v>
      </c>
    </row>
    <row r="1993" spans="1:34" x14ac:dyDescent="0.55000000000000004">
      <c r="A1993">
        <v>14525.646416</v>
      </c>
      <c r="B1993">
        <v>13043.000921000001</v>
      </c>
      <c r="C1993" t="s">
        <v>21</v>
      </c>
      <c r="D1993">
        <v>20722</v>
      </c>
      <c r="E1993">
        <v>210055</v>
      </c>
      <c r="F1993" t="s">
        <v>524</v>
      </c>
      <c r="G1993" t="s">
        <v>35</v>
      </c>
      <c r="H1993" t="s">
        <v>41</v>
      </c>
      <c r="I1993" t="s">
        <v>37</v>
      </c>
      <c r="J1993">
        <v>2</v>
      </c>
      <c r="K1993">
        <v>1.6599719500000001</v>
      </c>
      <c r="L1993">
        <v>2</v>
      </c>
      <c r="M1993">
        <v>17066.46</v>
      </c>
      <c r="N1993">
        <v>0</v>
      </c>
      <c r="O1993">
        <v>0</v>
      </c>
      <c r="P1993">
        <v>0</v>
      </c>
      <c r="Q1993">
        <v>-2</v>
      </c>
      <c r="R1993">
        <v>-1.6599719500000001</v>
      </c>
      <c r="S1993">
        <v>-17066.46</v>
      </c>
      <c r="T1993" t="s">
        <v>167</v>
      </c>
      <c r="U1993" t="s">
        <v>168</v>
      </c>
      <c r="V1993">
        <v>0</v>
      </c>
      <c r="W1993">
        <v>0</v>
      </c>
      <c r="X1993">
        <v>23.905281291000001</v>
      </c>
      <c r="Y1993">
        <v>-1.6599719500000001</v>
      </c>
      <c r="Z1993">
        <v>1.6599719500000001</v>
      </c>
      <c r="AA1993">
        <v>-1.6599719500000001</v>
      </c>
      <c r="AB1993">
        <v>-1.6599719500000001</v>
      </c>
      <c r="AC1993">
        <v>0</v>
      </c>
      <c r="AD1993">
        <v>-1.6599719500000001</v>
      </c>
      <c r="AE1993">
        <v>-12335.78392</v>
      </c>
      <c r="AF1993">
        <v>0</v>
      </c>
      <c r="AG1993">
        <v>0</v>
      </c>
      <c r="AH1993" t="s">
        <v>40</v>
      </c>
    </row>
    <row r="1994" spans="1:34" x14ac:dyDescent="0.55000000000000004">
      <c r="A1994">
        <v>14525.646416</v>
      </c>
      <c r="B1994">
        <v>13043.000921000001</v>
      </c>
      <c r="C1994" t="s">
        <v>21</v>
      </c>
      <c r="D1994">
        <v>21229</v>
      </c>
      <c r="E1994">
        <v>210055</v>
      </c>
      <c r="F1994" t="s">
        <v>524</v>
      </c>
      <c r="G1994" t="s">
        <v>35</v>
      </c>
      <c r="H1994" t="s">
        <v>86</v>
      </c>
      <c r="I1994" t="s">
        <v>37</v>
      </c>
      <c r="J1994">
        <v>1</v>
      </c>
      <c r="K1994">
        <v>0.598206982</v>
      </c>
      <c r="L1994">
        <v>1</v>
      </c>
      <c r="M1994">
        <v>13149.12</v>
      </c>
      <c r="N1994">
        <v>0</v>
      </c>
      <c r="O1994">
        <v>0</v>
      </c>
      <c r="P1994">
        <v>0</v>
      </c>
      <c r="Q1994">
        <v>-1</v>
      </c>
      <c r="R1994">
        <v>-0.598206982</v>
      </c>
      <c r="S1994">
        <v>-13149.12</v>
      </c>
      <c r="T1994" t="s">
        <v>36</v>
      </c>
      <c r="U1994" t="s">
        <v>87</v>
      </c>
      <c r="V1994">
        <v>0</v>
      </c>
      <c r="W1994">
        <v>0</v>
      </c>
      <c r="X1994">
        <v>142.46583278</v>
      </c>
      <c r="Y1994">
        <v>-0.598206982</v>
      </c>
      <c r="Z1994">
        <v>0.598206982</v>
      </c>
      <c r="AA1994">
        <v>-0.598206982</v>
      </c>
      <c r="AB1994">
        <v>-0.598206982</v>
      </c>
      <c r="AC1994">
        <v>0</v>
      </c>
      <c r="AD1994">
        <v>-0.598206982</v>
      </c>
      <c r="AE1994">
        <v>-4445.4679319999996</v>
      </c>
      <c r="AF1994">
        <v>0</v>
      </c>
      <c r="AG1994">
        <v>0</v>
      </c>
      <c r="AH1994" t="s">
        <v>40</v>
      </c>
    </row>
    <row r="1995" spans="1:34" x14ac:dyDescent="0.55000000000000004">
      <c r="A1995">
        <v>14525.646416</v>
      </c>
      <c r="B1995">
        <v>13043.000921000001</v>
      </c>
      <c r="C1995" t="s">
        <v>21</v>
      </c>
      <c r="D1995">
        <v>21227</v>
      </c>
      <c r="E1995">
        <v>210055</v>
      </c>
      <c r="F1995" t="s">
        <v>524</v>
      </c>
      <c r="G1995" t="s">
        <v>35</v>
      </c>
      <c r="H1995" t="s">
        <v>36</v>
      </c>
      <c r="I1995" t="s">
        <v>37</v>
      </c>
      <c r="J1995">
        <v>1</v>
      </c>
      <c r="K1995">
        <v>0.598206982</v>
      </c>
      <c r="L1995">
        <v>1</v>
      </c>
      <c r="M1995">
        <v>19289.169999999998</v>
      </c>
      <c r="N1995">
        <v>0</v>
      </c>
      <c r="O1995">
        <v>0</v>
      </c>
      <c r="P1995">
        <v>0</v>
      </c>
      <c r="Q1995">
        <v>-1</v>
      </c>
      <c r="R1995">
        <v>-0.598206982</v>
      </c>
      <c r="S1995">
        <v>-19289.169999999998</v>
      </c>
      <c r="T1995" t="s">
        <v>458</v>
      </c>
      <c r="U1995" t="s">
        <v>459</v>
      </c>
      <c r="V1995">
        <v>0</v>
      </c>
      <c r="W1995">
        <v>0</v>
      </c>
      <c r="X1995">
        <v>38.351487861000003</v>
      </c>
      <c r="Y1995">
        <v>-0.598206982</v>
      </c>
      <c r="Z1995">
        <v>0.598206982</v>
      </c>
      <c r="AA1995">
        <v>-0.598206982</v>
      </c>
      <c r="AB1995">
        <v>-0.598206982</v>
      </c>
      <c r="AC1995">
        <v>0</v>
      </c>
      <c r="AD1995">
        <v>-0.598206982</v>
      </c>
      <c r="AE1995">
        <v>-4445.4679319999996</v>
      </c>
      <c r="AF1995">
        <v>0</v>
      </c>
      <c r="AG1995">
        <v>0</v>
      </c>
      <c r="AH1995" t="s">
        <v>40</v>
      </c>
    </row>
    <row r="1996" spans="1:34" x14ac:dyDescent="0.55000000000000004">
      <c r="A1996">
        <v>14525.646416</v>
      </c>
      <c r="B1996">
        <v>13043.000921000001</v>
      </c>
      <c r="C1996" t="s">
        <v>21</v>
      </c>
      <c r="D1996">
        <v>20772</v>
      </c>
      <c r="E1996">
        <v>210055</v>
      </c>
      <c r="F1996" t="s">
        <v>524</v>
      </c>
      <c r="G1996" t="s">
        <v>35</v>
      </c>
      <c r="H1996" t="s">
        <v>41</v>
      </c>
      <c r="I1996" t="s">
        <v>37</v>
      </c>
      <c r="J1996">
        <v>1</v>
      </c>
      <c r="K1996">
        <v>5.2155168449999998</v>
      </c>
      <c r="L1996">
        <v>8</v>
      </c>
      <c r="M1996">
        <v>70455.929999999993</v>
      </c>
      <c r="N1996">
        <v>0.39626098799999998</v>
      </c>
      <c r="O1996">
        <v>1</v>
      </c>
      <c r="P1996">
        <v>4048.44</v>
      </c>
      <c r="Q1996">
        <v>-7</v>
      </c>
      <c r="R1996">
        <v>-4.8192558569999999</v>
      </c>
      <c r="S1996">
        <v>-66407.490000000005</v>
      </c>
      <c r="T1996" t="s">
        <v>162</v>
      </c>
      <c r="U1996" t="s">
        <v>163</v>
      </c>
      <c r="V1996">
        <v>0</v>
      </c>
      <c r="W1996">
        <v>0</v>
      </c>
      <c r="X1996">
        <v>53.818906400000003</v>
      </c>
      <c r="Y1996">
        <v>-4.8192558569999999</v>
      </c>
      <c r="Z1996">
        <v>4.8192558569999999</v>
      </c>
      <c r="AA1996">
        <v>-4.8192558569999999</v>
      </c>
      <c r="AB1996">
        <v>-4.8192558569999999</v>
      </c>
      <c r="AC1996">
        <v>0</v>
      </c>
      <c r="AD1996">
        <v>-4.8192558569999999</v>
      </c>
      <c r="AE1996">
        <v>-35813.435839999998</v>
      </c>
      <c r="AF1996">
        <v>0</v>
      </c>
      <c r="AG1996">
        <v>0</v>
      </c>
      <c r="AH1996" t="s">
        <v>40</v>
      </c>
    </row>
    <row r="1997" spans="1:34" x14ac:dyDescent="0.55000000000000004">
      <c r="A1997">
        <v>14525.646416</v>
      </c>
      <c r="B1997">
        <v>13043.000921000001</v>
      </c>
      <c r="C1997" t="s">
        <v>21</v>
      </c>
      <c r="D1997">
        <v>20721</v>
      </c>
      <c r="E1997">
        <v>210055</v>
      </c>
      <c r="F1997" t="s">
        <v>524</v>
      </c>
      <c r="G1997" t="s">
        <v>35</v>
      </c>
      <c r="H1997" t="s">
        <v>41</v>
      </c>
      <c r="I1997" t="s">
        <v>37</v>
      </c>
      <c r="J1997">
        <v>2</v>
      </c>
      <c r="K1997">
        <v>2.591926924</v>
      </c>
      <c r="L1997">
        <v>4</v>
      </c>
      <c r="M1997">
        <v>46461.17</v>
      </c>
      <c r="N1997">
        <v>1.4855629560000001</v>
      </c>
      <c r="O1997">
        <v>3</v>
      </c>
      <c r="P1997">
        <v>14867.1</v>
      </c>
      <c r="Q1997">
        <v>-1</v>
      </c>
      <c r="R1997">
        <v>-1.1063639679999999</v>
      </c>
      <c r="S1997">
        <v>-31594.07</v>
      </c>
      <c r="T1997" t="s">
        <v>140</v>
      </c>
      <c r="U1997" t="s">
        <v>157</v>
      </c>
      <c r="V1997">
        <v>0</v>
      </c>
      <c r="W1997">
        <v>0</v>
      </c>
      <c r="X1997">
        <v>63.788020107000001</v>
      </c>
      <c r="Y1997">
        <v>-1.1063639679999999</v>
      </c>
      <c r="Z1997">
        <v>1.1063639679999999</v>
      </c>
      <c r="AA1997">
        <v>-1.1063639679999999</v>
      </c>
      <c r="AB1997">
        <v>-1.1063639679999999</v>
      </c>
      <c r="AC1997">
        <v>0</v>
      </c>
      <c r="AD1997">
        <v>-1.1063639679999999</v>
      </c>
      <c r="AE1997">
        <v>-8221.7454639999996</v>
      </c>
      <c r="AF1997">
        <v>0</v>
      </c>
      <c r="AG1997">
        <v>0</v>
      </c>
      <c r="AH1997" t="s">
        <v>40</v>
      </c>
    </row>
    <row r="1998" spans="1:34" x14ac:dyDescent="0.55000000000000004">
      <c r="A1998">
        <v>14525.646416</v>
      </c>
      <c r="B1998">
        <v>13043.000921000001</v>
      </c>
      <c r="C1998" t="s">
        <v>21</v>
      </c>
      <c r="D1998">
        <v>21224</v>
      </c>
      <c r="E1998">
        <v>210055</v>
      </c>
      <c r="F1998" t="s">
        <v>524</v>
      </c>
      <c r="G1998" t="s">
        <v>35</v>
      </c>
      <c r="H1998" t="s">
        <v>86</v>
      </c>
      <c r="I1998" t="s">
        <v>37</v>
      </c>
      <c r="J1998">
        <v>1</v>
      </c>
      <c r="K1998">
        <v>0.73492597800000004</v>
      </c>
      <c r="L1998">
        <v>1</v>
      </c>
      <c r="M1998">
        <v>11943.94</v>
      </c>
      <c r="N1998">
        <v>0</v>
      </c>
      <c r="O1998">
        <v>0</v>
      </c>
      <c r="P1998">
        <v>0</v>
      </c>
      <c r="Q1998">
        <v>-1</v>
      </c>
      <c r="R1998">
        <v>-0.73492597800000004</v>
      </c>
      <c r="S1998">
        <v>-11943.94</v>
      </c>
      <c r="T1998" t="s">
        <v>36</v>
      </c>
      <c r="U1998" t="s">
        <v>400</v>
      </c>
      <c r="V1998">
        <v>0</v>
      </c>
      <c r="W1998">
        <v>0</v>
      </c>
      <c r="X1998">
        <v>65.434303064000005</v>
      </c>
      <c r="Y1998">
        <v>-0.73492597800000004</v>
      </c>
      <c r="Z1998">
        <v>0.73492597800000004</v>
      </c>
      <c r="AA1998">
        <v>-0.73492597800000004</v>
      </c>
      <c r="AB1998">
        <v>-0.73492597800000004</v>
      </c>
      <c r="AC1998">
        <v>0</v>
      </c>
      <c r="AD1998">
        <v>-0.73492597800000004</v>
      </c>
      <c r="AE1998">
        <v>-5461.4706379999998</v>
      </c>
      <c r="AF1998">
        <v>0</v>
      </c>
      <c r="AG1998">
        <v>0</v>
      </c>
      <c r="AH1998" t="s">
        <v>40</v>
      </c>
    </row>
    <row r="1999" spans="1:34" x14ac:dyDescent="0.55000000000000004">
      <c r="A1999">
        <v>14525.646416</v>
      </c>
      <c r="B1999">
        <v>13043.000921000001</v>
      </c>
      <c r="C1999" t="s">
        <v>21</v>
      </c>
      <c r="D1999">
        <v>20912</v>
      </c>
      <c r="E1999">
        <v>210055</v>
      </c>
      <c r="F1999" t="s">
        <v>524</v>
      </c>
      <c r="G1999" t="s">
        <v>35</v>
      </c>
      <c r="H1999" t="s">
        <v>46</v>
      </c>
      <c r="I1999" t="s">
        <v>37</v>
      </c>
      <c r="J1999">
        <v>2</v>
      </c>
      <c r="K1999">
        <v>1.66194595</v>
      </c>
      <c r="L1999">
        <v>2</v>
      </c>
      <c r="M1999">
        <v>19170.28</v>
      </c>
      <c r="N1999">
        <v>0</v>
      </c>
      <c r="O1999">
        <v>0</v>
      </c>
      <c r="P1999">
        <v>0</v>
      </c>
      <c r="Q1999">
        <v>-2</v>
      </c>
      <c r="R1999">
        <v>-1.66194595</v>
      </c>
      <c r="S1999">
        <v>-19170.28</v>
      </c>
      <c r="T1999" t="s">
        <v>303</v>
      </c>
      <c r="U1999" t="s">
        <v>304</v>
      </c>
      <c r="V1999">
        <v>0</v>
      </c>
      <c r="W1999">
        <v>0</v>
      </c>
      <c r="X1999">
        <v>9.2743827250000006</v>
      </c>
      <c r="Y1999">
        <v>-1.66194595</v>
      </c>
      <c r="Z1999">
        <v>1.66194595</v>
      </c>
      <c r="AA1999">
        <v>-1.66194595</v>
      </c>
      <c r="AB1999">
        <v>-1.66194595</v>
      </c>
      <c r="AC1999">
        <v>0</v>
      </c>
      <c r="AD1999">
        <v>-1.66194595</v>
      </c>
      <c r="AE1999">
        <v>-12350.45335</v>
      </c>
      <c r="AF1999">
        <v>0</v>
      </c>
      <c r="AG1999">
        <v>0</v>
      </c>
      <c r="AH1999" t="s">
        <v>40</v>
      </c>
    </row>
    <row r="2000" spans="1:34" x14ac:dyDescent="0.55000000000000004">
      <c r="A2000">
        <v>14525.646416</v>
      </c>
      <c r="B2000">
        <v>13043.000921000001</v>
      </c>
      <c r="C2000" t="s">
        <v>21</v>
      </c>
      <c r="D2000">
        <v>20770</v>
      </c>
      <c r="E2000">
        <v>210055</v>
      </c>
      <c r="F2000" t="s">
        <v>524</v>
      </c>
      <c r="G2000" t="s">
        <v>35</v>
      </c>
      <c r="H2000" t="s">
        <v>41</v>
      </c>
      <c r="I2000" t="s">
        <v>37</v>
      </c>
      <c r="J2000">
        <v>2</v>
      </c>
      <c r="K2000">
        <v>10.565692688</v>
      </c>
      <c r="L2000">
        <v>15</v>
      </c>
      <c r="M2000">
        <v>168341.46</v>
      </c>
      <c r="N2000">
        <v>2.0806809390000001</v>
      </c>
      <c r="O2000">
        <v>4</v>
      </c>
      <c r="P2000">
        <v>33197.78</v>
      </c>
      <c r="Q2000">
        <v>-11</v>
      </c>
      <c r="R2000">
        <v>-8.4850117489999999</v>
      </c>
      <c r="S2000">
        <v>-135143.67999999999</v>
      </c>
      <c r="T2000" t="s">
        <v>435</v>
      </c>
      <c r="U2000" t="s">
        <v>436</v>
      </c>
      <c r="V2000">
        <v>0</v>
      </c>
      <c r="W2000">
        <v>0</v>
      </c>
      <c r="X2000">
        <v>43.179993729000003</v>
      </c>
      <c r="Y2000">
        <v>-8.4850117489999999</v>
      </c>
      <c r="Z2000">
        <v>8.4850117489999999</v>
      </c>
      <c r="AA2000">
        <v>-8.4850117489999999</v>
      </c>
      <c r="AB2000">
        <v>-8.4850117489999999</v>
      </c>
      <c r="AC2000">
        <v>0</v>
      </c>
      <c r="AD2000">
        <v>-8.4850117489999999</v>
      </c>
      <c r="AE2000">
        <v>-63054.843509999999</v>
      </c>
      <c r="AF2000">
        <v>0</v>
      </c>
      <c r="AG2000">
        <v>0</v>
      </c>
      <c r="AH2000" t="s">
        <v>40</v>
      </c>
    </row>
    <row r="2001" spans="1:34" x14ac:dyDescent="0.55000000000000004">
      <c r="A2001">
        <v>14525.646416</v>
      </c>
      <c r="B2001">
        <v>13043.000921000001</v>
      </c>
      <c r="C2001" t="s">
        <v>21</v>
      </c>
      <c r="D2001">
        <v>20910</v>
      </c>
      <c r="E2001">
        <v>210055</v>
      </c>
      <c r="F2001" t="s">
        <v>524</v>
      </c>
      <c r="G2001" t="s">
        <v>35</v>
      </c>
      <c r="H2001" t="s">
        <v>46</v>
      </c>
      <c r="I2001" t="s">
        <v>37</v>
      </c>
      <c r="J2001">
        <v>2</v>
      </c>
      <c r="K2001">
        <v>2.182473935</v>
      </c>
      <c r="L2001">
        <v>4</v>
      </c>
      <c r="M2001">
        <v>36901.22</v>
      </c>
      <c r="N2001">
        <v>0</v>
      </c>
      <c r="O2001">
        <v>0</v>
      </c>
      <c r="P2001">
        <v>0</v>
      </c>
      <c r="Q2001">
        <v>-4</v>
      </c>
      <c r="R2001">
        <v>-2.182473935</v>
      </c>
      <c r="S2001">
        <v>-36901.22</v>
      </c>
      <c r="T2001" t="s">
        <v>98</v>
      </c>
      <c r="U2001" t="s">
        <v>231</v>
      </c>
      <c r="V2001">
        <v>0</v>
      </c>
      <c r="W2001">
        <v>0</v>
      </c>
      <c r="X2001">
        <v>79.478649641000004</v>
      </c>
      <c r="Y2001">
        <v>-2.182473935</v>
      </c>
      <c r="Z2001">
        <v>2.182473935</v>
      </c>
      <c r="AA2001">
        <v>-2.182473935</v>
      </c>
      <c r="AB2001">
        <v>-2.182473935</v>
      </c>
      <c r="AC2001">
        <v>0</v>
      </c>
      <c r="AD2001">
        <v>-2.182473935</v>
      </c>
      <c r="AE2001">
        <v>-16218.66374</v>
      </c>
      <c r="AF2001">
        <v>0</v>
      </c>
      <c r="AG2001">
        <v>0</v>
      </c>
      <c r="AH2001" t="s">
        <v>40</v>
      </c>
    </row>
    <row r="2002" spans="1:34" x14ac:dyDescent="0.55000000000000004">
      <c r="A2002">
        <v>14525.646416</v>
      </c>
      <c r="B2002">
        <v>13043.000921000001</v>
      </c>
      <c r="C2002" t="s">
        <v>21</v>
      </c>
      <c r="D2002">
        <v>20906</v>
      </c>
      <c r="E2002">
        <v>210055</v>
      </c>
      <c r="F2002" t="s">
        <v>524</v>
      </c>
      <c r="G2002" t="s">
        <v>35</v>
      </c>
      <c r="H2002" t="s">
        <v>46</v>
      </c>
      <c r="I2002" t="s">
        <v>37</v>
      </c>
      <c r="J2002">
        <v>1</v>
      </c>
      <c r="K2002">
        <v>2.1860909350000002</v>
      </c>
      <c r="L2002">
        <v>3</v>
      </c>
      <c r="M2002">
        <v>27397.38</v>
      </c>
      <c r="N2002">
        <v>0.39626098799999998</v>
      </c>
      <c r="O2002">
        <v>1</v>
      </c>
      <c r="P2002">
        <v>8732.09</v>
      </c>
      <c r="Q2002">
        <v>-2</v>
      </c>
      <c r="R2002">
        <v>-1.7898299470000001</v>
      </c>
      <c r="S2002">
        <v>-18665.29</v>
      </c>
      <c r="T2002" t="s">
        <v>98</v>
      </c>
      <c r="U2002" t="s">
        <v>99</v>
      </c>
      <c r="V2002">
        <v>0</v>
      </c>
      <c r="W2002">
        <v>0</v>
      </c>
      <c r="X2002">
        <v>117.35899250999999</v>
      </c>
      <c r="Y2002">
        <v>-1.7898299470000001</v>
      </c>
      <c r="Z2002">
        <v>1.7898299470000001</v>
      </c>
      <c r="AA2002">
        <v>-1.7898299470000001</v>
      </c>
      <c r="AB2002">
        <v>-1.7898299470000001</v>
      </c>
      <c r="AC2002">
        <v>0</v>
      </c>
      <c r="AD2002">
        <v>-1.7898299470000001</v>
      </c>
      <c r="AE2002">
        <v>-13300.80035</v>
      </c>
      <c r="AF2002">
        <v>0</v>
      </c>
      <c r="AG2002">
        <v>0</v>
      </c>
      <c r="AH2002" t="s">
        <v>40</v>
      </c>
    </row>
    <row r="2003" spans="1:34" x14ac:dyDescent="0.55000000000000004">
      <c r="A2003">
        <v>14525.646416</v>
      </c>
      <c r="B2003">
        <v>13043.000921000001</v>
      </c>
      <c r="C2003" t="s">
        <v>21</v>
      </c>
      <c r="D2003">
        <v>20769</v>
      </c>
      <c r="E2003">
        <v>210055</v>
      </c>
      <c r="F2003" t="s">
        <v>524</v>
      </c>
      <c r="G2003" t="s">
        <v>35</v>
      </c>
      <c r="H2003" t="s">
        <v>41</v>
      </c>
      <c r="I2003" t="s">
        <v>37</v>
      </c>
      <c r="J2003">
        <v>1</v>
      </c>
      <c r="K2003">
        <v>0</v>
      </c>
      <c r="L2003">
        <v>0</v>
      </c>
      <c r="M2003">
        <v>0</v>
      </c>
      <c r="N2003">
        <v>0.94474897199999996</v>
      </c>
      <c r="O2003">
        <v>1</v>
      </c>
      <c r="P2003">
        <v>7733.77</v>
      </c>
      <c r="Q2003">
        <v>1</v>
      </c>
      <c r="R2003">
        <v>0.94474897199999996</v>
      </c>
      <c r="S2003">
        <v>7733.77</v>
      </c>
      <c r="T2003" t="s">
        <v>216</v>
      </c>
      <c r="U2003" t="s">
        <v>217</v>
      </c>
      <c r="V2003">
        <v>0</v>
      </c>
      <c r="W2003">
        <v>0</v>
      </c>
      <c r="X2003">
        <v>35.385238944000001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0.94474897199999996</v>
      </c>
      <c r="AG2003">
        <v>7020.7325982000002</v>
      </c>
      <c r="AH2003" t="s">
        <v>40</v>
      </c>
    </row>
    <row r="2004" spans="1:34" x14ac:dyDescent="0.55000000000000004">
      <c r="A2004">
        <v>14525.646416</v>
      </c>
      <c r="B2004">
        <v>13043.000921000001</v>
      </c>
      <c r="C2004" t="s">
        <v>21</v>
      </c>
      <c r="D2004">
        <v>20905</v>
      </c>
      <c r="E2004">
        <v>210055</v>
      </c>
      <c r="F2004" t="s">
        <v>524</v>
      </c>
      <c r="G2004" t="s">
        <v>35</v>
      </c>
      <c r="H2004" t="s">
        <v>46</v>
      </c>
      <c r="I2004" t="s">
        <v>37</v>
      </c>
      <c r="J2004">
        <v>1</v>
      </c>
      <c r="K2004">
        <v>1.779962947</v>
      </c>
      <c r="L2004">
        <v>2</v>
      </c>
      <c r="M2004">
        <v>19725.38</v>
      </c>
      <c r="N2004">
        <v>0</v>
      </c>
      <c r="O2004">
        <v>0</v>
      </c>
      <c r="P2004">
        <v>0</v>
      </c>
      <c r="Q2004">
        <v>-2</v>
      </c>
      <c r="R2004">
        <v>-1.779962947</v>
      </c>
      <c r="S2004">
        <v>-19725.38</v>
      </c>
      <c r="T2004" t="s">
        <v>98</v>
      </c>
      <c r="U2004" t="s">
        <v>283</v>
      </c>
      <c r="V2004">
        <v>0</v>
      </c>
      <c r="W2004">
        <v>0</v>
      </c>
      <c r="X2004">
        <v>20.929489378</v>
      </c>
      <c r="Y2004">
        <v>-1.779962947</v>
      </c>
      <c r="Z2004">
        <v>1.779962947</v>
      </c>
      <c r="AA2004">
        <v>-1.779962947</v>
      </c>
      <c r="AB2004">
        <v>-1.779962947</v>
      </c>
      <c r="AC2004">
        <v>0</v>
      </c>
      <c r="AD2004">
        <v>-1.779962947</v>
      </c>
      <c r="AE2004">
        <v>-13227.47551</v>
      </c>
      <c r="AF2004">
        <v>0</v>
      </c>
      <c r="AG2004">
        <v>0</v>
      </c>
      <c r="AH2004" t="s">
        <v>40</v>
      </c>
    </row>
    <row r="2005" spans="1:34" x14ac:dyDescent="0.55000000000000004">
      <c r="A2005">
        <v>14525.646416</v>
      </c>
      <c r="B2005">
        <v>13043.000921000001</v>
      </c>
      <c r="C2005" t="s">
        <v>21</v>
      </c>
      <c r="D2005">
        <v>20720</v>
      </c>
      <c r="E2005">
        <v>210055</v>
      </c>
      <c r="F2005" t="s">
        <v>524</v>
      </c>
      <c r="G2005" t="s">
        <v>35</v>
      </c>
      <c r="H2005" t="s">
        <v>41</v>
      </c>
      <c r="I2005" t="s">
        <v>37</v>
      </c>
      <c r="J2005">
        <v>2</v>
      </c>
      <c r="K2005">
        <v>5.151968847</v>
      </c>
      <c r="L2005">
        <v>7</v>
      </c>
      <c r="M2005">
        <v>55218.83</v>
      </c>
      <c r="N2005">
        <v>1.406429959</v>
      </c>
      <c r="O2005">
        <v>3</v>
      </c>
      <c r="P2005">
        <v>15050.35</v>
      </c>
      <c r="Q2005">
        <v>-4</v>
      </c>
      <c r="R2005">
        <v>-3.745538888</v>
      </c>
      <c r="S2005">
        <v>-40168.480000000003</v>
      </c>
      <c r="T2005" t="s">
        <v>140</v>
      </c>
      <c r="U2005" t="s">
        <v>198</v>
      </c>
      <c r="V2005">
        <v>0</v>
      </c>
      <c r="W2005">
        <v>0</v>
      </c>
      <c r="X2005">
        <v>67.503236000000001</v>
      </c>
      <c r="Y2005">
        <v>-3.745538888</v>
      </c>
      <c r="Z2005">
        <v>3.745538888</v>
      </c>
      <c r="AA2005">
        <v>-3.745538888</v>
      </c>
      <c r="AB2005">
        <v>-3.745538888</v>
      </c>
      <c r="AC2005">
        <v>0</v>
      </c>
      <c r="AD2005">
        <v>-3.745538888</v>
      </c>
      <c r="AE2005">
        <v>-27834.3007</v>
      </c>
      <c r="AF2005">
        <v>0</v>
      </c>
      <c r="AG2005">
        <v>0</v>
      </c>
      <c r="AH2005" t="s">
        <v>40</v>
      </c>
    </row>
    <row r="2006" spans="1:34" x14ac:dyDescent="0.55000000000000004">
      <c r="A2006">
        <v>14525.646416</v>
      </c>
      <c r="B2006">
        <v>13043.000921000001</v>
      </c>
      <c r="C2006" t="s">
        <v>21</v>
      </c>
      <c r="D2006">
        <v>20904</v>
      </c>
      <c r="E2006">
        <v>210055</v>
      </c>
      <c r="F2006" t="s">
        <v>524</v>
      </c>
      <c r="G2006" t="s">
        <v>35</v>
      </c>
      <c r="H2006" t="s">
        <v>46</v>
      </c>
      <c r="I2006" t="s">
        <v>37</v>
      </c>
      <c r="J2006">
        <v>2</v>
      </c>
      <c r="K2006">
        <v>42.616257740000002</v>
      </c>
      <c r="L2006">
        <v>56</v>
      </c>
      <c r="M2006">
        <v>616323.42000000004</v>
      </c>
      <c r="N2006">
        <v>4.0428568800000004</v>
      </c>
      <c r="O2006">
        <v>9</v>
      </c>
      <c r="P2006">
        <v>62883.3</v>
      </c>
      <c r="Q2006">
        <v>-47</v>
      </c>
      <c r="R2006">
        <v>-38.57340086</v>
      </c>
      <c r="S2006">
        <v>-553440.12</v>
      </c>
      <c r="T2006" t="s">
        <v>98</v>
      </c>
      <c r="U2006" t="s">
        <v>233</v>
      </c>
      <c r="V2006">
        <v>0</v>
      </c>
      <c r="W2006">
        <v>0</v>
      </c>
      <c r="X2006">
        <v>108.74863876000001</v>
      </c>
      <c r="Y2006">
        <v>-38.57340086</v>
      </c>
      <c r="Z2006">
        <v>38.57340086</v>
      </c>
      <c r="AA2006">
        <v>-38.57340086</v>
      </c>
      <c r="AB2006">
        <v>-38.57340086</v>
      </c>
      <c r="AC2006">
        <v>0</v>
      </c>
      <c r="AD2006">
        <v>-38.57340086</v>
      </c>
      <c r="AE2006">
        <v>-286651.3125</v>
      </c>
      <c r="AF2006">
        <v>0</v>
      </c>
      <c r="AG2006">
        <v>0</v>
      </c>
      <c r="AH2006" t="s">
        <v>40</v>
      </c>
    </row>
    <row r="2007" spans="1:34" x14ac:dyDescent="0.55000000000000004">
      <c r="A2007">
        <v>14525.646416</v>
      </c>
      <c r="B2007">
        <v>13043.000921000001</v>
      </c>
      <c r="C2007" t="s">
        <v>21</v>
      </c>
      <c r="D2007">
        <v>21215</v>
      </c>
      <c r="E2007">
        <v>210055</v>
      </c>
      <c r="F2007" t="s">
        <v>524</v>
      </c>
      <c r="G2007" t="s">
        <v>35</v>
      </c>
      <c r="H2007" t="s">
        <v>86</v>
      </c>
      <c r="I2007" t="s">
        <v>37</v>
      </c>
      <c r="J2007">
        <v>1</v>
      </c>
      <c r="K2007">
        <v>0.64820198100000004</v>
      </c>
      <c r="L2007">
        <v>1</v>
      </c>
      <c r="M2007">
        <v>4282.6400000000003</v>
      </c>
      <c r="N2007">
        <v>0</v>
      </c>
      <c r="O2007">
        <v>0</v>
      </c>
      <c r="P2007">
        <v>0</v>
      </c>
      <c r="Q2007">
        <v>-1</v>
      </c>
      <c r="R2007">
        <v>-0.64820198100000004</v>
      </c>
      <c r="S2007">
        <v>-4282.6400000000003</v>
      </c>
      <c r="T2007" t="s">
        <v>36</v>
      </c>
      <c r="U2007" t="s">
        <v>277</v>
      </c>
      <c r="V2007">
        <v>0</v>
      </c>
      <c r="W2007">
        <v>0</v>
      </c>
      <c r="X2007">
        <v>67.616079995000007</v>
      </c>
      <c r="Y2007">
        <v>-0.64820198100000004</v>
      </c>
      <c r="Z2007">
        <v>0.64820198100000004</v>
      </c>
      <c r="AA2007">
        <v>-0.64820198100000004</v>
      </c>
      <c r="AB2007">
        <v>-0.64820198100000004</v>
      </c>
      <c r="AC2007">
        <v>0</v>
      </c>
      <c r="AD2007">
        <v>-0.64820198100000004</v>
      </c>
      <c r="AE2007">
        <v>-4816.996803</v>
      </c>
      <c r="AF2007">
        <v>0</v>
      </c>
      <c r="AG2007">
        <v>0</v>
      </c>
      <c r="AH2007" t="s">
        <v>40</v>
      </c>
    </row>
    <row r="2008" spans="1:34" x14ac:dyDescent="0.55000000000000004">
      <c r="A2008">
        <v>14525.646416</v>
      </c>
      <c r="B2008">
        <v>13043.000921000001</v>
      </c>
      <c r="C2008" t="s">
        <v>21</v>
      </c>
      <c r="D2008">
        <v>20763</v>
      </c>
      <c r="E2008">
        <v>210055</v>
      </c>
      <c r="F2008" t="s">
        <v>524</v>
      </c>
      <c r="G2008" t="s">
        <v>35</v>
      </c>
      <c r="H2008" t="s">
        <v>79</v>
      </c>
      <c r="I2008" t="s">
        <v>37</v>
      </c>
      <c r="J2008">
        <v>2</v>
      </c>
      <c r="K2008">
        <v>6.6720988009999997</v>
      </c>
      <c r="L2008">
        <v>4</v>
      </c>
      <c r="M2008">
        <v>65267.72</v>
      </c>
      <c r="N2008">
        <v>0</v>
      </c>
      <c r="O2008">
        <v>0</v>
      </c>
      <c r="P2008">
        <v>0</v>
      </c>
      <c r="Q2008">
        <v>-4</v>
      </c>
      <c r="R2008">
        <v>-6.6720988009999997</v>
      </c>
      <c r="S2008">
        <v>-65267.72</v>
      </c>
      <c r="T2008" t="s">
        <v>268</v>
      </c>
      <c r="U2008" t="s">
        <v>269</v>
      </c>
      <c r="V2008">
        <v>0</v>
      </c>
      <c r="W2008">
        <v>0</v>
      </c>
      <c r="X2008">
        <v>27.201777194999998</v>
      </c>
      <c r="Y2008">
        <v>-6.6720988009999997</v>
      </c>
      <c r="Z2008">
        <v>6.6720988009999997</v>
      </c>
      <c r="AA2008">
        <v>-6.6720988009999997</v>
      </c>
      <c r="AB2008">
        <v>-6.6720988009999997</v>
      </c>
      <c r="AC2008">
        <v>0</v>
      </c>
      <c r="AD2008">
        <v>-6.6720988009999997</v>
      </c>
      <c r="AE2008">
        <v>-49582.505980000002</v>
      </c>
      <c r="AF2008">
        <v>0</v>
      </c>
      <c r="AG2008">
        <v>0</v>
      </c>
      <c r="AH2008" t="s">
        <v>40</v>
      </c>
    </row>
    <row r="2009" spans="1:34" x14ac:dyDescent="0.55000000000000004">
      <c r="A2009">
        <v>14525.646416</v>
      </c>
      <c r="B2009">
        <v>13043.000921000001</v>
      </c>
      <c r="C2009" t="s">
        <v>21</v>
      </c>
      <c r="D2009">
        <v>20903</v>
      </c>
      <c r="E2009">
        <v>210055</v>
      </c>
      <c r="F2009" t="s">
        <v>524</v>
      </c>
      <c r="G2009" t="s">
        <v>35</v>
      </c>
      <c r="H2009" t="s">
        <v>46</v>
      </c>
      <c r="I2009" t="s">
        <v>37</v>
      </c>
      <c r="J2009">
        <v>1</v>
      </c>
      <c r="K2009">
        <v>1.70023795</v>
      </c>
      <c r="L2009">
        <v>2</v>
      </c>
      <c r="M2009">
        <v>20354.650000000001</v>
      </c>
      <c r="N2009">
        <v>0</v>
      </c>
      <c r="O2009">
        <v>0</v>
      </c>
      <c r="P2009">
        <v>0</v>
      </c>
      <c r="Q2009">
        <v>-2</v>
      </c>
      <c r="R2009">
        <v>-1.70023795</v>
      </c>
      <c r="S2009">
        <v>-20354.650000000001</v>
      </c>
      <c r="T2009" t="s">
        <v>98</v>
      </c>
      <c r="U2009" t="s">
        <v>288</v>
      </c>
      <c r="V2009">
        <v>0</v>
      </c>
      <c r="W2009">
        <v>0</v>
      </c>
      <c r="X2009">
        <v>18.761686442999999</v>
      </c>
      <c r="Y2009">
        <v>-1.70023795</v>
      </c>
      <c r="Z2009">
        <v>1.70023795</v>
      </c>
      <c r="AA2009">
        <v>-1.70023795</v>
      </c>
      <c r="AB2009">
        <v>-1.70023795</v>
      </c>
      <c r="AC2009">
        <v>0</v>
      </c>
      <c r="AD2009">
        <v>-1.70023795</v>
      </c>
      <c r="AE2009">
        <v>-12635.01348</v>
      </c>
      <c r="AF2009">
        <v>0</v>
      </c>
      <c r="AG2009">
        <v>0</v>
      </c>
      <c r="AH2009" t="s">
        <v>40</v>
      </c>
    </row>
    <row r="2010" spans="1:34" x14ac:dyDescent="0.55000000000000004">
      <c r="A2010">
        <v>14525.646416</v>
      </c>
      <c r="B2010">
        <v>13043.000921000001</v>
      </c>
      <c r="C2010" t="s">
        <v>21</v>
      </c>
      <c r="D2010">
        <v>21213</v>
      </c>
      <c r="E2010">
        <v>210055</v>
      </c>
      <c r="F2010" t="s">
        <v>524</v>
      </c>
      <c r="G2010" t="s">
        <v>35</v>
      </c>
      <c r="H2010" t="s">
        <v>86</v>
      </c>
      <c r="I2010" t="s">
        <v>37</v>
      </c>
      <c r="J2010">
        <v>1</v>
      </c>
      <c r="K2010">
        <v>0.73492597800000004</v>
      </c>
      <c r="L2010">
        <v>1</v>
      </c>
      <c r="M2010">
        <v>6830.21</v>
      </c>
      <c r="N2010">
        <v>0</v>
      </c>
      <c r="O2010">
        <v>0</v>
      </c>
      <c r="P2010">
        <v>0</v>
      </c>
      <c r="Q2010">
        <v>-1</v>
      </c>
      <c r="R2010">
        <v>-0.73492597800000004</v>
      </c>
      <c r="S2010">
        <v>-6830.21</v>
      </c>
      <c r="T2010" t="s">
        <v>36</v>
      </c>
      <c r="U2010" t="s">
        <v>339</v>
      </c>
      <c r="V2010">
        <v>0</v>
      </c>
      <c r="W2010">
        <v>0</v>
      </c>
      <c r="X2010">
        <v>44.363528690000003</v>
      </c>
      <c r="Y2010">
        <v>-0.73492597800000004</v>
      </c>
      <c r="Z2010">
        <v>0.73492597800000004</v>
      </c>
      <c r="AA2010">
        <v>-0.73492597800000004</v>
      </c>
      <c r="AB2010">
        <v>-0.73492597800000004</v>
      </c>
      <c r="AC2010">
        <v>0</v>
      </c>
      <c r="AD2010">
        <v>-0.73492597800000004</v>
      </c>
      <c r="AE2010">
        <v>-5461.4706379999998</v>
      </c>
      <c r="AF2010">
        <v>0</v>
      </c>
      <c r="AG2010">
        <v>0</v>
      </c>
      <c r="AH2010" t="s">
        <v>40</v>
      </c>
    </row>
    <row r="2011" spans="1:34" x14ac:dyDescent="0.55000000000000004">
      <c r="A2011">
        <v>14525.646416</v>
      </c>
      <c r="B2011">
        <v>13043.000921000001</v>
      </c>
      <c r="C2011" t="s">
        <v>21</v>
      </c>
      <c r="D2011">
        <v>20706</v>
      </c>
      <c r="E2011">
        <v>210055</v>
      </c>
      <c r="F2011" t="s">
        <v>524</v>
      </c>
      <c r="G2011" t="s">
        <v>35</v>
      </c>
      <c r="H2011" t="s">
        <v>41</v>
      </c>
      <c r="I2011" t="s">
        <v>37</v>
      </c>
      <c r="J2011">
        <v>1</v>
      </c>
      <c r="K2011">
        <v>14.695264563</v>
      </c>
      <c r="L2011">
        <v>14</v>
      </c>
      <c r="M2011">
        <v>214477.23</v>
      </c>
      <c r="N2011">
        <v>1.268056963</v>
      </c>
      <c r="O2011">
        <v>2</v>
      </c>
      <c r="P2011">
        <v>8551.94</v>
      </c>
      <c r="Q2011">
        <v>-12</v>
      </c>
      <c r="R2011">
        <v>-13.427207599999999</v>
      </c>
      <c r="S2011">
        <v>-205925.29</v>
      </c>
      <c r="T2011" t="s">
        <v>343</v>
      </c>
      <c r="U2011" t="s">
        <v>344</v>
      </c>
      <c r="V2011">
        <v>0</v>
      </c>
      <c r="W2011">
        <v>0</v>
      </c>
      <c r="X2011">
        <v>47.235311596999999</v>
      </c>
      <c r="Y2011">
        <v>-13.427207599999999</v>
      </c>
      <c r="Z2011">
        <v>13.427207599999999</v>
      </c>
      <c r="AA2011">
        <v>-13.427207599999999</v>
      </c>
      <c r="AB2011">
        <v>-13.427207599999999</v>
      </c>
      <c r="AC2011">
        <v>0</v>
      </c>
      <c r="AD2011">
        <v>-13.427207599999999</v>
      </c>
      <c r="AE2011">
        <v>-99781.885869999998</v>
      </c>
      <c r="AF2011">
        <v>0</v>
      </c>
      <c r="AG2011">
        <v>0</v>
      </c>
      <c r="AH2011" t="s">
        <v>40</v>
      </c>
    </row>
    <row r="2012" spans="1:34" x14ac:dyDescent="0.55000000000000004">
      <c r="A2012">
        <v>14525.646416</v>
      </c>
      <c r="B2012">
        <v>13043.000921000001</v>
      </c>
      <c r="C2012" t="s">
        <v>21</v>
      </c>
      <c r="D2012">
        <v>20902</v>
      </c>
      <c r="E2012">
        <v>210055</v>
      </c>
      <c r="F2012" t="s">
        <v>524</v>
      </c>
      <c r="G2012" t="s">
        <v>35</v>
      </c>
      <c r="H2012" t="s">
        <v>46</v>
      </c>
      <c r="I2012" t="s">
        <v>37</v>
      </c>
      <c r="J2012">
        <v>1</v>
      </c>
      <c r="K2012">
        <v>0.92701997199999997</v>
      </c>
      <c r="L2012">
        <v>1</v>
      </c>
      <c r="M2012">
        <v>11133.2</v>
      </c>
      <c r="N2012">
        <v>0</v>
      </c>
      <c r="O2012">
        <v>0</v>
      </c>
      <c r="P2012">
        <v>0</v>
      </c>
      <c r="Q2012">
        <v>-1</v>
      </c>
      <c r="R2012">
        <v>-0.92701997199999997</v>
      </c>
      <c r="S2012">
        <v>-11133.2</v>
      </c>
      <c r="T2012" t="s">
        <v>98</v>
      </c>
      <c r="U2012" t="s">
        <v>321</v>
      </c>
      <c r="V2012">
        <v>0</v>
      </c>
      <c r="W2012">
        <v>0</v>
      </c>
      <c r="X2012">
        <v>117.92911949000001</v>
      </c>
      <c r="Y2012">
        <v>-0.92701997199999997</v>
      </c>
      <c r="Z2012">
        <v>0.92701997199999997</v>
      </c>
      <c r="AA2012">
        <v>-0.92701997199999997</v>
      </c>
      <c r="AB2012">
        <v>-0.92701997199999997</v>
      </c>
      <c r="AC2012">
        <v>0</v>
      </c>
      <c r="AD2012">
        <v>-0.92701997199999997</v>
      </c>
      <c r="AE2012">
        <v>-6888.9827130000003</v>
      </c>
      <c r="AF2012">
        <v>0</v>
      </c>
      <c r="AG2012">
        <v>0</v>
      </c>
      <c r="AH2012" t="s">
        <v>40</v>
      </c>
    </row>
    <row r="2013" spans="1:34" x14ac:dyDescent="0.55000000000000004">
      <c r="A2013">
        <v>14525.646416</v>
      </c>
      <c r="B2013">
        <v>13043.000921000001</v>
      </c>
      <c r="C2013" t="s">
        <v>21</v>
      </c>
      <c r="D2013">
        <v>21211</v>
      </c>
      <c r="E2013">
        <v>210055</v>
      </c>
      <c r="F2013" t="s">
        <v>524</v>
      </c>
      <c r="G2013" t="s">
        <v>35</v>
      </c>
      <c r="H2013" t="s">
        <v>86</v>
      </c>
      <c r="I2013" t="s">
        <v>37</v>
      </c>
      <c r="J2013">
        <v>1</v>
      </c>
      <c r="K2013">
        <v>0.598206982</v>
      </c>
      <c r="L2013">
        <v>1</v>
      </c>
      <c r="M2013">
        <v>7976.73</v>
      </c>
      <c r="N2013">
        <v>0</v>
      </c>
      <c r="O2013">
        <v>0</v>
      </c>
      <c r="P2013">
        <v>0</v>
      </c>
      <c r="Q2013">
        <v>-1</v>
      </c>
      <c r="R2013">
        <v>-0.598206982</v>
      </c>
      <c r="S2013">
        <v>-7976.73</v>
      </c>
      <c r="T2013" t="s">
        <v>36</v>
      </c>
      <c r="U2013" t="s">
        <v>210</v>
      </c>
      <c r="V2013">
        <v>0</v>
      </c>
      <c r="W2013">
        <v>0</v>
      </c>
      <c r="X2013">
        <v>53.067125419</v>
      </c>
      <c r="Y2013">
        <v>-0.598206982</v>
      </c>
      <c r="Z2013">
        <v>0.598206982</v>
      </c>
      <c r="AA2013">
        <v>-0.598206982</v>
      </c>
      <c r="AB2013">
        <v>-0.598206982</v>
      </c>
      <c r="AC2013">
        <v>0</v>
      </c>
      <c r="AD2013">
        <v>-0.598206982</v>
      </c>
      <c r="AE2013">
        <v>-4445.4679319999996</v>
      </c>
      <c r="AF2013">
        <v>0</v>
      </c>
      <c r="AG2013">
        <v>0</v>
      </c>
      <c r="AH2013" t="s">
        <v>40</v>
      </c>
    </row>
    <row r="2014" spans="1:34" x14ac:dyDescent="0.55000000000000004">
      <c r="A2014">
        <v>14525.646416</v>
      </c>
      <c r="B2014">
        <v>13043.000921000001</v>
      </c>
      <c r="C2014" t="s">
        <v>21</v>
      </c>
      <c r="D2014">
        <v>20759</v>
      </c>
      <c r="E2014">
        <v>210055</v>
      </c>
      <c r="F2014" t="s">
        <v>524</v>
      </c>
      <c r="G2014" t="s">
        <v>35</v>
      </c>
      <c r="H2014" t="s">
        <v>79</v>
      </c>
      <c r="I2014" t="s">
        <v>37</v>
      </c>
      <c r="J2014">
        <v>1</v>
      </c>
      <c r="K2014">
        <v>0.90473397300000002</v>
      </c>
      <c r="L2014">
        <v>2</v>
      </c>
      <c r="M2014">
        <v>15741.07</v>
      </c>
      <c r="N2014">
        <v>0</v>
      </c>
      <c r="O2014">
        <v>0</v>
      </c>
      <c r="P2014">
        <v>0</v>
      </c>
      <c r="Q2014">
        <v>-2</v>
      </c>
      <c r="R2014">
        <v>-0.90473397300000002</v>
      </c>
      <c r="S2014">
        <v>-15741.07</v>
      </c>
      <c r="T2014" t="s">
        <v>218</v>
      </c>
      <c r="U2014" t="s">
        <v>219</v>
      </c>
      <c r="V2014">
        <v>0</v>
      </c>
      <c r="W2014">
        <v>0</v>
      </c>
      <c r="X2014">
        <v>9.8504237089999993</v>
      </c>
      <c r="Y2014">
        <v>-0.90473397300000002</v>
      </c>
      <c r="Z2014">
        <v>0.90473397300000002</v>
      </c>
      <c r="AA2014">
        <v>-0.90473397300000002</v>
      </c>
      <c r="AB2014">
        <v>-0.90473397300000002</v>
      </c>
      <c r="AC2014">
        <v>0</v>
      </c>
      <c r="AD2014">
        <v>-0.90473397300000002</v>
      </c>
      <c r="AE2014">
        <v>-6723.3683080000001</v>
      </c>
      <c r="AF2014">
        <v>0</v>
      </c>
      <c r="AG2014">
        <v>0</v>
      </c>
      <c r="AH2014" t="s">
        <v>40</v>
      </c>
    </row>
    <row r="2015" spans="1:34" x14ac:dyDescent="0.55000000000000004">
      <c r="A2015">
        <v>14525.646416</v>
      </c>
      <c r="B2015">
        <v>13043.000921000001</v>
      </c>
      <c r="C2015" t="s">
        <v>21</v>
      </c>
      <c r="D2015">
        <v>20901</v>
      </c>
      <c r="E2015">
        <v>210055</v>
      </c>
      <c r="F2015" t="s">
        <v>524</v>
      </c>
      <c r="G2015" t="s">
        <v>35</v>
      </c>
      <c r="H2015" t="s">
        <v>46</v>
      </c>
      <c r="I2015" t="s">
        <v>37</v>
      </c>
      <c r="J2015">
        <v>2</v>
      </c>
      <c r="K2015">
        <v>1.8741309450000001</v>
      </c>
      <c r="L2015">
        <v>3</v>
      </c>
      <c r="M2015">
        <v>20811.97</v>
      </c>
      <c r="N2015">
        <v>0</v>
      </c>
      <c r="O2015">
        <v>0</v>
      </c>
      <c r="P2015">
        <v>0</v>
      </c>
      <c r="Q2015">
        <v>-3</v>
      </c>
      <c r="R2015">
        <v>-1.8741309450000001</v>
      </c>
      <c r="S2015">
        <v>-20811.97</v>
      </c>
      <c r="T2015" t="s">
        <v>98</v>
      </c>
      <c r="U2015" t="s">
        <v>171</v>
      </c>
      <c r="V2015">
        <v>0</v>
      </c>
      <c r="W2015">
        <v>0</v>
      </c>
      <c r="X2015">
        <v>70.619512907000001</v>
      </c>
      <c r="Y2015">
        <v>-1.8741309450000001</v>
      </c>
      <c r="Z2015">
        <v>1.8741309450000001</v>
      </c>
      <c r="AA2015">
        <v>-1.8741309450000001</v>
      </c>
      <c r="AB2015">
        <v>-1.8741309450000001</v>
      </c>
      <c r="AC2015">
        <v>0</v>
      </c>
      <c r="AD2015">
        <v>-1.8741309450000001</v>
      </c>
      <c r="AE2015">
        <v>-13927.268099999999</v>
      </c>
      <c r="AF2015">
        <v>0</v>
      </c>
      <c r="AG2015">
        <v>0</v>
      </c>
      <c r="AH2015" t="s">
        <v>40</v>
      </c>
    </row>
    <row r="2016" spans="1:34" x14ac:dyDescent="0.55000000000000004">
      <c r="A2016">
        <v>14525.646416</v>
      </c>
      <c r="B2016">
        <v>13043.000921000001</v>
      </c>
      <c r="C2016" t="s">
        <v>21</v>
      </c>
      <c r="D2016">
        <v>20886</v>
      </c>
      <c r="E2016">
        <v>210055</v>
      </c>
      <c r="F2016" t="s">
        <v>524</v>
      </c>
      <c r="G2016" t="s">
        <v>35</v>
      </c>
      <c r="H2016" t="s">
        <v>46</v>
      </c>
      <c r="I2016" t="s">
        <v>37</v>
      </c>
      <c r="J2016">
        <v>1</v>
      </c>
      <c r="K2016">
        <v>0.61168998200000002</v>
      </c>
      <c r="L2016">
        <v>1</v>
      </c>
      <c r="M2016">
        <v>4404.5600000000004</v>
      </c>
      <c r="N2016">
        <v>0</v>
      </c>
      <c r="O2016">
        <v>0</v>
      </c>
      <c r="P2016">
        <v>0</v>
      </c>
      <c r="Q2016">
        <v>-1</v>
      </c>
      <c r="R2016">
        <v>-0.61168998200000002</v>
      </c>
      <c r="S2016">
        <v>-4404.5600000000004</v>
      </c>
      <c r="T2016" t="s">
        <v>93</v>
      </c>
      <c r="U2016" t="s">
        <v>94</v>
      </c>
      <c r="V2016">
        <v>0</v>
      </c>
      <c r="W2016">
        <v>0</v>
      </c>
      <c r="X2016">
        <v>32.268526053000002</v>
      </c>
      <c r="Y2016">
        <v>-0.61168998200000002</v>
      </c>
      <c r="Z2016">
        <v>0.61168998200000002</v>
      </c>
      <c r="AA2016">
        <v>-0.61168998200000002</v>
      </c>
      <c r="AB2016">
        <v>-0.61168998200000002</v>
      </c>
      <c r="AC2016">
        <v>0</v>
      </c>
      <c r="AD2016">
        <v>-0.61168998200000002</v>
      </c>
      <c r="AE2016">
        <v>-4545.6644290000004</v>
      </c>
      <c r="AF2016">
        <v>0</v>
      </c>
      <c r="AG2016">
        <v>0</v>
      </c>
      <c r="AH2016" t="s">
        <v>40</v>
      </c>
    </row>
    <row r="2017" spans="1:34" x14ac:dyDescent="0.55000000000000004">
      <c r="A2017">
        <v>14525.646416</v>
      </c>
      <c r="B2017">
        <v>13043.000921000001</v>
      </c>
      <c r="C2017" t="s">
        <v>21</v>
      </c>
      <c r="D2017">
        <v>20716</v>
      </c>
      <c r="E2017">
        <v>210055</v>
      </c>
      <c r="F2017" t="s">
        <v>524</v>
      </c>
      <c r="G2017" t="s">
        <v>35</v>
      </c>
      <c r="H2017" t="s">
        <v>41</v>
      </c>
      <c r="I2017" t="s">
        <v>37</v>
      </c>
      <c r="J2017">
        <v>1</v>
      </c>
      <c r="K2017">
        <v>8.1920637579999998</v>
      </c>
      <c r="L2017">
        <v>8</v>
      </c>
      <c r="M2017">
        <v>112027.01</v>
      </c>
      <c r="N2017">
        <v>1.3778439600000001</v>
      </c>
      <c r="O2017">
        <v>3</v>
      </c>
      <c r="P2017">
        <v>22607.58</v>
      </c>
      <c r="Q2017">
        <v>-5</v>
      </c>
      <c r="R2017">
        <v>-6.8142197979999999</v>
      </c>
      <c r="S2017">
        <v>-89419.43</v>
      </c>
      <c r="T2017" t="s">
        <v>140</v>
      </c>
      <c r="U2017" t="s">
        <v>276</v>
      </c>
      <c r="V2017">
        <v>0</v>
      </c>
      <c r="W2017">
        <v>0</v>
      </c>
      <c r="X2017">
        <v>75.096107774000004</v>
      </c>
      <c r="Y2017">
        <v>-6.8142197979999999</v>
      </c>
      <c r="Z2017">
        <v>6.8142197979999999</v>
      </c>
      <c r="AA2017">
        <v>-6.8142197979999999</v>
      </c>
      <c r="AB2017">
        <v>-6.8142197979999999</v>
      </c>
      <c r="AC2017">
        <v>0</v>
      </c>
      <c r="AD2017">
        <v>-6.8142197979999999</v>
      </c>
      <c r="AE2017">
        <v>-50638.652679999999</v>
      </c>
      <c r="AF2017">
        <v>0</v>
      </c>
      <c r="AG2017">
        <v>0</v>
      </c>
      <c r="AH2017" t="s">
        <v>40</v>
      </c>
    </row>
    <row r="2018" spans="1:34" x14ac:dyDescent="0.55000000000000004">
      <c r="A2018">
        <v>14525.646416</v>
      </c>
      <c r="B2018">
        <v>13043.000921000001</v>
      </c>
      <c r="C2018" t="s">
        <v>21</v>
      </c>
      <c r="D2018">
        <v>21207</v>
      </c>
      <c r="E2018">
        <v>210055</v>
      </c>
      <c r="F2018" t="s">
        <v>524</v>
      </c>
      <c r="G2018" t="s">
        <v>35</v>
      </c>
      <c r="H2018" t="s">
        <v>36</v>
      </c>
      <c r="I2018" t="s">
        <v>37</v>
      </c>
      <c r="J2018">
        <v>1</v>
      </c>
      <c r="K2018">
        <v>0.37665798900000003</v>
      </c>
      <c r="L2018">
        <v>1</v>
      </c>
      <c r="M2018">
        <v>3349.89</v>
      </c>
      <c r="N2018">
        <v>0.71116097899999997</v>
      </c>
      <c r="O2018">
        <v>1</v>
      </c>
      <c r="P2018">
        <v>6650.71</v>
      </c>
      <c r="Q2018">
        <v>0</v>
      </c>
      <c r="R2018">
        <v>0.33450299</v>
      </c>
      <c r="S2018">
        <v>3300.82</v>
      </c>
      <c r="T2018" t="s">
        <v>306</v>
      </c>
      <c r="U2018" t="s">
        <v>307</v>
      </c>
      <c r="V2018">
        <v>0</v>
      </c>
      <c r="W2018">
        <v>0</v>
      </c>
      <c r="X2018">
        <v>25.919264238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0.33450299</v>
      </c>
      <c r="AG2018">
        <v>2485.798996</v>
      </c>
      <c r="AH2018" t="s">
        <v>40</v>
      </c>
    </row>
    <row r="2019" spans="1:34" x14ac:dyDescent="0.55000000000000004">
      <c r="A2019">
        <v>14525.646416</v>
      </c>
      <c r="B2019">
        <v>13043.000921000001</v>
      </c>
      <c r="C2019" t="s">
        <v>21</v>
      </c>
      <c r="D2019">
        <v>20882</v>
      </c>
      <c r="E2019">
        <v>210055</v>
      </c>
      <c r="F2019" t="s">
        <v>524</v>
      </c>
      <c r="G2019" t="s">
        <v>35</v>
      </c>
      <c r="H2019" t="s">
        <v>46</v>
      </c>
      <c r="I2019" t="s">
        <v>37</v>
      </c>
      <c r="J2019">
        <v>1</v>
      </c>
      <c r="K2019">
        <v>0.57127498300000001</v>
      </c>
      <c r="L2019">
        <v>1</v>
      </c>
      <c r="M2019">
        <v>4926.28</v>
      </c>
      <c r="N2019">
        <v>0</v>
      </c>
      <c r="O2019">
        <v>0</v>
      </c>
      <c r="P2019">
        <v>0</v>
      </c>
      <c r="Q2019">
        <v>-1</v>
      </c>
      <c r="R2019">
        <v>-0.57127498300000001</v>
      </c>
      <c r="S2019">
        <v>-4926.28</v>
      </c>
      <c r="T2019" t="s">
        <v>47</v>
      </c>
      <c r="U2019" t="s">
        <v>120</v>
      </c>
      <c r="V2019">
        <v>0</v>
      </c>
      <c r="W2019">
        <v>0</v>
      </c>
      <c r="X2019">
        <v>33.022101024999998</v>
      </c>
      <c r="Y2019">
        <v>-0.57127498300000001</v>
      </c>
      <c r="Z2019">
        <v>0.57127498300000001</v>
      </c>
      <c r="AA2019">
        <v>-0.57127498300000001</v>
      </c>
      <c r="AB2019">
        <v>-0.57127498300000001</v>
      </c>
      <c r="AC2019">
        <v>0</v>
      </c>
      <c r="AD2019">
        <v>-0.57127498300000001</v>
      </c>
      <c r="AE2019">
        <v>-4245.3276100000003</v>
      </c>
      <c r="AF2019">
        <v>0</v>
      </c>
      <c r="AG2019">
        <v>0</v>
      </c>
      <c r="AH2019" t="s">
        <v>40</v>
      </c>
    </row>
    <row r="2020" spans="1:34" x14ac:dyDescent="0.55000000000000004">
      <c r="A2020">
        <v>14525.646416</v>
      </c>
      <c r="B2020">
        <v>13043.000921000001</v>
      </c>
      <c r="C2020" t="s">
        <v>21</v>
      </c>
      <c r="D2020">
        <v>21204</v>
      </c>
      <c r="E2020">
        <v>210055</v>
      </c>
      <c r="F2020" t="s">
        <v>524</v>
      </c>
      <c r="G2020" t="s">
        <v>35</v>
      </c>
      <c r="H2020" t="s">
        <v>36</v>
      </c>
      <c r="I2020" t="s">
        <v>37</v>
      </c>
      <c r="J2020">
        <v>1</v>
      </c>
      <c r="K2020">
        <v>0</v>
      </c>
      <c r="L2020">
        <v>0</v>
      </c>
      <c r="M2020">
        <v>0</v>
      </c>
      <c r="N2020">
        <v>0.38231798900000002</v>
      </c>
      <c r="O2020">
        <v>1</v>
      </c>
      <c r="P2020">
        <v>4971.87</v>
      </c>
      <c r="Q2020">
        <v>1</v>
      </c>
      <c r="R2020">
        <v>0.38231798900000002</v>
      </c>
      <c r="S2020">
        <v>4971.87</v>
      </c>
      <c r="T2020" t="s">
        <v>155</v>
      </c>
      <c r="U2020" t="s">
        <v>432</v>
      </c>
      <c r="V2020">
        <v>0</v>
      </c>
      <c r="W2020">
        <v>0</v>
      </c>
      <c r="X2020">
        <v>132.48252106000001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0.38231798900000002</v>
      </c>
      <c r="AG2020">
        <v>2841.1275882</v>
      </c>
      <c r="AH2020" t="s">
        <v>40</v>
      </c>
    </row>
    <row r="2021" spans="1:34" x14ac:dyDescent="0.55000000000000004">
      <c r="A2021">
        <v>14525.646416</v>
      </c>
      <c r="B2021">
        <v>13043.000921000001</v>
      </c>
      <c r="C2021" t="s">
        <v>21</v>
      </c>
      <c r="D2021">
        <v>20879</v>
      </c>
      <c r="E2021">
        <v>210055</v>
      </c>
      <c r="F2021" t="s">
        <v>524</v>
      </c>
      <c r="G2021" t="s">
        <v>35</v>
      </c>
      <c r="H2021" t="s">
        <v>46</v>
      </c>
      <c r="I2021" t="s">
        <v>37</v>
      </c>
      <c r="J2021">
        <v>1</v>
      </c>
      <c r="K2021">
        <v>0.77830497700000001</v>
      </c>
      <c r="L2021">
        <v>1</v>
      </c>
      <c r="M2021">
        <v>8817.91</v>
      </c>
      <c r="N2021">
        <v>0</v>
      </c>
      <c r="O2021">
        <v>0</v>
      </c>
      <c r="P2021">
        <v>0</v>
      </c>
      <c r="Q2021">
        <v>-1</v>
      </c>
      <c r="R2021">
        <v>-0.77830497700000001</v>
      </c>
      <c r="S2021">
        <v>-8817.91</v>
      </c>
      <c r="T2021" t="s">
        <v>47</v>
      </c>
      <c r="U2021" t="s">
        <v>431</v>
      </c>
      <c r="V2021">
        <v>0</v>
      </c>
      <c r="W2021">
        <v>0</v>
      </c>
      <c r="X2021">
        <v>23.840834283</v>
      </c>
      <c r="Y2021">
        <v>-0.77830497700000001</v>
      </c>
      <c r="Z2021">
        <v>0.77830497700000001</v>
      </c>
      <c r="AA2021">
        <v>-0.77830497700000001</v>
      </c>
      <c r="AB2021">
        <v>-0.77830497700000001</v>
      </c>
      <c r="AC2021">
        <v>0</v>
      </c>
      <c r="AD2021">
        <v>-0.77830497700000001</v>
      </c>
      <c r="AE2021">
        <v>-5783.8338919999997</v>
      </c>
      <c r="AF2021">
        <v>0</v>
      </c>
      <c r="AG2021">
        <v>0</v>
      </c>
      <c r="AH2021" t="s">
        <v>40</v>
      </c>
    </row>
    <row r="2022" spans="1:34" x14ac:dyDescent="0.55000000000000004">
      <c r="A2022">
        <v>14525.646416</v>
      </c>
      <c r="B2022">
        <v>13043.000921000001</v>
      </c>
      <c r="C2022" t="s">
        <v>21</v>
      </c>
      <c r="D2022">
        <v>20748</v>
      </c>
      <c r="E2022">
        <v>210055</v>
      </c>
      <c r="F2022" t="s">
        <v>524</v>
      </c>
      <c r="G2022" t="s">
        <v>35</v>
      </c>
      <c r="H2022" t="s">
        <v>41</v>
      </c>
      <c r="I2022" t="s">
        <v>37</v>
      </c>
      <c r="J2022">
        <v>2</v>
      </c>
      <c r="K2022">
        <v>3.3167708999999999</v>
      </c>
      <c r="L2022">
        <v>5</v>
      </c>
      <c r="M2022">
        <v>30852.55</v>
      </c>
      <c r="N2022">
        <v>0</v>
      </c>
      <c r="O2022">
        <v>0</v>
      </c>
      <c r="P2022">
        <v>0</v>
      </c>
      <c r="Q2022">
        <v>-5</v>
      </c>
      <c r="R2022">
        <v>-3.3167708999999999</v>
      </c>
      <c r="S2022">
        <v>-30852.55</v>
      </c>
      <c r="T2022" t="s">
        <v>318</v>
      </c>
      <c r="U2022" t="s">
        <v>319</v>
      </c>
      <c r="V2022">
        <v>0</v>
      </c>
      <c r="W2022">
        <v>0</v>
      </c>
      <c r="X2022">
        <v>58.72886227</v>
      </c>
      <c r="Y2022">
        <v>-3.3167708999999999</v>
      </c>
      <c r="Z2022">
        <v>3.3167708999999999</v>
      </c>
      <c r="AA2022">
        <v>-3.3167708999999999</v>
      </c>
      <c r="AB2022">
        <v>-3.3167708999999999</v>
      </c>
      <c r="AC2022">
        <v>0</v>
      </c>
      <c r="AD2022">
        <v>-3.3167708999999999</v>
      </c>
      <c r="AE2022">
        <v>-24647.988270000002</v>
      </c>
      <c r="AF2022">
        <v>0</v>
      </c>
      <c r="AG2022">
        <v>0</v>
      </c>
      <c r="AH2022" t="s">
        <v>40</v>
      </c>
    </row>
    <row r="2023" spans="1:34" x14ac:dyDescent="0.55000000000000004">
      <c r="A2023">
        <v>14525.646416</v>
      </c>
      <c r="B2023">
        <v>13043.000921000001</v>
      </c>
      <c r="C2023" t="s">
        <v>21</v>
      </c>
      <c r="D2023">
        <v>21201</v>
      </c>
      <c r="E2023">
        <v>210055</v>
      </c>
      <c r="F2023" t="s">
        <v>524</v>
      </c>
      <c r="G2023" t="s">
        <v>35</v>
      </c>
      <c r="H2023" t="s">
        <v>86</v>
      </c>
      <c r="I2023" t="s">
        <v>37</v>
      </c>
      <c r="J2023">
        <v>1</v>
      </c>
      <c r="K2023">
        <v>0.58304598299999999</v>
      </c>
      <c r="L2023">
        <v>1</v>
      </c>
      <c r="M2023">
        <v>6897.08</v>
      </c>
      <c r="N2023">
        <v>0</v>
      </c>
      <c r="O2023">
        <v>0</v>
      </c>
      <c r="P2023">
        <v>0</v>
      </c>
      <c r="Q2023">
        <v>-1</v>
      </c>
      <c r="R2023">
        <v>-0.58304598299999999</v>
      </c>
      <c r="S2023">
        <v>-6897.08</v>
      </c>
      <c r="T2023" t="s">
        <v>36</v>
      </c>
      <c r="U2023" t="s">
        <v>232</v>
      </c>
      <c r="V2023">
        <v>0</v>
      </c>
      <c r="W2023">
        <v>0</v>
      </c>
      <c r="X2023">
        <v>58.911117240000003</v>
      </c>
      <c r="Y2023">
        <v>-0.58304598299999999</v>
      </c>
      <c r="Z2023">
        <v>0.58304598299999999</v>
      </c>
      <c r="AA2023">
        <v>-0.58304598299999999</v>
      </c>
      <c r="AB2023">
        <v>-0.58304598299999999</v>
      </c>
      <c r="AC2023">
        <v>0</v>
      </c>
      <c r="AD2023">
        <v>-0.58304598299999999</v>
      </c>
      <c r="AE2023">
        <v>-4332.8016859999998</v>
      </c>
      <c r="AF2023">
        <v>0</v>
      </c>
      <c r="AG2023">
        <v>0</v>
      </c>
      <c r="AH2023" t="s">
        <v>40</v>
      </c>
    </row>
    <row r="2024" spans="1:34" x14ac:dyDescent="0.55000000000000004">
      <c r="A2024">
        <v>14525.646416</v>
      </c>
      <c r="B2024">
        <v>13043.000921000001</v>
      </c>
      <c r="C2024" t="s">
        <v>21</v>
      </c>
      <c r="D2024">
        <v>20705</v>
      </c>
      <c r="E2024">
        <v>210055</v>
      </c>
      <c r="F2024" t="s">
        <v>524</v>
      </c>
      <c r="G2024" t="s">
        <v>35</v>
      </c>
      <c r="H2024" t="s">
        <v>41</v>
      </c>
      <c r="I2024" t="s">
        <v>37</v>
      </c>
      <c r="J2024">
        <v>1</v>
      </c>
      <c r="K2024">
        <v>59.233478245999997</v>
      </c>
      <c r="L2024">
        <v>81</v>
      </c>
      <c r="M2024">
        <v>783787.05</v>
      </c>
      <c r="N2024">
        <v>4.0204298820000002</v>
      </c>
      <c r="O2024">
        <v>8</v>
      </c>
      <c r="P2024">
        <v>46292.55</v>
      </c>
      <c r="Q2024">
        <v>-73</v>
      </c>
      <c r="R2024">
        <v>-55.213048360000002</v>
      </c>
      <c r="S2024">
        <v>-737494.5</v>
      </c>
      <c r="T2024" t="s">
        <v>298</v>
      </c>
      <c r="U2024" t="s">
        <v>299</v>
      </c>
      <c r="V2024">
        <v>0</v>
      </c>
      <c r="W2024">
        <v>0</v>
      </c>
      <c r="X2024">
        <v>75.462409758000007</v>
      </c>
      <c r="Y2024">
        <v>-55.213048360000002</v>
      </c>
      <c r="Z2024">
        <v>55.213048364000002</v>
      </c>
      <c r="AA2024">
        <v>-55.213048360000002</v>
      </c>
      <c r="AB2024">
        <v>-55.213048360000002</v>
      </c>
      <c r="AC2024">
        <v>0</v>
      </c>
      <c r="AD2024">
        <v>-55.213048360000002</v>
      </c>
      <c r="AE2024">
        <v>-410305.86959999998</v>
      </c>
      <c r="AF2024">
        <v>0</v>
      </c>
      <c r="AG2024">
        <v>0</v>
      </c>
      <c r="AH2024" t="s">
        <v>40</v>
      </c>
    </row>
    <row r="2025" spans="1:34" x14ac:dyDescent="0.55000000000000004">
      <c r="A2025">
        <v>14525.646416</v>
      </c>
      <c r="B2025">
        <v>13043.000921000001</v>
      </c>
      <c r="C2025" t="s">
        <v>21</v>
      </c>
      <c r="D2025">
        <v>20747</v>
      </c>
      <c r="E2025">
        <v>210055</v>
      </c>
      <c r="F2025" t="s">
        <v>524</v>
      </c>
      <c r="G2025" t="s">
        <v>35</v>
      </c>
      <c r="H2025" t="s">
        <v>41</v>
      </c>
      <c r="I2025" t="s">
        <v>37</v>
      </c>
      <c r="J2025">
        <v>1</v>
      </c>
      <c r="K2025">
        <v>5.616494833</v>
      </c>
      <c r="L2025">
        <v>8</v>
      </c>
      <c r="M2025">
        <v>93211.199999999997</v>
      </c>
      <c r="N2025">
        <v>0.41563398800000001</v>
      </c>
      <c r="O2025">
        <v>1</v>
      </c>
      <c r="P2025">
        <v>6697.68</v>
      </c>
      <c r="Q2025">
        <v>-7</v>
      </c>
      <c r="R2025">
        <v>-5.2008608450000002</v>
      </c>
      <c r="S2025">
        <v>-86513.52</v>
      </c>
      <c r="T2025" t="s">
        <v>106</v>
      </c>
      <c r="U2025" t="s">
        <v>107</v>
      </c>
      <c r="V2025">
        <v>0</v>
      </c>
      <c r="W2025">
        <v>0</v>
      </c>
      <c r="X2025">
        <v>135.299723</v>
      </c>
      <c r="Y2025">
        <v>-5.2008608450000002</v>
      </c>
      <c r="Z2025">
        <v>5.2008608450000002</v>
      </c>
      <c r="AA2025">
        <v>-5.2008608450000002</v>
      </c>
      <c r="AB2025">
        <v>-5.2008608450000002</v>
      </c>
      <c r="AC2025">
        <v>0</v>
      </c>
      <c r="AD2025">
        <v>-5.2008608450000002</v>
      </c>
      <c r="AE2025">
        <v>-38649.264889999999</v>
      </c>
      <c r="AF2025">
        <v>0</v>
      </c>
      <c r="AG2025">
        <v>0</v>
      </c>
      <c r="AH2025" t="s">
        <v>40</v>
      </c>
    </row>
    <row r="2026" spans="1:34" x14ac:dyDescent="0.55000000000000004">
      <c r="A2026">
        <v>14525.646416</v>
      </c>
      <c r="B2026">
        <v>13043.000921000001</v>
      </c>
      <c r="C2026" t="s">
        <v>21</v>
      </c>
      <c r="D2026">
        <v>20874</v>
      </c>
      <c r="E2026">
        <v>210055</v>
      </c>
      <c r="F2026" t="s">
        <v>524</v>
      </c>
      <c r="G2026" t="s">
        <v>35</v>
      </c>
      <c r="H2026" t="s">
        <v>46</v>
      </c>
      <c r="I2026" t="s">
        <v>37</v>
      </c>
      <c r="J2026">
        <v>1</v>
      </c>
      <c r="K2026">
        <v>2.7837239170000001</v>
      </c>
      <c r="L2026">
        <v>2</v>
      </c>
      <c r="M2026">
        <v>31983.24</v>
      </c>
      <c r="N2026">
        <v>0</v>
      </c>
      <c r="O2026">
        <v>0</v>
      </c>
      <c r="P2026">
        <v>0</v>
      </c>
      <c r="Q2026">
        <v>-2</v>
      </c>
      <c r="R2026">
        <v>-2.7837239170000001</v>
      </c>
      <c r="S2026">
        <v>-31983.24</v>
      </c>
      <c r="T2026" t="s">
        <v>74</v>
      </c>
      <c r="U2026" t="s">
        <v>176</v>
      </c>
      <c r="V2026">
        <v>0</v>
      </c>
      <c r="W2026">
        <v>0</v>
      </c>
      <c r="X2026">
        <v>67.317166005000004</v>
      </c>
      <c r="Y2026">
        <v>-2.7837239170000001</v>
      </c>
      <c r="Z2026">
        <v>2.7837239170000001</v>
      </c>
      <c r="AA2026">
        <v>-2.7837239170000001</v>
      </c>
      <c r="AB2026">
        <v>-2.7837239170000001</v>
      </c>
      <c r="AC2026">
        <v>0</v>
      </c>
      <c r="AD2026">
        <v>-2.7837239170000001</v>
      </c>
      <c r="AE2026">
        <v>-20686.745190000001</v>
      </c>
      <c r="AF2026">
        <v>0</v>
      </c>
      <c r="AG2026">
        <v>0</v>
      </c>
      <c r="AH2026" t="s">
        <v>40</v>
      </c>
    </row>
    <row r="2027" spans="1:34" x14ac:dyDescent="0.55000000000000004">
      <c r="A2027">
        <v>14525.646416</v>
      </c>
      <c r="B2027">
        <v>13043.000921000001</v>
      </c>
      <c r="C2027" t="s">
        <v>21</v>
      </c>
      <c r="D2027">
        <v>20715</v>
      </c>
      <c r="E2027">
        <v>210055</v>
      </c>
      <c r="F2027" t="s">
        <v>524</v>
      </c>
      <c r="G2027" t="s">
        <v>35</v>
      </c>
      <c r="H2027" t="s">
        <v>41</v>
      </c>
      <c r="I2027" t="s">
        <v>37</v>
      </c>
      <c r="J2027">
        <v>1</v>
      </c>
      <c r="K2027">
        <v>8.5080817480000004</v>
      </c>
      <c r="L2027">
        <v>8</v>
      </c>
      <c r="M2027">
        <v>115727.69</v>
      </c>
      <c r="N2027">
        <v>1.2796449620000001</v>
      </c>
      <c r="O2027">
        <v>3</v>
      </c>
      <c r="P2027">
        <v>14566.42</v>
      </c>
      <c r="Q2027">
        <v>-5</v>
      </c>
      <c r="R2027">
        <v>-7.2284367859999996</v>
      </c>
      <c r="S2027">
        <v>-101161.27</v>
      </c>
      <c r="T2027" t="s">
        <v>140</v>
      </c>
      <c r="U2027" t="s">
        <v>141</v>
      </c>
      <c r="V2027">
        <v>0</v>
      </c>
      <c r="W2027">
        <v>0</v>
      </c>
      <c r="X2027">
        <v>14.181413575000001</v>
      </c>
      <c r="Y2027">
        <v>-7.2284367859999996</v>
      </c>
      <c r="Z2027">
        <v>7.2284367859999996</v>
      </c>
      <c r="AA2027">
        <v>-7.2284367859999996</v>
      </c>
      <c r="AB2027">
        <v>-7.2284367859999996</v>
      </c>
      <c r="AC2027">
        <v>0</v>
      </c>
      <c r="AD2027">
        <v>-7.2284367859999996</v>
      </c>
      <c r="AE2027">
        <v>-53716.831960000003</v>
      </c>
      <c r="AF2027">
        <v>0</v>
      </c>
      <c r="AG2027">
        <v>0</v>
      </c>
      <c r="AH2027" t="s">
        <v>40</v>
      </c>
    </row>
    <row r="2028" spans="1:34" x14ac:dyDescent="0.55000000000000004">
      <c r="A2028">
        <v>14525.646416</v>
      </c>
      <c r="B2028">
        <v>13043.000921000001</v>
      </c>
      <c r="C2028" t="s">
        <v>21</v>
      </c>
      <c r="D2028">
        <v>21155</v>
      </c>
      <c r="E2028">
        <v>210055</v>
      </c>
      <c r="F2028" t="s">
        <v>524</v>
      </c>
      <c r="G2028" t="s">
        <v>35</v>
      </c>
      <c r="H2028" t="s">
        <v>36</v>
      </c>
      <c r="I2028" t="s">
        <v>37</v>
      </c>
      <c r="J2028">
        <v>1</v>
      </c>
      <c r="K2028">
        <v>0.51374798499999996</v>
      </c>
      <c r="L2028">
        <v>1</v>
      </c>
      <c r="M2028">
        <v>4666.72</v>
      </c>
      <c r="N2028">
        <v>0</v>
      </c>
      <c r="O2028">
        <v>0</v>
      </c>
      <c r="P2028">
        <v>0</v>
      </c>
      <c r="Q2028">
        <v>-1</v>
      </c>
      <c r="R2028">
        <v>-0.51374798499999996</v>
      </c>
      <c r="S2028">
        <v>-4666.72</v>
      </c>
      <c r="T2028" t="s">
        <v>142</v>
      </c>
      <c r="U2028" t="s">
        <v>143</v>
      </c>
      <c r="V2028">
        <v>0</v>
      </c>
      <c r="W2028">
        <v>0</v>
      </c>
      <c r="X2028">
        <v>16.53367751</v>
      </c>
      <c r="Y2028">
        <v>-0.51374798499999996</v>
      </c>
      <c r="Z2028">
        <v>0.51374798499999996</v>
      </c>
      <c r="AA2028">
        <v>-0.51374798499999996</v>
      </c>
      <c r="AB2028">
        <v>-0.51374798499999996</v>
      </c>
      <c r="AC2028">
        <v>0</v>
      </c>
      <c r="AD2028">
        <v>-0.51374798499999996</v>
      </c>
      <c r="AE2028">
        <v>-3817.826039</v>
      </c>
      <c r="AF2028">
        <v>0</v>
      </c>
      <c r="AG2028">
        <v>0</v>
      </c>
      <c r="AH2028" t="s">
        <v>40</v>
      </c>
    </row>
    <row r="2029" spans="1:34" x14ac:dyDescent="0.55000000000000004">
      <c r="A2029">
        <v>14525.646416</v>
      </c>
      <c r="B2029">
        <v>13043.000921000001</v>
      </c>
      <c r="C2029" t="s">
        <v>21</v>
      </c>
      <c r="D2029">
        <v>21144</v>
      </c>
      <c r="E2029">
        <v>210055</v>
      </c>
      <c r="F2029" t="s">
        <v>524</v>
      </c>
      <c r="G2029" t="s">
        <v>35</v>
      </c>
      <c r="H2029" t="s">
        <v>64</v>
      </c>
      <c r="I2029" t="s">
        <v>37</v>
      </c>
      <c r="J2029">
        <v>1</v>
      </c>
      <c r="K2029">
        <v>0.38231798900000002</v>
      </c>
      <c r="L2029">
        <v>1</v>
      </c>
      <c r="M2029">
        <v>4267.09</v>
      </c>
      <c r="N2029">
        <v>0.37665798900000003</v>
      </c>
      <c r="O2029">
        <v>1</v>
      </c>
      <c r="P2029">
        <v>9302.99</v>
      </c>
      <c r="Q2029">
        <v>0</v>
      </c>
      <c r="R2029">
        <v>-5.6600000000000001E-3</v>
      </c>
      <c r="S2029">
        <v>5035.8999999999996</v>
      </c>
      <c r="T2029" t="s">
        <v>300</v>
      </c>
      <c r="U2029" t="s">
        <v>301</v>
      </c>
      <c r="V2029">
        <v>0</v>
      </c>
      <c r="W2029">
        <v>0</v>
      </c>
      <c r="X2029">
        <v>27.458624188999998</v>
      </c>
      <c r="Y2029">
        <v>-5.6600000000000001E-3</v>
      </c>
      <c r="Z2029">
        <v>5.6600000000000001E-3</v>
      </c>
      <c r="AA2029">
        <v>-5.6600000000000001E-3</v>
      </c>
      <c r="AB2029">
        <v>-5.6600000000000001E-3</v>
      </c>
      <c r="AC2029">
        <v>0</v>
      </c>
      <c r="AD2029">
        <v>-5.6600000000000001E-3</v>
      </c>
      <c r="AE2029">
        <v>-42.061275199999997</v>
      </c>
      <c r="AF2029">
        <v>0</v>
      </c>
      <c r="AG2029">
        <v>0</v>
      </c>
      <c r="AH2029" t="s">
        <v>40</v>
      </c>
    </row>
    <row r="2030" spans="1:34" x14ac:dyDescent="0.55000000000000004">
      <c r="A2030">
        <v>14525.646416</v>
      </c>
      <c r="B2030">
        <v>13043.000921000001</v>
      </c>
      <c r="C2030" t="s">
        <v>21</v>
      </c>
      <c r="D2030">
        <v>20746</v>
      </c>
      <c r="E2030">
        <v>210055</v>
      </c>
      <c r="F2030" t="s">
        <v>524</v>
      </c>
      <c r="G2030" t="s">
        <v>35</v>
      </c>
      <c r="H2030" t="s">
        <v>41</v>
      </c>
      <c r="I2030" t="s">
        <v>37</v>
      </c>
      <c r="J2030">
        <v>1</v>
      </c>
      <c r="K2030">
        <v>7.4017377800000004</v>
      </c>
      <c r="L2030">
        <v>4</v>
      </c>
      <c r="M2030">
        <v>99001.52</v>
      </c>
      <c r="N2030">
        <v>0</v>
      </c>
      <c r="O2030">
        <v>0</v>
      </c>
      <c r="P2030">
        <v>0</v>
      </c>
      <c r="Q2030">
        <v>-4</v>
      </c>
      <c r="R2030">
        <v>-7.4017377800000004</v>
      </c>
      <c r="S2030">
        <v>-99001.52</v>
      </c>
      <c r="T2030" t="s">
        <v>476</v>
      </c>
      <c r="U2030" t="s">
        <v>477</v>
      </c>
      <c r="V2030">
        <v>0</v>
      </c>
      <c r="W2030">
        <v>0</v>
      </c>
      <c r="X2030">
        <v>38.336858863000003</v>
      </c>
      <c r="Y2030">
        <v>-7.4017377800000004</v>
      </c>
      <c r="Z2030">
        <v>7.4017377800000004</v>
      </c>
      <c r="AA2030">
        <v>-7.4017377800000004</v>
      </c>
      <c r="AB2030">
        <v>-7.4017377800000004</v>
      </c>
      <c r="AC2030">
        <v>0</v>
      </c>
      <c r="AD2030">
        <v>-7.4017377800000004</v>
      </c>
      <c r="AE2030">
        <v>-55004.687230000003</v>
      </c>
      <c r="AF2030">
        <v>0</v>
      </c>
      <c r="AG2030">
        <v>0</v>
      </c>
      <c r="AH2030" t="s">
        <v>40</v>
      </c>
    </row>
    <row r="2031" spans="1:34" x14ac:dyDescent="0.55000000000000004">
      <c r="A2031">
        <v>14525.646416</v>
      </c>
      <c r="B2031">
        <v>13043.000921000001</v>
      </c>
      <c r="C2031" t="s">
        <v>21</v>
      </c>
      <c r="D2031">
        <v>21136</v>
      </c>
      <c r="E2031">
        <v>210055</v>
      </c>
      <c r="F2031" t="s">
        <v>524</v>
      </c>
      <c r="G2031" t="s">
        <v>35</v>
      </c>
      <c r="H2031" t="s">
        <v>36</v>
      </c>
      <c r="I2031" t="s">
        <v>37</v>
      </c>
      <c r="J2031">
        <v>2</v>
      </c>
      <c r="K2031">
        <v>0.96866297199999996</v>
      </c>
      <c r="L2031">
        <v>2</v>
      </c>
      <c r="M2031">
        <v>19242.939999999999</v>
      </c>
      <c r="N2031">
        <v>0</v>
      </c>
      <c r="O2031">
        <v>0</v>
      </c>
      <c r="P2031">
        <v>0</v>
      </c>
      <c r="Q2031">
        <v>-2</v>
      </c>
      <c r="R2031">
        <v>-0.96866297199999996</v>
      </c>
      <c r="S2031">
        <v>-19242.939999999999</v>
      </c>
      <c r="T2031" t="s">
        <v>398</v>
      </c>
      <c r="U2031" t="s">
        <v>399</v>
      </c>
      <c r="V2031">
        <v>0</v>
      </c>
      <c r="W2031">
        <v>0</v>
      </c>
      <c r="X2031">
        <v>56.052853335000002</v>
      </c>
      <c r="Y2031">
        <v>-0.96866297199999996</v>
      </c>
      <c r="Z2031">
        <v>0.96866297199999996</v>
      </c>
      <c r="AA2031">
        <v>-0.96866297199999996</v>
      </c>
      <c r="AB2031">
        <v>-0.96866297199999996</v>
      </c>
      <c r="AC2031">
        <v>0</v>
      </c>
      <c r="AD2031">
        <v>-0.96866297199999996</v>
      </c>
      <c r="AE2031">
        <v>-7198.4452019999999</v>
      </c>
      <c r="AF2031">
        <v>0</v>
      </c>
      <c r="AG2031">
        <v>0</v>
      </c>
      <c r="AH2031" t="s">
        <v>40</v>
      </c>
    </row>
    <row r="2032" spans="1:34" x14ac:dyDescent="0.55000000000000004">
      <c r="A2032">
        <v>14525.646416</v>
      </c>
      <c r="B2032">
        <v>13043.000921000001</v>
      </c>
      <c r="C2032" t="s">
        <v>21</v>
      </c>
      <c r="D2032">
        <v>20868</v>
      </c>
      <c r="E2032">
        <v>210055</v>
      </c>
      <c r="F2032" t="s">
        <v>524</v>
      </c>
      <c r="G2032" t="s">
        <v>35</v>
      </c>
      <c r="H2032" t="s">
        <v>46</v>
      </c>
      <c r="I2032" t="s">
        <v>37</v>
      </c>
      <c r="J2032">
        <v>1</v>
      </c>
      <c r="K2032">
        <v>0.652269981</v>
      </c>
      <c r="L2032">
        <v>1</v>
      </c>
      <c r="M2032">
        <v>82360.570000000007</v>
      </c>
      <c r="N2032">
        <v>0</v>
      </c>
      <c r="O2032">
        <v>0</v>
      </c>
      <c r="P2032">
        <v>0</v>
      </c>
      <c r="Q2032">
        <v>-1</v>
      </c>
      <c r="R2032">
        <v>-0.652269981</v>
      </c>
      <c r="S2032">
        <v>-82360.570000000007</v>
      </c>
      <c r="T2032" t="s">
        <v>330</v>
      </c>
      <c r="U2032" t="s">
        <v>331</v>
      </c>
      <c r="V2032">
        <v>0</v>
      </c>
      <c r="W2032">
        <v>0</v>
      </c>
      <c r="X2032">
        <v>4.7815858569999996</v>
      </c>
      <c r="Y2032">
        <v>-0.652269981</v>
      </c>
      <c r="Z2032">
        <v>0.652269981</v>
      </c>
      <c r="AA2032">
        <v>-0.652269981</v>
      </c>
      <c r="AB2032">
        <v>-0.652269981</v>
      </c>
      <c r="AC2032">
        <v>0</v>
      </c>
      <c r="AD2032">
        <v>-0.652269981</v>
      </c>
      <c r="AE2032">
        <v>-4847.2274159999997</v>
      </c>
      <c r="AF2032">
        <v>0</v>
      </c>
      <c r="AG2032">
        <v>0</v>
      </c>
      <c r="AH2032" t="s">
        <v>40</v>
      </c>
    </row>
    <row r="2033" spans="1:34" x14ac:dyDescent="0.55000000000000004">
      <c r="A2033">
        <v>14525.646416</v>
      </c>
      <c r="B2033">
        <v>13043.000921000001</v>
      </c>
      <c r="C2033" t="s">
        <v>21</v>
      </c>
      <c r="D2033">
        <v>20866</v>
      </c>
      <c r="E2033">
        <v>210055</v>
      </c>
      <c r="F2033" t="s">
        <v>524</v>
      </c>
      <c r="G2033" t="s">
        <v>35</v>
      </c>
      <c r="H2033" t="s">
        <v>46</v>
      </c>
      <c r="I2033" t="s">
        <v>37</v>
      </c>
      <c r="J2033">
        <v>1</v>
      </c>
      <c r="K2033">
        <v>11.562884658</v>
      </c>
      <c r="L2033">
        <v>15</v>
      </c>
      <c r="M2033">
        <v>142318.62</v>
      </c>
      <c r="N2033">
        <v>2.0579499389999998</v>
      </c>
      <c r="O2033">
        <v>4</v>
      </c>
      <c r="P2033">
        <v>28724.79</v>
      </c>
      <c r="Q2033">
        <v>-11</v>
      </c>
      <c r="R2033">
        <v>-9.5049347189999995</v>
      </c>
      <c r="S2033">
        <v>-113593.83</v>
      </c>
      <c r="T2033" t="s">
        <v>251</v>
      </c>
      <c r="U2033" t="s">
        <v>252</v>
      </c>
      <c r="V2033">
        <v>0</v>
      </c>
      <c r="W2033">
        <v>0</v>
      </c>
      <c r="X2033">
        <v>53.171304423999999</v>
      </c>
      <c r="Y2033">
        <v>-9.5049347189999995</v>
      </c>
      <c r="Z2033">
        <v>9.5049347189999995</v>
      </c>
      <c r="AA2033">
        <v>-9.5049347189999995</v>
      </c>
      <c r="AB2033">
        <v>-9.5049347189999995</v>
      </c>
      <c r="AC2033">
        <v>0</v>
      </c>
      <c r="AD2033">
        <v>-9.5049347189999995</v>
      </c>
      <c r="AE2033">
        <v>-70634.21819</v>
      </c>
      <c r="AF2033">
        <v>0</v>
      </c>
      <c r="AG2033">
        <v>0</v>
      </c>
      <c r="AH2033" t="s">
        <v>40</v>
      </c>
    </row>
    <row r="2034" spans="1:34" x14ac:dyDescent="0.55000000000000004">
      <c r="A2034">
        <v>14525.646416</v>
      </c>
      <c r="B2034">
        <v>13043.000921000001</v>
      </c>
      <c r="C2034" t="s">
        <v>21</v>
      </c>
      <c r="D2034">
        <v>20745</v>
      </c>
      <c r="E2034">
        <v>210055</v>
      </c>
      <c r="F2034" t="s">
        <v>524</v>
      </c>
      <c r="G2034" t="s">
        <v>35</v>
      </c>
      <c r="H2034" t="s">
        <v>41</v>
      </c>
      <c r="I2034" t="s">
        <v>37</v>
      </c>
      <c r="J2034">
        <v>2</v>
      </c>
      <c r="K2034">
        <v>2.797984918</v>
      </c>
      <c r="L2034">
        <v>4</v>
      </c>
      <c r="M2034">
        <v>37989.89</v>
      </c>
      <c r="N2034">
        <v>0</v>
      </c>
      <c r="O2034">
        <v>0</v>
      </c>
      <c r="P2034">
        <v>0</v>
      </c>
      <c r="Q2034">
        <v>-4</v>
      </c>
      <c r="R2034">
        <v>-2.797984918</v>
      </c>
      <c r="S2034">
        <v>-37989.89</v>
      </c>
      <c r="T2034" t="s">
        <v>214</v>
      </c>
      <c r="U2034" t="s">
        <v>215</v>
      </c>
      <c r="V2034">
        <v>0</v>
      </c>
      <c r="W2034">
        <v>0</v>
      </c>
      <c r="X2034">
        <v>67.456354997999995</v>
      </c>
      <c r="Y2034">
        <v>-2.797984918</v>
      </c>
      <c r="Z2034">
        <v>2.797984918</v>
      </c>
      <c r="AA2034">
        <v>-2.797984918</v>
      </c>
      <c r="AB2034">
        <v>-2.797984918</v>
      </c>
      <c r="AC2034">
        <v>0</v>
      </c>
      <c r="AD2034">
        <v>-2.797984918</v>
      </c>
      <c r="AE2034">
        <v>-20792.723259999999</v>
      </c>
      <c r="AF2034">
        <v>0</v>
      </c>
      <c r="AG2034">
        <v>0</v>
      </c>
      <c r="AH2034" t="s">
        <v>40</v>
      </c>
    </row>
    <row r="2035" spans="1:34" x14ac:dyDescent="0.55000000000000004">
      <c r="A2035">
        <v>14525.646416</v>
      </c>
      <c r="B2035">
        <v>13043.000921000001</v>
      </c>
      <c r="C2035" t="s">
        <v>21</v>
      </c>
      <c r="D2035">
        <v>20712</v>
      </c>
      <c r="E2035">
        <v>210055</v>
      </c>
      <c r="F2035" t="s">
        <v>524</v>
      </c>
      <c r="G2035" t="s">
        <v>35</v>
      </c>
      <c r="H2035" t="s">
        <v>41</v>
      </c>
      <c r="I2035" t="s">
        <v>37</v>
      </c>
      <c r="J2035">
        <v>1</v>
      </c>
      <c r="K2035">
        <v>1.142549966</v>
      </c>
      <c r="L2035">
        <v>2</v>
      </c>
      <c r="M2035">
        <v>9152.94</v>
      </c>
      <c r="N2035">
        <v>0</v>
      </c>
      <c r="O2035">
        <v>0</v>
      </c>
      <c r="P2035">
        <v>0</v>
      </c>
      <c r="Q2035">
        <v>-2</v>
      </c>
      <c r="R2035">
        <v>-1.142549966</v>
      </c>
      <c r="S2035">
        <v>-9152.94</v>
      </c>
      <c r="T2035" t="s">
        <v>281</v>
      </c>
      <c r="U2035" t="s">
        <v>282</v>
      </c>
      <c r="V2035">
        <v>0</v>
      </c>
      <c r="W2035">
        <v>0</v>
      </c>
      <c r="X2035">
        <v>8.8197927319999998</v>
      </c>
      <c r="Y2035">
        <v>-1.142549966</v>
      </c>
      <c r="Z2035">
        <v>1.142549966</v>
      </c>
      <c r="AA2035">
        <v>-1.142549966</v>
      </c>
      <c r="AB2035">
        <v>-1.142549966</v>
      </c>
      <c r="AC2035">
        <v>0</v>
      </c>
      <c r="AD2035">
        <v>-1.142549966</v>
      </c>
      <c r="AE2035">
        <v>-8490.6552210000009</v>
      </c>
      <c r="AF2035">
        <v>0</v>
      </c>
      <c r="AG2035">
        <v>0</v>
      </c>
      <c r="AH2035" t="s">
        <v>40</v>
      </c>
    </row>
    <row r="2036" spans="1:34" x14ac:dyDescent="0.55000000000000004">
      <c r="A2036">
        <v>14525.646416</v>
      </c>
      <c r="B2036">
        <v>13043.000921000001</v>
      </c>
      <c r="C2036" t="s">
        <v>21</v>
      </c>
      <c r="D2036">
        <v>21117</v>
      </c>
      <c r="E2036">
        <v>210055</v>
      </c>
      <c r="F2036" t="s">
        <v>524</v>
      </c>
      <c r="G2036" t="s">
        <v>35</v>
      </c>
      <c r="H2036" t="s">
        <v>36</v>
      </c>
      <c r="I2036" t="s">
        <v>37</v>
      </c>
      <c r="J2036">
        <v>1</v>
      </c>
      <c r="K2036">
        <v>0</v>
      </c>
      <c r="L2036">
        <v>0</v>
      </c>
      <c r="M2036">
        <v>0</v>
      </c>
      <c r="N2036">
        <v>0.39626098799999998</v>
      </c>
      <c r="O2036">
        <v>1</v>
      </c>
      <c r="P2036">
        <v>6614.69</v>
      </c>
      <c r="Q2036">
        <v>1</v>
      </c>
      <c r="R2036">
        <v>0.39626098799999998</v>
      </c>
      <c r="S2036">
        <v>6614.69</v>
      </c>
      <c r="T2036" t="s">
        <v>88</v>
      </c>
      <c r="U2036" t="s">
        <v>89</v>
      </c>
      <c r="V2036">
        <v>0</v>
      </c>
      <c r="W2036">
        <v>0</v>
      </c>
      <c r="X2036">
        <v>60.638130193999999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0.39626098799999998</v>
      </c>
      <c r="AG2036">
        <v>2944.7424854000001</v>
      </c>
      <c r="AH2036" t="s">
        <v>40</v>
      </c>
    </row>
    <row r="2037" spans="1:34" x14ac:dyDescent="0.55000000000000004">
      <c r="A2037">
        <v>14525.646416</v>
      </c>
      <c r="B2037">
        <v>13043.000921000001</v>
      </c>
      <c r="C2037" t="s">
        <v>21</v>
      </c>
      <c r="D2037">
        <v>21114</v>
      </c>
      <c r="E2037">
        <v>210055</v>
      </c>
      <c r="F2037" t="s">
        <v>524</v>
      </c>
      <c r="G2037" t="s">
        <v>35</v>
      </c>
      <c r="H2037" t="s">
        <v>64</v>
      </c>
      <c r="I2037" t="s">
        <v>37</v>
      </c>
      <c r="J2037">
        <v>1</v>
      </c>
      <c r="K2037">
        <v>0.92701997199999997</v>
      </c>
      <c r="L2037">
        <v>1</v>
      </c>
      <c r="M2037">
        <v>15591.83</v>
      </c>
      <c r="N2037">
        <v>0</v>
      </c>
      <c r="O2037">
        <v>0</v>
      </c>
      <c r="P2037">
        <v>0</v>
      </c>
      <c r="Q2037">
        <v>-1</v>
      </c>
      <c r="R2037">
        <v>-0.92701997199999997</v>
      </c>
      <c r="S2037">
        <v>-15591.83</v>
      </c>
      <c r="T2037" t="s">
        <v>284</v>
      </c>
      <c r="U2037" t="s">
        <v>285</v>
      </c>
      <c r="V2037">
        <v>0</v>
      </c>
      <c r="W2037">
        <v>0</v>
      </c>
      <c r="X2037">
        <v>52.929094431999999</v>
      </c>
      <c r="Y2037">
        <v>-0.92701997199999997</v>
      </c>
      <c r="Z2037">
        <v>0.92701997199999997</v>
      </c>
      <c r="AA2037">
        <v>-0.92701997199999997</v>
      </c>
      <c r="AB2037">
        <v>-0.92701997199999997</v>
      </c>
      <c r="AC2037">
        <v>0</v>
      </c>
      <c r="AD2037">
        <v>-0.92701997199999997</v>
      </c>
      <c r="AE2037">
        <v>-6888.9827130000003</v>
      </c>
      <c r="AF2037">
        <v>0</v>
      </c>
      <c r="AG2037">
        <v>0</v>
      </c>
      <c r="AH2037" t="s">
        <v>40</v>
      </c>
    </row>
    <row r="2038" spans="1:34" x14ac:dyDescent="0.55000000000000004">
      <c r="A2038">
        <v>14525.646416</v>
      </c>
      <c r="B2038">
        <v>13043.000921000001</v>
      </c>
      <c r="C2038" t="s">
        <v>21</v>
      </c>
      <c r="D2038">
        <v>20744</v>
      </c>
      <c r="E2038">
        <v>210055</v>
      </c>
      <c r="F2038" t="s">
        <v>524</v>
      </c>
      <c r="G2038" t="s">
        <v>35</v>
      </c>
      <c r="H2038" t="s">
        <v>41</v>
      </c>
      <c r="I2038" t="s">
        <v>37</v>
      </c>
      <c r="J2038">
        <v>1</v>
      </c>
      <c r="K2038">
        <v>9.1640427280000001</v>
      </c>
      <c r="L2038">
        <v>3</v>
      </c>
      <c r="M2038">
        <v>131363.62</v>
      </c>
      <c r="N2038">
        <v>0</v>
      </c>
      <c r="O2038">
        <v>0</v>
      </c>
      <c r="P2038">
        <v>0</v>
      </c>
      <c r="Q2038">
        <v>-3</v>
      </c>
      <c r="R2038">
        <v>-9.1640427280000001</v>
      </c>
      <c r="S2038">
        <v>-131363.62</v>
      </c>
      <c r="T2038" t="s">
        <v>42</v>
      </c>
      <c r="U2038" t="s">
        <v>43</v>
      </c>
      <c r="V2038">
        <v>0</v>
      </c>
      <c r="W2038">
        <v>0</v>
      </c>
      <c r="X2038">
        <v>69.501414928000003</v>
      </c>
      <c r="Y2038">
        <v>-9.1640427280000001</v>
      </c>
      <c r="Z2038">
        <v>9.1640427280000001</v>
      </c>
      <c r="AA2038">
        <v>-9.1640427280000001</v>
      </c>
      <c r="AB2038">
        <v>-9.1640427280000001</v>
      </c>
      <c r="AC2038">
        <v>0</v>
      </c>
      <c r="AD2038">
        <v>-9.1640427280000001</v>
      </c>
      <c r="AE2038">
        <v>-68100.940480000005</v>
      </c>
      <c r="AF2038">
        <v>0</v>
      </c>
      <c r="AG2038">
        <v>0</v>
      </c>
      <c r="AH2038" t="s">
        <v>40</v>
      </c>
    </row>
    <row r="2039" spans="1:34" x14ac:dyDescent="0.55000000000000004">
      <c r="A2039">
        <v>14525.646416</v>
      </c>
      <c r="B2039">
        <v>13043.000921000001</v>
      </c>
      <c r="C2039" t="s">
        <v>21</v>
      </c>
      <c r="D2039">
        <v>21113</v>
      </c>
      <c r="E2039">
        <v>210055</v>
      </c>
      <c r="F2039" t="s">
        <v>524</v>
      </c>
      <c r="G2039" t="s">
        <v>35</v>
      </c>
      <c r="H2039" t="s">
        <v>64</v>
      </c>
      <c r="I2039" t="s">
        <v>37</v>
      </c>
      <c r="J2039">
        <v>2</v>
      </c>
      <c r="K2039">
        <v>3.5327478960000001</v>
      </c>
      <c r="L2039">
        <v>5</v>
      </c>
      <c r="M2039">
        <v>64733.03</v>
      </c>
      <c r="N2039">
        <v>0</v>
      </c>
      <c r="O2039">
        <v>0</v>
      </c>
      <c r="P2039">
        <v>0</v>
      </c>
      <c r="Q2039">
        <v>-5</v>
      </c>
      <c r="R2039">
        <v>-3.5327478960000001</v>
      </c>
      <c r="S2039">
        <v>-64733.03</v>
      </c>
      <c r="T2039" t="s">
        <v>296</v>
      </c>
      <c r="U2039" t="s">
        <v>297</v>
      </c>
      <c r="V2039">
        <v>0</v>
      </c>
      <c r="W2039">
        <v>0</v>
      </c>
      <c r="X2039">
        <v>72.867943832999998</v>
      </c>
      <c r="Y2039">
        <v>-3.5327478960000001</v>
      </c>
      <c r="Z2039">
        <v>3.5327478960000001</v>
      </c>
      <c r="AA2039">
        <v>-3.5327478960000001</v>
      </c>
      <c r="AB2039">
        <v>-3.5327478960000001</v>
      </c>
      <c r="AC2039">
        <v>0</v>
      </c>
      <c r="AD2039">
        <v>-3.5327478960000001</v>
      </c>
      <c r="AE2039">
        <v>-26252.98259</v>
      </c>
      <c r="AF2039">
        <v>0</v>
      </c>
      <c r="AG2039">
        <v>0</v>
      </c>
      <c r="AH2039" t="s">
        <v>40</v>
      </c>
    </row>
    <row r="2040" spans="1:34" x14ac:dyDescent="0.55000000000000004">
      <c r="A2040">
        <v>14525.646416</v>
      </c>
      <c r="B2040">
        <v>13043.000921000001</v>
      </c>
      <c r="C2040" t="s">
        <v>21</v>
      </c>
      <c r="D2040">
        <v>20852</v>
      </c>
      <c r="E2040">
        <v>210055</v>
      </c>
      <c r="F2040" t="s">
        <v>524</v>
      </c>
      <c r="G2040" t="s">
        <v>35</v>
      </c>
      <c r="H2040" t="s">
        <v>46</v>
      </c>
      <c r="I2040" t="s">
        <v>37</v>
      </c>
      <c r="J2040">
        <v>1</v>
      </c>
      <c r="K2040">
        <v>0.73492597800000004</v>
      </c>
      <c r="L2040">
        <v>1</v>
      </c>
      <c r="M2040">
        <v>4431.5200000000004</v>
      </c>
      <c r="N2040">
        <v>0</v>
      </c>
      <c r="O2040">
        <v>0</v>
      </c>
      <c r="P2040">
        <v>0</v>
      </c>
      <c r="Q2040">
        <v>-1</v>
      </c>
      <c r="R2040">
        <v>-0.73492597800000004</v>
      </c>
      <c r="S2040">
        <v>-4431.5200000000004</v>
      </c>
      <c r="T2040" t="s">
        <v>310</v>
      </c>
      <c r="U2040" t="s">
        <v>314</v>
      </c>
      <c r="V2040">
        <v>0</v>
      </c>
      <c r="W2040">
        <v>0</v>
      </c>
      <c r="X2040">
        <v>45.448545643000003</v>
      </c>
      <c r="Y2040">
        <v>-0.73492597800000004</v>
      </c>
      <c r="Z2040">
        <v>0.73492597800000004</v>
      </c>
      <c r="AA2040">
        <v>-0.73492597800000004</v>
      </c>
      <c r="AB2040">
        <v>-0.73492597800000004</v>
      </c>
      <c r="AC2040">
        <v>0</v>
      </c>
      <c r="AD2040">
        <v>-0.73492597800000004</v>
      </c>
      <c r="AE2040">
        <v>-5461.4706379999998</v>
      </c>
      <c r="AF2040">
        <v>0</v>
      </c>
      <c r="AG2040">
        <v>0</v>
      </c>
      <c r="AH2040" t="s">
        <v>40</v>
      </c>
    </row>
    <row r="2041" spans="1:34" x14ac:dyDescent="0.55000000000000004">
      <c r="A2041">
        <v>14525.646416</v>
      </c>
      <c r="B2041">
        <v>13043.000921000001</v>
      </c>
      <c r="C2041" t="s">
        <v>21</v>
      </c>
      <c r="D2041">
        <v>20743</v>
      </c>
      <c r="E2041">
        <v>210055</v>
      </c>
      <c r="F2041" t="s">
        <v>524</v>
      </c>
      <c r="G2041" t="s">
        <v>35</v>
      </c>
      <c r="H2041" t="s">
        <v>41</v>
      </c>
      <c r="I2041" t="s">
        <v>37</v>
      </c>
      <c r="J2041">
        <v>1</v>
      </c>
      <c r="K2041">
        <v>11.190286667000001</v>
      </c>
      <c r="L2041">
        <v>15</v>
      </c>
      <c r="M2041">
        <v>159938.62</v>
      </c>
      <c r="N2041">
        <v>0.79348897600000001</v>
      </c>
      <c r="O2041">
        <v>1</v>
      </c>
      <c r="P2041">
        <v>6202.19</v>
      </c>
      <c r="Q2041">
        <v>-14</v>
      </c>
      <c r="R2041">
        <v>-10.39679769</v>
      </c>
      <c r="S2041">
        <v>-153736.43</v>
      </c>
      <c r="T2041" t="s">
        <v>265</v>
      </c>
      <c r="U2041" t="s">
        <v>266</v>
      </c>
      <c r="V2041">
        <v>0</v>
      </c>
      <c r="W2041">
        <v>0</v>
      </c>
      <c r="X2041">
        <v>117.22862953000001</v>
      </c>
      <c r="Y2041">
        <v>-10.39679769</v>
      </c>
      <c r="Z2041">
        <v>10.396797691</v>
      </c>
      <c r="AA2041">
        <v>-10.39679769</v>
      </c>
      <c r="AB2041">
        <v>-10.39679769</v>
      </c>
      <c r="AC2041">
        <v>0</v>
      </c>
      <c r="AD2041">
        <v>-10.39679769</v>
      </c>
      <c r="AE2041">
        <v>-77261.937959999996</v>
      </c>
      <c r="AF2041">
        <v>0</v>
      </c>
      <c r="AG2041">
        <v>0</v>
      </c>
      <c r="AH2041" t="s">
        <v>40</v>
      </c>
    </row>
    <row r="2042" spans="1:34" x14ac:dyDescent="0.55000000000000004">
      <c r="A2042">
        <v>14525.646416</v>
      </c>
      <c r="B2042">
        <v>13043.000921000001</v>
      </c>
      <c r="C2042" t="s">
        <v>21</v>
      </c>
      <c r="D2042" t="s">
        <v>373</v>
      </c>
      <c r="E2042">
        <v>210055</v>
      </c>
      <c r="F2042" t="s">
        <v>524</v>
      </c>
      <c r="G2042" t="s">
        <v>35</v>
      </c>
      <c r="H2042" t="s">
        <v>373</v>
      </c>
      <c r="I2042" t="s">
        <v>37</v>
      </c>
      <c r="J2042">
        <v>1</v>
      </c>
      <c r="K2042">
        <v>1.486203956</v>
      </c>
      <c r="L2042">
        <v>1</v>
      </c>
      <c r="M2042">
        <v>14058.87</v>
      </c>
      <c r="N2042">
        <v>0</v>
      </c>
      <c r="O2042">
        <v>0</v>
      </c>
      <c r="P2042">
        <v>0</v>
      </c>
      <c r="Q2042">
        <v>-1</v>
      </c>
      <c r="R2042">
        <v>-1.486203956</v>
      </c>
      <c r="S2042">
        <v>-14058.87</v>
      </c>
      <c r="U2042" t="s">
        <v>374</v>
      </c>
      <c r="V2042">
        <v>0</v>
      </c>
      <c r="W2042">
        <v>0</v>
      </c>
      <c r="X2042">
        <v>18.061258459000001</v>
      </c>
      <c r="Y2042">
        <v>-1.486203956</v>
      </c>
      <c r="Z2042">
        <v>1.486203956</v>
      </c>
      <c r="AA2042">
        <v>-1.486203956</v>
      </c>
      <c r="AB2042">
        <v>-1.486203956</v>
      </c>
      <c r="AC2042">
        <v>0</v>
      </c>
      <c r="AD2042">
        <v>-1.486203956</v>
      </c>
      <c r="AE2042">
        <v>-11044.45823</v>
      </c>
      <c r="AF2042">
        <v>0</v>
      </c>
      <c r="AG2042">
        <v>0</v>
      </c>
      <c r="AH2042" t="s">
        <v>40</v>
      </c>
    </row>
    <row r="2043" spans="1:34" x14ac:dyDescent="0.55000000000000004">
      <c r="A2043">
        <v>14525.646416</v>
      </c>
      <c r="B2043">
        <v>13043.000921000001</v>
      </c>
      <c r="C2043" t="s">
        <v>21</v>
      </c>
      <c r="D2043">
        <v>20710</v>
      </c>
      <c r="E2043">
        <v>210055</v>
      </c>
      <c r="F2043" t="s">
        <v>524</v>
      </c>
      <c r="G2043" t="s">
        <v>35</v>
      </c>
      <c r="H2043" t="s">
        <v>41</v>
      </c>
      <c r="I2043" t="s">
        <v>37</v>
      </c>
      <c r="J2043">
        <v>1</v>
      </c>
      <c r="K2043">
        <v>6.2405838149999999</v>
      </c>
      <c r="L2043">
        <v>6</v>
      </c>
      <c r="M2043">
        <v>68461.440000000002</v>
      </c>
      <c r="N2043">
        <v>0.45491498699999999</v>
      </c>
      <c r="O2043">
        <v>1</v>
      </c>
      <c r="P2043">
        <v>5496.74</v>
      </c>
      <c r="Q2043">
        <v>-5</v>
      </c>
      <c r="R2043">
        <v>-5.7856688280000004</v>
      </c>
      <c r="S2043">
        <v>-62964.7</v>
      </c>
      <c r="T2043" t="s">
        <v>112</v>
      </c>
      <c r="U2043" t="s">
        <v>113</v>
      </c>
      <c r="V2043">
        <v>0</v>
      </c>
      <c r="W2043">
        <v>0</v>
      </c>
      <c r="X2043">
        <v>39.012683846000002</v>
      </c>
      <c r="Y2043">
        <v>-5.7856688280000004</v>
      </c>
      <c r="Z2043">
        <v>5.7856688280000004</v>
      </c>
      <c r="AA2043">
        <v>-5.7856688280000004</v>
      </c>
      <c r="AB2043">
        <v>-5.7856688280000004</v>
      </c>
      <c r="AC2043">
        <v>0</v>
      </c>
      <c r="AD2043">
        <v>-5.7856688280000004</v>
      </c>
      <c r="AE2043">
        <v>-42995.160559999997</v>
      </c>
      <c r="AF2043">
        <v>0</v>
      </c>
      <c r="AG2043">
        <v>0</v>
      </c>
      <c r="AH2043" t="s">
        <v>40</v>
      </c>
    </row>
    <row r="2044" spans="1:34" x14ac:dyDescent="0.55000000000000004">
      <c r="A2044">
        <v>14525.646416</v>
      </c>
      <c r="B2044">
        <v>13043.000921000001</v>
      </c>
      <c r="C2044" t="s">
        <v>21</v>
      </c>
      <c r="D2044">
        <v>21076</v>
      </c>
      <c r="E2044">
        <v>210055</v>
      </c>
      <c r="F2044" t="s">
        <v>524</v>
      </c>
      <c r="G2044" t="s">
        <v>35</v>
      </c>
      <c r="H2044" t="s">
        <v>64</v>
      </c>
      <c r="I2044" t="s">
        <v>37</v>
      </c>
      <c r="J2044">
        <v>1</v>
      </c>
      <c r="K2044">
        <v>0.52161998499999995</v>
      </c>
      <c r="L2044">
        <v>1</v>
      </c>
      <c r="M2044">
        <v>4144.26</v>
      </c>
      <c r="N2044">
        <v>0</v>
      </c>
      <c r="O2044">
        <v>0</v>
      </c>
      <c r="P2044">
        <v>0</v>
      </c>
      <c r="Q2044">
        <v>-1</v>
      </c>
      <c r="R2044">
        <v>-0.52161998499999995</v>
      </c>
      <c r="S2044">
        <v>-4144.26</v>
      </c>
      <c r="T2044" t="s">
        <v>204</v>
      </c>
      <c r="U2044" t="s">
        <v>205</v>
      </c>
      <c r="V2044">
        <v>0</v>
      </c>
      <c r="W2044">
        <v>0</v>
      </c>
      <c r="X2044">
        <v>57.705128287000001</v>
      </c>
      <c r="Y2044">
        <v>-0.52161998499999995</v>
      </c>
      <c r="Z2044">
        <v>0.52161998499999995</v>
      </c>
      <c r="AA2044">
        <v>-0.52161998499999995</v>
      </c>
      <c r="AB2044">
        <v>-0.52161998499999995</v>
      </c>
      <c r="AC2044">
        <v>0</v>
      </c>
      <c r="AD2044">
        <v>-0.52161998499999995</v>
      </c>
      <c r="AE2044">
        <v>-3876.3253960000002</v>
      </c>
      <c r="AF2044">
        <v>0</v>
      </c>
      <c r="AG2044">
        <v>0</v>
      </c>
      <c r="AH2044" t="s">
        <v>40</v>
      </c>
    </row>
    <row r="2045" spans="1:34" x14ac:dyDescent="0.55000000000000004">
      <c r="A2045">
        <v>14525.646416</v>
      </c>
      <c r="B2045">
        <v>13043.000921000001</v>
      </c>
      <c r="C2045" t="s">
        <v>21</v>
      </c>
      <c r="D2045">
        <v>21075</v>
      </c>
      <c r="E2045">
        <v>210055</v>
      </c>
      <c r="F2045" t="s">
        <v>524</v>
      </c>
      <c r="G2045" t="s">
        <v>35</v>
      </c>
      <c r="H2045" t="s">
        <v>79</v>
      </c>
      <c r="I2045" t="s">
        <v>37</v>
      </c>
      <c r="J2045">
        <v>2</v>
      </c>
      <c r="K2045">
        <v>3.5079528959999999</v>
      </c>
      <c r="L2045">
        <v>5</v>
      </c>
      <c r="M2045">
        <v>61676.68</v>
      </c>
      <c r="N2045">
        <v>0</v>
      </c>
      <c r="O2045">
        <v>0</v>
      </c>
      <c r="P2045">
        <v>0</v>
      </c>
      <c r="Q2045">
        <v>-5</v>
      </c>
      <c r="R2045">
        <v>-3.5079528959999999</v>
      </c>
      <c r="S2045">
        <v>-61676.68</v>
      </c>
      <c r="T2045" t="s">
        <v>158</v>
      </c>
      <c r="U2045" t="s">
        <v>159</v>
      </c>
      <c r="V2045">
        <v>0</v>
      </c>
      <c r="W2045">
        <v>0</v>
      </c>
      <c r="X2045">
        <v>74.389385790999995</v>
      </c>
      <c r="Y2045">
        <v>-3.5079528959999999</v>
      </c>
      <c r="Z2045">
        <v>3.5079528959999999</v>
      </c>
      <c r="AA2045">
        <v>-3.5079528959999999</v>
      </c>
      <c r="AB2045">
        <v>-3.5079528959999999</v>
      </c>
      <c r="AC2045">
        <v>0</v>
      </c>
      <c r="AD2045">
        <v>-3.5079528959999999</v>
      </c>
      <c r="AE2045">
        <v>-26068.722989999998</v>
      </c>
      <c r="AF2045">
        <v>0</v>
      </c>
      <c r="AG2045">
        <v>0</v>
      </c>
      <c r="AH2045" t="s">
        <v>40</v>
      </c>
    </row>
    <row r="2046" spans="1:34" x14ac:dyDescent="0.55000000000000004">
      <c r="A2046">
        <v>14525.646416</v>
      </c>
      <c r="B2046">
        <v>13043.000921000001</v>
      </c>
      <c r="C2046" t="s">
        <v>21</v>
      </c>
      <c r="D2046">
        <v>20740</v>
      </c>
      <c r="E2046">
        <v>210055</v>
      </c>
      <c r="F2046" t="s">
        <v>524</v>
      </c>
      <c r="G2046" t="s">
        <v>35</v>
      </c>
      <c r="H2046" t="s">
        <v>41</v>
      </c>
      <c r="I2046" t="s">
        <v>37</v>
      </c>
      <c r="J2046">
        <v>1</v>
      </c>
      <c r="K2046">
        <v>23.037442321</v>
      </c>
      <c r="L2046">
        <v>23</v>
      </c>
      <c r="M2046">
        <v>308438.71999999997</v>
      </c>
      <c r="N2046">
        <v>0.79229197699999998</v>
      </c>
      <c r="O2046">
        <v>2</v>
      </c>
      <c r="P2046">
        <v>11236.19</v>
      </c>
      <c r="Q2046">
        <v>-21</v>
      </c>
      <c r="R2046">
        <v>-22.245150339999999</v>
      </c>
      <c r="S2046">
        <v>-297202.53000000003</v>
      </c>
      <c r="T2046" t="s">
        <v>433</v>
      </c>
      <c r="U2046" t="s">
        <v>434</v>
      </c>
      <c r="V2046">
        <v>0</v>
      </c>
      <c r="W2046">
        <v>0</v>
      </c>
      <c r="X2046">
        <v>41.513387764999997</v>
      </c>
      <c r="Y2046">
        <v>-22.245150339999999</v>
      </c>
      <c r="Z2046">
        <v>22.245150343999999</v>
      </c>
      <c r="AA2046">
        <v>-22.245150339999999</v>
      </c>
      <c r="AB2046">
        <v>-22.245150339999999</v>
      </c>
      <c r="AC2046">
        <v>0</v>
      </c>
      <c r="AD2046">
        <v>-22.245150339999999</v>
      </c>
      <c r="AE2046">
        <v>-165310.84640000001</v>
      </c>
      <c r="AF2046">
        <v>0</v>
      </c>
      <c r="AG2046">
        <v>0</v>
      </c>
      <c r="AH2046" t="s">
        <v>40</v>
      </c>
    </row>
    <row r="2047" spans="1:34" x14ac:dyDescent="0.55000000000000004">
      <c r="A2047">
        <v>14525.646416</v>
      </c>
      <c r="B2047">
        <v>13043.000921000001</v>
      </c>
      <c r="C2047" t="s">
        <v>21</v>
      </c>
      <c r="D2047" t="s">
        <v>41</v>
      </c>
      <c r="E2047">
        <v>210055</v>
      </c>
      <c r="F2047" t="s">
        <v>524</v>
      </c>
      <c r="G2047" t="s">
        <v>35</v>
      </c>
      <c r="H2047" t="s">
        <v>41</v>
      </c>
      <c r="I2047" t="s">
        <v>37</v>
      </c>
      <c r="J2047">
        <v>2</v>
      </c>
      <c r="K2047">
        <v>2.0343319399999999</v>
      </c>
      <c r="L2047">
        <v>3</v>
      </c>
      <c r="M2047">
        <v>53559.35</v>
      </c>
      <c r="N2047">
        <v>0</v>
      </c>
      <c r="O2047">
        <v>0</v>
      </c>
      <c r="P2047">
        <v>0</v>
      </c>
      <c r="Q2047">
        <v>-3</v>
      </c>
      <c r="R2047">
        <v>-2.0343319399999999</v>
      </c>
      <c r="S2047">
        <v>-53559.35</v>
      </c>
      <c r="U2047" t="s">
        <v>111</v>
      </c>
      <c r="V2047">
        <v>0</v>
      </c>
      <c r="W2047">
        <v>0</v>
      </c>
      <c r="X2047">
        <v>35.717816939999999</v>
      </c>
      <c r="Y2047">
        <v>-2.0343319399999999</v>
      </c>
      <c r="Z2047">
        <v>2.0343319399999999</v>
      </c>
      <c r="AA2047">
        <v>-2.0343319399999999</v>
      </c>
      <c r="AB2047">
        <v>-2.0343319399999999</v>
      </c>
      <c r="AC2047">
        <v>0</v>
      </c>
      <c r="AD2047">
        <v>-2.0343319399999999</v>
      </c>
      <c r="AE2047">
        <v>-15117.773069999999</v>
      </c>
      <c r="AF2047">
        <v>0</v>
      </c>
      <c r="AG2047">
        <v>0</v>
      </c>
      <c r="AH2047" t="s">
        <v>40</v>
      </c>
    </row>
    <row r="2048" spans="1:34" x14ac:dyDescent="0.55000000000000004">
      <c r="A2048">
        <v>14525.646416</v>
      </c>
      <c r="B2048">
        <v>13043.000921000001</v>
      </c>
      <c r="C2048" t="s">
        <v>21</v>
      </c>
      <c r="D2048" t="s">
        <v>46</v>
      </c>
      <c r="E2048">
        <v>210055</v>
      </c>
      <c r="F2048" t="s">
        <v>524</v>
      </c>
      <c r="G2048" t="s">
        <v>35</v>
      </c>
      <c r="H2048" t="s">
        <v>46</v>
      </c>
      <c r="I2048" t="s">
        <v>37</v>
      </c>
      <c r="J2048">
        <v>2</v>
      </c>
      <c r="K2048">
        <v>1.601359953</v>
      </c>
      <c r="L2048">
        <v>3</v>
      </c>
      <c r="M2048">
        <v>33431.129999999997</v>
      </c>
      <c r="N2048">
        <v>0</v>
      </c>
      <c r="O2048">
        <v>0</v>
      </c>
      <c r="P2048">
        <v>0</v>
      </c>
      <c r="Q2048">
        <v>-3</v>
      </c>
      <c r="R2048">
        <v>-1.601359953</v>
      </c>
      <c r="S2048">
        <v>-33431.129999999997</v>
      </c>
      <c r="U2048" t="s">
        <v>305</v>
      </c>
      <c r="V2048">
        <v>0</v>
      </c>
      <c r="W2048">
        <v>0</v>
      </c>
      <c r="X2048">
        <v>16.002010524999999</v>
      </c>
      <c r="Y2048">
        <v>-1.601359953</v>
      </c>
      <c r="Z2048">
        <v>1.601359953</v>
      </c>
      <c r="AA2048">
        <v>-1.601359953</v>
      </c>
      <c r="AB2048">
        <v>-1.601359953</v>
      </c>
      <c r="AC2048">
        <v>0</v>
      </c>
      <c r="AD2048">
        <v>-1.601359953</v>
      </c>
      <c r="AE2048">
        <v>-11900.21938</v>
      </c>
      <c r="AF2048">
        <v>0</v>
      </c>
      <c r="AG2048">
        <v>0</v>
      </c>
      <c r="AH2048" t="s">
        <v>40</v>
      </c>
    </row>
    <row r="2049" spans="1:34" x14ac:dyDescent="0.55000000000000004">
      <c r="A2049">
        <v>14525.646416</v>
      </c>
      <c r="B2049">
        <v>13043.000921000001</v>
      </c>
      <c r="C2049" t="s">
        <v>21</v>
      </c>
      <c r="D2049">
        <v>21061</v>
      </c>
      <c r="E2049">
        <v>210055</v>
      </c>
      <c r="F2049" t="s">
        <v>524</v>
      </c>
      <c r="G2049" t="s">
        <v>35</v>
      </c>
      <c r="H2049" t="s">
        <v>64</v>
      </c>
      <c r="I2049" t="s">
        <v>37</v>
      </c>
      <c r="J2049">
        <v>1</v>
      </c>
      <c r="K2049">
        <v>2.2170409339999999</v>
      </c>
      <c r="L2049">
        <v>1</v>
      </c>
      <c r="M2049">
        <v>14071.84</v>
      </c>
      <c r="N2049">
        <v>0</v>
      </c>
      <c r="O2049">
        <v>0</v>
      </c>
      <c r="P2049">
        <v>0</v>
      </c>
      <c r="Q2049">
        <v>-1</v>
      </c>
      <c r="R2049">
        <v>-2.2170409339999999</v>
      </c>
      <c r="S2049">
        <v>-14071.84</v>
      </c>
      <c r="T2049" t="s">
        <v>164</v>
      </c>
      <c r="U2049" t="s">
        <v>421</v>
      </c>
      <c r="V2049">
        <v>0</v>
      </c>
      <c r="W2049">
        <v>0</v>
      </c>
      <c r="X2049">
        <v>121.47440439</v>
      </c>
      <c r="Y2049">
        <v>-2.2170409339999999</v>
      </c>
      <c r="Z2049">
        <v>2.2170409339999999</v>
      </c>
      <c r="AA2049">
        <v>-2.2170409339999999</v>
      </c>
      <c r="AB2049">
        <v>-2.2170409339999999</v>
      </c>
      <c r="AC2049">
        <v>0</v>
      </c>
      <c r="AD2049">
        <v>-2.2170409339999999</v>
      </c>
      <c r="AE2049">
        <v>-16475.5422</v>
      </c>
      <c r="AF2049">
        <v>0</v>
      </c>
      <c r="AG2049">
        <v>0</v>
      </c>
      <c r="AH2049" t="s">
        <v>40</v>
      </c>
    </row>
    <row r="2050" spans="1:34" x14ac:dyDescent="0.55000000000000004">
      <c r="A2050">
        <v>14525.646416</v>
      </c>
      <c r="B2050">
        <v>13043.000921000001</v>
      </c>
      <c r="C2050" t="s">
        <v>21</v>
      </c>
      <c r="D2050">
        <v>20737</v>
      </c>
      <c r="E2050">
        <v>210055</v>
      </c>
      <c r="F2050" t="s">
        <v>524</v>
      </c>
      <c r="G2050" t="s">
        <v>35</v>
      </c>
      <c r="H2050" t="s">
        <v>41</v>
      </c>
      <c r="I2050" t="s">
        <v>37</v>
      </c>
      <c r="J2050">
        <v>1</v>
      </c>
      <c r="K2050">
        <v>3.9786968819999999</v>
      </c>
      <c r="L2050">
        <v>4</v>
      </c>
      <c r="M2050">
        <v>39894.339999999997</v>
      </c>
      <c r="N2050">
        <v>0.40688598799999998</v>
      </c>
      <c r="O2050">
        <v>1</v>
      </c>
      <c r="P2050">
        <v>6740.53</v>
      </c>
      <c r="Q2050">
        <v>-3</v>
      </c>
      <c r="R2050">
        <v>-3.571810894</v>
      </c>
      <c r="S2050">
        <v>-33153.81</v>
      </c>
      <c r="T2050" t="s">
        <v>188</v>
      </c>
      <c r="U2050" t="s">
        <v>189</v>
      </c>
      <c r="V2050">
        <v>0</v>
      </c>
      <c r="W2050">
        <v>0</v>
      </c>
      <c r="X2050">
        <v>25.442145249999999</v>
      </c>
      <c r="Y2050">
        <v>-3.571810894</v>
      </c>
      <c r="Z2050">
        <v>3.571810894</v>
      </c>
      <c r="AA2050">
        <v>-3.571810894</v>
      </c>
      <c r="AB2050">
        <v>-3.571810894</v>
      </c>
      <c r="AC2050">
        <v>0</v>
      </c>
      <c r="AD2050">
        <v>-3.571810894</v>
      </c>
      <c r="AE2050">
        <v>-26543.272260000002</v>
      </c>
      <c r="AF2050">
        <v>0</v>
      </c>
      <c r="AG2050">
        <v>0</v>
      </c>
      <c r="AH2050" t="s">
        <v>40</v>
      </c>
    </row>
    <row r="2051" spans="1:34" x14ac:dyDescent="0.55000000000000004">
      <c r="A2051">
        <v>14525.646416</v>
      </c>
      <c r="B2051">
        <v>13043.000921000001</v>
      </c>
      <c r="C2051" t="s">
        <v>21</v>
      </c>
      <c r="D2051" t="s">
        <v>62</v>
      </c>
      <c r="E2051">
        <v>210055</v>
      </c>
      <c r="F2051" t="s">
        <v>524</v>
      </c>
      <c r="G2051" t="s">
        <v>35</v>
      </c>
      <c r="H2051" t="s">
        <v>62</v>
      </c>
      <c r="I2051" t="s">
        <v>37</v>
      </c>
      <c r="J2051">
        <v>3</v>
      </c>
      <c r="K2051">
        <v>9.3912267220000007</v>
      </c>
      <c r="L2051">
        <v>7</v>
      </c>
      <c r="M2051">
        <v>143328.18</v>
      </c>
      <c r="N2051">
        <v>0</v>
      </c>
      <c r="O2051">
        <v>0</v>
      </c>
      <c r="P2051">
        <v>0</v>
      </c>
      <c r="Q2051">
        <v>-7</v>
      </c>
      <c r="R2051">
        <v>-9.3912267220000007</v>
      </c>
      <c r="S2051">
        <v>-143328.18</v>
      </c>
      <c r="U2051" t="s">
        <v>63</v>
      </c>
      <c r="V2051">
        <v>0</v>
      </c>
      <c r="W2051">
        <v>0</v>
      </c>
      <c r="X2051">
        <v>145.88484364999999</v>
      </c>
      <c r="Y2051">
        <v>-9.3912267220000007</v>
      </c>
      <c r="Z2051">
        <v>9.3912267220000007</v>
      </c>
      <c r="AA2051">
        <v>-9.3912267220000007</v>
      </c>
      <c r="AB2051">
        <v>-9.3912267220000007</v>
      </c>
      <c r="AC2051">
        <v>0</v>
      </c>
      <c r="AD2051">
        <v>-9.3912267220000007</v>
      </c>
      <c r="AE2051">
        <v>-69789.217600000004</v>
      </c>
      <c r="AF2051">
        <v>0</v>
      </c>
      <c r="AG2051">
        <v>0</v>
      </c>
      <c r="AH2051" t="s">
        <v>40</v>
      </c>
    </row>
    <row r="2052" spans="1:34" x14ac:dyDescent="0.55000000000000004">
      <c r="A2052">
        <v>14525.646416</v>
      </c>
      <c r="B2052">
        <v>13043.000921000001</v>
      </c>
      <c r="C2052" t="s">
        <v>21</v>
      </c>
      <c r="D2052">
        <v>20735</v>
      </c>
      <c r="E2052">
        <v>210055</v>
      </c>
      <c r="F2052" t="s">
        <v>524</v>
      </c>
      <c r="G2052" t="s">
        <v>35</v>
      </c>
      <c r="H2052" t="s">
        <v>41</v>
      </c>
      <c r="I2052" t="s">
        <v>37</v>
      </c>
      <c r="J2052">
        <v>2</v>
      </c>
      <c r="K2052">
        <v>1.0590439679999999</v>
      </c>
      <c r="L2052">
        <v>2</v>
      </c>
      <c r="M2052">
        <v>16239.11</v>
      </c>
      <c r="N2052">
        <v>0</v>
      </c>
      <c r="O2052">
        <v>0</v>
      </c>
      <c r="P2052">
        <v>0</v>
      </c>
      <c r="Q2052">
        <v>-2</v>
      </c>
      <c r="R2052">
        <v>-1.0590439679999999</v>
      </c>
      <c r="S2052">
        <v>-16239.11</v>
      </c>
      <c r="T2052" t="s">
        <v>272</v>
      </c>
      <c r="U2052" t="s">
        <v>273</v>
      </c>
      <c r="V2052">
        <v>0</v>
      </c>
      <c r="W2052">
        <v>0</v>
      </c>
      <c r="X2052">
        <v>53.338752419000002</v>
      </c>
      <c r="Y2052">
        <v>-1.0590439679999999</v>
      </c>
      <c r="Z2052">
        <v>1.0590439679999999</v>
      </c>
      <c r="AA2052">
        <v>-1.0590439679999999</v>
      </c>
      <c r="AB2052">
        <v>-1.0590439679999999</v>
      </c>
      <c r="AC2052">
        <v>0</v>
      </c>
      <c r="AD2052">
        <v>-1.0590439679999999</v>
      </c>
      <c r="AE2052">
        <v>-7870.0953689999997</v>
      </c>
      <c r="AF2052">
        <v>0</v>
      </c>
      <c r="AG2052">
        <v>0</v>
      </c>
      <c r="AH2052" t="s">
        <v>40</v>
      </c>
    </row>
    <row r="2053" spans="1:34" x14ac:dyDescent="0.55000000000000004">
      <c r="A2053">
        <v>14525.646416</v>
      </c>
      <c r="B2053">
        <v>13043.000921000001</v>
      </c>
      <c r="C2053" t="s">
        <v>21</v>
      </c>
      <c r="D2053">
        <v>21060</v>
      </c>
      <c r="E2053">
        <v>210055</v>
      </c>
      <c r="F2053" t="s">
        <v>524</v>
      </c>
      <c r="G2053" t="s">
        <v>35</v>
      </c>
      <c r="H2053" t="s">
        <v>64</v>
      </c>
      <c r="I2053" t="s">
        <v>37</v>
      </c>
      <c r="J2053">
        <v>1</v>
      </c>
      <c r="K2053">
        <v>0.45127198699999999</v>
      </c>
      <c r="L2053">
        <v>1</v>
      </c>
      <c r="M2053">
        <v>3848.26</v>
      </c>
      <c r="N2053">
        <v>0</v>
      </c>
      <c r="O2053">
        <v>0</v>
      </c>
      <c r="P2053">
        <v>0</v>
      </c>
      <c r="Q2053">
        <v>-1</v>
      </c>
      <c r="R2053">
        <v>-0.45127198699999999</v>
      </c>
      <c r="S2053">
        <v>-3848.26</v>
      </c>
      <c r="T2053" t="s">
        <v>164</v>
      </c>
      <c r="U2053" t="s">
        <v>165</v>
      </c>
      <c r="V2053">
        <v>0</v>
      </c>
      <c r="W2053">
        <v>0</v>
      </c>
      <c r="X2053">
        <v>34.865030947000001</v>
      </c>
      <c r="Y2053">
        <v>-0.45127198699999999</v>
      </c>
      <c r="Z2053">
        <v>0.45127198699999999</v>
      </c>
      <c r="AA2053">
        <v>-0.45127198699999999</v>
      </c>
      <c r="AB2053">
        <v>-0.45127198699999999</v>
      </c>
      <c r="AC2053">
        <v>0</v>
      </c>
      <c r="AD2053">
        <v>-0.45127198699999999</v>
      </c>
      <c r="AE2053">
        <v>-3353.5468609999998</v>
      </c>
      <c r="AF2053">
        <v>0</v>
      </c>
      <c r="AG2053">
        <v>0</v>
      </c>
      <c r="AH2053" t="s">
        <v>40</v>
      </c>
    </row>
    <row r="2054" spans="1:34" x14ac:dyDescent="0.55000000000000004">
      <c r="A2054">
        <v>14525.646416</v>
      </c>
      <c r="B2054">
        <v>13043.000921000001</v>
      </c>
      <c r="C2054" t="s">
        <v>21</v>
      </c>
      <c r="D2054" t="s">
        <v>36</v>
      </c>
      <c r="E2054">
        <v>210055</v>
      </c>
      <c r="F2054" t="s">
        <v>524</v>
      </c>
      <c r="G2054" t="s">
        <v>35</v>
      </c>
      <c r="H2054" t="s">
        <v>36</v>
      </c>
      <c r="I2054" t="s">
        <v>37</v>
      </c>
      <c r="J2054">
        <v>1</v>
      </c>
      <c r="K2054">
        <v>0.732951978</v>
      </c>
      <c r="L2054">
        <v>1</v>
      </c>
      <c r="M2054">
        <v>4168.46</v>
      </c>
      <c r="N2054">
        <v>0</v>
      </c>
      <c r="O2054">
        <v>0</v>
      </c>
      <c r="P2054">
        <v>0</v>
      </c>
      <c r="Q2054">
        <v>-1</v>
      </c>
      <c r="R2054">
        <v>-0.732951978</v>
      </c>
      <c r="S2054">
        <v>-4168.46</v>
      </c>
      <c r="U2054" t="s">
        <v>71</v>
      </c>
      <c r="V2054">
        <v>0</v>
      </c>
      <c r="W2054">
        <v>0</v>
      </c>
      <c r="X2054">
        <v>20.733157383000002</v>
      </c>
      <c r="Y2054">
        <v>-0.732951978</v>
      </c>
      <c r="Z2054">
        <v>0.732951978</v>
      </c>
      <c r="AA2054">
        <v>-0.732951978</v>
      </c>
      <c r="AB2054">
        <v>-0.732951978</v>
      </c>
      <c r="AC2054">
        <v>0</v>
      </c>
      <c r="AD2054">
        <v>-0.732951978</v>
      </c>
      <c r="AE2054">
        <v>-5446.801211</v>
      </c>
      <c r="AF2054">
        <v>0</v>
      </c>
      <c r="AG2054">
        <v>0</v>
      </c>
      <c r="AH2054" t="s">
        <v>40</v>
      </c>
    </row>
    <row r="2055" spans="1:34" x14ac:dyDescent="0.55000000000000004">
      <c r="A2055">
        <v>14525.646416</v>
      </c>
      <c r="B2055">
        <v>13043.000921000001</v>
      </c>
      <c r="C2055" t="s">
        <v>21</v>
      </c>
      <c r="D2055">
        <v>20794</v>
      </c>
      <c r="E2055">
        <v>210055</v>
      </c>
      <c r="F2055" t="s">
        <v>524</v>
      </c>
      <c r="G2055" t="s">
        <v>35</v>
      </c>
      <c r="H2055" t="s">
        <v>79</v>
      </c>
      <c r="I2055" t="s">
        <v>37</v>
      </c>
      <c r="J2055">
        <v>1</v>
      </c>
      <c r="K2055">
        <v>5.1643698459999996</v>
      </c>
      <c r="L2055">
        <v>5</v>
      </c>
      <c r="M2055">
        <v>50547.67</v>
      </c>
      <c r="N2055">
        <v>0.39626098799999998</v>
      </c>
      <c r="O2055">
        <v>1</v>
      </c>
      <c r="P2055">
        <v>8068.87</v>
      </c>
      <c r="Q2055">
        <v>-4</v>
      </c>
      <c r="R2055">
        <v>-4.7681088579999997</v>
      </c>
      <c r="S2055">
        <v>-42478.8</v>
      </c>
      <c r="T2055" t="s">
        <v>208</v>
      </c>
      <c r="U2055" t="s">
        <v>209</v>
      </c>
      <c r="V2055">
        <v>0</v>
      </c>
      <c r="W2055">
        <v>0</v>
      </c>
      <c r="X2055">
        <v>40.043864829999997</v>
      </c>
      <c r="Y2055">
        <v>-4.7681088579999997</v>
      </c>
      <c r="Z2055">
        <v>4.7681088579999997</v>
      </c>
      <c r="AA2055">
        <v>-4.7681088579999997</v>
      </c>
      <c r="AB2055">
        <v>-4.7681088579999997</v>
      </c>
      <c r="AC2055">
        <v>0</v>
      </c>
      <c r="AD2055">
        <v>-4.7681088579999997</v>
      </c>
      <c r="AE2055">
        <v>-35433.346089999999</v>
      </c>
      <c r="AF2055">
        <v>0</v>
      </c>
      <c r="AG2055">
        <v>0</v>
      </c>
      <c r="AH2055" t="s">
        <v>40</v>
      </c>
    </row>
    <row r="2056" spans="1:34" x14ac:dyDescent="0.55000000000000004">
      <c r="A2056">
        <v>14525.646416</v>
      </c>
      <c r="B2056">
        <v>13043.000921000001</v>
      </c>
      <c r="C2056" t="s">
        <v>21</v>
      </c>
      <c r="D2056" t="s">
        <v>447</v>
      </c>
      <c r="E2056">
        <v>210055</v>
      </c>
      <c r="F2056" t="s">
        <v>524</v>
      </c>
      <c r="G2056" t="s">
        <v>35</v>
      </c>
      <c r="H2056" t="s">
        <v>447</v>
      </c>
      <c r="I2056" t="s">
        <v>37</v>
      </c>
      <c r="J2056">
        <v>1</v>
      </c>
      <c r="K2056">
        <v>0.92701997199999997</v>
      </c>
      <c r="L2056">
        <v>1</v>
      </c>
      <c r="M2056">
        <v>6347.85</v>
      </c>
      <c r="N2056">
        <v>0</v>
      </c>
      <c r="O2056">
        <v>0</v>
      </c>
      <c r="P2056">
        <v>0</v>
      </c>
      <c r="Q2056">
        <v>-1</v>
      </c>
      <c r="R2056">
        <v>-0.92701997199999997</v>
      </c>
      <c r="S2056">
        <v>-6347.85</v>
      </c>
      <c r="U2056" t="s">
        <v>448</v>
      </c>
      <c r="V2056">
        <v>0</v>
      </c>
      <c r="W2056">
        <v>0</v>
      </c>
      <c r="X2056">
        <v>88.230441411000001</v>
      </c>
      <c r="Y2056">
        <v>-0.92701997199999997</v>
      </c>
      <c r="Z2056">
        <v>0.92701997199999997</v>
      </c>
      <c r="AA2056">
        <v>-0.92701997199999997</v>
      </c>
      <c r="AB2056">
        <v>-0.92701997199999997</v>
      </c>
      <c r="AC2056">
        <v>0</v>
      </c>
      <c r="AD2056">
        <v>-0.92701997199999997</v>
      </c>
      <c r="AE2056">
        <v>-6888.9827130000003</v>
      </c>
      <c r="AF2056">
        <v>0</v>
      </c>
      <c r="AG2056">
        <v>0</v>
      </c>
      <c r="AH2056" t="s">
        <v>40</v>
      </c>
    </row>
    <row r="2057" spans="1:34" x14ac:dyDescent="0.55000000000000004">
      <c r="A2057">
        <v>14525.646416</v>
      </c>
      <c r="B2057">
        <v>13043.000921000001</v>
      </c>
      <c r="C2057" t="s">
        <v>21</v>
      </c>
      <c r="D2057">
        <v>21048</v>
      </c>
      <c r="E2057">
        <v>210055</v>
      </c>
      <c r="F2057" t="s">
        <v>524</v>
      </c>
      <c r="G2057" t="s">
        <v>35</v>
      </c>
      <c r="H2057" t="s">
        <v>123</v>
      </c>
      <c r="I2057" t="s">
        <v>37</v>
      </c>
      <c r="J2057">
        <v>1</v>
      </c>
      <c r="K2057">
        <v>0</v>
      </c>
      <c r="L2057">
        <v>0</v>
      </c>
      <c r="M2057">
        <v>0</v>
      </c>
      <c r="N2057">
        <v>0.39626098799999998</v>
      </c>
      <c r="O2057">
        <v>1</v>
      </c>
      <c r="P2057">
        <v>4341.08</v>
      </c>
      <c r="Q2057">
        <v>1</v>
      </c>
      <c r="R2057">
        <v>0.39626098799999998</v>
      </c>
      <c r="S2057">
        <v>4341.08</v>
      </c>
      <c r="T2057" t="s">
        <v>355</v>
      </c>
      <c r="U2057" t="s">
        <v>356</v>
      </c>
      <c r="V2057">
        <v>0</v>
      </c>
      <c r="W2057">
        <v>0</v>
      </c>
      <c r="X2057">
        <v>9.4879587169999997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0.39626098799999998</v>
      </c>
      <c r="AG2057">
        <v>2944.7424854000001</v>
      </c>
      <c r="AH2057" t="s">
        <v>40</v>
      </c>
    </row>
    <row r="2058" spans="1:34" x14ac:dyDescent="0.55000000000000004">
      <c r="A2058">
        <v>14525.646416</v>
      </c>
      <c r="B2058">
        <v>13043.000921000001</v>
      </c>
      <c r="C2058" t="s">
        <v>21</v>
      </c>
      <c r="D2058">
        <v>20708</v>
      </c>
      <c r="E2058">
        <v>210055</v>
      </c>
      <c r="F2058" t="s">
        <v>524</v>
      </c>
      <c r="G2058" t="s">
        <v>35</v>
      </c>
      <c r="H2058" t="s">
        <v>41</v>
      </c>
      <c r="I2058" t="s">
        <v>37</v>
      </c>
      <c r="J2058">
        <v>2</v>
      </c>
      <c r="K2058">
        <v>125.61686327</v>
      </c>
      <c r="L2058">
        <v>166</v>
      </c>
      <c r="M2058">
        <v>1663757.89</v>
      </c>
      <c r="N2058">
        <v>18.799001444999998</v>
      </c>
      <c r="O2058">
        <v>36</v>
      </c>
      <c r="P2058">
        <v>243893.53</v>
      </c>
      <c r="Q2058">
        <v>-130</v>
      </c>
      <c r="R2058">
        <v>-106.8178618</v>
      </c>
      <c r="S2058">
        <v>-1419864.36</v>
      </c>
      <c r="T2058" t="s">
        <v>129</v>
      </c>
      <c r="U2058" t="s">
        <v>280</v>
      </c>
      <c r="V2058">
        <v>0</v>
      </c>
      <c r="W2058">
        <v>0</v>
      </c>
      <c r="X2058">
        <v>171.31853193000001</v>
      </c>
      <c r="Y2058">
        <v>-106.8178618</v>
      </c>
      <c r="Z2058">
        <v>106.81786183</v>
      </c>
      <c r="AA2058">
        <v>-106.8178618</v>
      </c>
      <c r="AB2058">
        <v>-106.8178618</v>
      </c>
      <c r="AC2058">
        <v>0</v>
      </c>
      <c r="AD2058">
        <v>-106.8178618</v>
      </c>
      <c r="AE2058">
        <v>-793797.78839999996</v>
      </c>
      <c r="AF2058">
        <v>0</v>
      </c>
      <c r="AG2058">
        <v>0</v>
      </c>
      <c r="AH2058" t="s">
        <v>40</v>
      </c>
    </row>
    <row r="2059" spans="1:34" x14ac:dyDescent="0.55000000000000004">
      <c r="A2059">
        <v>14525.646416</v>
      </c>
      <c r="B2059">
        <v>13043.000921000001</v>
      </c>
      <c r="C2059" t="s">
        <v>21</v>
      </c>
      <c r="D2059">
        <v>21046</v>
      </c>
      <c r="E2059">
        <v>210055</v>
      </c>
      <c r="F2059" t="s">
        <v>524</v>
      </c>
      <c r="G2059" t="s">
        <v>35</v>
      </c>
      <c r="H2059" t="s">
        <v>79</v>
      </c>
      <c r="I2059" t="s">
        <v>37</v>
      </c>
      <c r="J2059">
        <v>1</v>
      </c>
      <c r="K2059">
        <v>3.7040278899999999</v>
      </c>
      <c r="L2059">
        <v>5</v>
      </c>
      <c r="M2059">
        <v>59812.89</v>
      </c>
      <c r="N2059">
        <v>0</v>
      </c>
      <c r="O2059">
        <v>0</v>
      </c>
      <c r="P2059">
        <v>0</v>
      </c>
      <c r="Q2059">
        <v>-5</v>
      </c>
      <c r="R2059">
        <v>-3.7040278899999999</v>
      </c>
      <c r="S2059">
        <v>-59812.89</v>
      </c>
      <c r="T2059" t="s">
        <v>80</v>
      </c>
      <c r="U2059" t="s">
        <v>289</v>
      </c>
      <c r="V2059">
        <v>0</v>
      </c>
      <c r="W2059">
        <v>0</v>
      </c>
      <c r="X2059">
        <v>34.217549980999998</v>
      </c>
      <c r="Y2059">
        <v>-3.7040278899999999</v>
      </c>
      <c r="Z2059">
        <v>3.7040278899999999</v>
      </c>
      <c r="AA2059">
        <v>-3.7040278899999999</v>
      </c>
      <c r="AB2059">
        <v>-3.7040278899999999</v>
      </c>
      <c r="AC2059">
        <v>0</v>
      </c>
      <c r="AD2059">
        <v>-3.7040278899999999</v>
      </c>
      <c r="AE2059">
        <v>-27525.819159999999</v>
      </c>
      <c r="AF2059">
        <v>0</v>
      </c>
      <c r="AG2059">
        <v>0</v>
      </c>
      <c r="AH2059" t="s">
        <v>40</v>
      </c>
    </row>
    <row r="2060" spans="1:34" x14ac:dyDescent="0.55000000000000004">
      <c r="A2060">
        <v>14525.646416</v>
      </c>
      <c r="B2060">
        <v>13043.000921000001</v>
      </c>
      <c r="C2060" t="s">
        <v>21</v>
      </c>
      <c r="D2060">
        <v>21787</v>
      </c>
      <c r="E2060">
        <v>210055</v>
      </c>
      <c r="F2060" t="s">
        <v>524</v>
      </c>
      <c r="G2060" t="s">
        <v>35</v>
      </c>
      <c r="H2060" t="s">
        <v>123</v>
      </c>
      <c r="I2060" t="s">
        <v>37</v>
      </c>
      <c r="J2060">
        <v>1</v>
      </c>
      <c r="K2060">
        <v>0.73492597800000004</v>
      </c>
      <c r="L2060">
        <v>1</v>
      </c>
      <c r="M2060">
        <v>5800.96</v>
      </c>
      <c r="N2060">
        <v>0</v>
      </c>
      <c r="O2060">
        <v>0</v>
      </c>
      <c r="P2060">
        <v>0</v>
      </c>
      <c r="Q2060">
        <v>-1</v>
      </c>
      <c r="R2060">
        <v>-0.73492597800000004</v>
      </c>
      <c r="S2060">
        <v>-5800.96</v>
      </c>
      <c r="T2060" t="s">
        <v>179</v>
      </c>
      <c r="U2060" t="s">
        <v>180</v>
      </c>
      <c r="V2060">
        <v>0</v>
      </c>
      <c r="W2060">
        <v>0</v>
      </c>
      <c r="X2060">
        <v>30.826973074000001</v>
      </c>
      <c r="Y2060">
        <v>-0.73492597800000004</v>
      </c>
      <c r="Z2060">
        <v>0.73492597800000004</v>
      </c>
      <c r="AA2060">
        <v>-0.73492597800000004</v>
      </c>
      <c r="AB2060">
        <v>-0.73492597800000004</v>
      </c>
      <c r="AC2060">
        <v>0</v>
      </c>
      <c r="AD2060">
        <v>-0.73492597800000004</v>
      </c>
      <c r="AE2060">
        <v>-5461.4706379999998</v>
      </c>
      <c r="AF2060">
        <v>0</v>
      </c>
      <c r="AG2060">
        <v>0</v>
      </c>
      <c r="AH2060" t="s">
        <v>40</v>
      </c>
    </row>
    <row r="2061" spans="1:34" x14ac:dyDescent="0.55000000000000004">
      <c r="A2061">
        <v>14525.646416</v>
      </c>
      <c r="B2061">
        <v>13043.000921000001</v>
      </c>
      <c r="C2061" t="s">
        <v>21</v>
      </c>
      <c r="D2061">
        <v>21045</v>
      </c>
      <c r="E2061">
        <v>210055</v>
      </c>
      <c r="F2061" t="s">
        <v>524</v>
      </c>
      <c r="G2061" t="s">
        <v>35</v>
      </c>
      <c r="H2061" t="s">
        <v>79</v>
      </c>
      <c r="I2061" t="s">
        <v>37</v>
      </c>
      <c r="J2061">
        <v>1</v>
      </c>
      <c r="K2061">
        <v>8.4256837509999993</v>
      </c>
      <c r="L2061">
        <v>8</v>
      </c>
      <c r="M2061">
        <v>188204.74</v>
      </c>
      <c r="N2061">
        <v>0.52161998499999995</v>
      </c>
      <c r="O2061">
        <v>1</v>
      </c>
      <c r="P2061">
        <v>7751.11</v>
      </c>
      <c r="Q2061">
        <v>-7</v>
      </c>
      <c r="R2061">
        <v>-7.9040637660000002</v>
      </c>
      <c r="S2061">
        <v>-180453.63</v>
      </c>
      <c r="T2061" t="s">
        <v>80</v>
      </c>
      <c r="U2061" t="s">
        <v>242</v>
      </c>
      <c r="V2061">
        <v>0</v>
      </c>
      <c r="W2061">
        <v>0</v>
      </c>
      <c r="X2061">
        <v>78.241843665999994</v>
      </c>
      <c r="Y2061">
        <v>-7.9040637660000002</v>
      </c>
      <c r="Z2061">
        <v>7.9040637660000002</v>
      </c>
      <c r="AA2061">
        <v>-7.9040637660000002</v>
      </c>
      <c r="AB2061">
        <v>-7.9040637660000002</v>
      </c>
      <c r="AC2061">
        <v>0</v>
      </c>
      <c r="AD2061">
        <v>-7.9040637660000002</v>
      </c>
      <c r="AE2061">
        <v>-58737.632729999998</v>
      </c>
      <c r="AF2061">
        <v>0</v>
      </c>
      <c r="AG2061">
        <v>0</v>
      </c>
      <c r="AH2061" t="s">
        <v>40</v>
      </c>
    </row>
    <row r="2062" spans="1:34" x14ac:dyDescent="0.55000000000000004">
      <c r="A2062">
        <v>14525.646416</v>
      </c>
      <c r="B2062">
        <v>13043.000921000001</v>
      </c>
      <c r="C2062" t="s">
        <v>21</v>
      </c>
      <c r="D2062">
        <v>20785</v>
      </c>
      <c r="E2062">
        <v>210055</v>
      </c>
      <c r="F2062" t="s">
        <v>524</v>
      </c>
      <c r="G2062" t="s">
        <v>35</v>
      </c>
      <c r="H2062" t="s">
        <v>41</v>
      </c>
      <c r="I2062" t="s">
        <v>37</v>
      </c>
      <c r="J2062">
        <v>1</v>
      </c>
      <c r="K2062">
        <v>4.023218881</v>
      </c>
      <c r="L2062">
        <v>6</v>
      </c>
      <c r="M2062">
        <v>60966.66</v>
      </c>
      <c r="N2062">
        <v>0.485613986</v>
      </c>
      <c r="O2062">
        <v>1</v>
      </c>
      <c r="P2062">
        <v>5079.1099999999997</v>
      </c>
      <c r="Q2062">
        <v>-5</v>
      </c>
      <c r="R2062">
        <v>-3.5376048949999999</v>
      </c>
      <c r="S2062">
        <v>-55887.55</v>
      </c>
      <c r="T2062" t="s">
        <v>49</v>
      </c>
      <c r="U2062" t="s">
        <v>150</v>
      </c>
      <c r="V2062">
        <v>0</v>
      </c>
      <c r="W2062">
        <v>0</v>
      </c>
      <c r="X2062">
        <v>200.05824806000001</v>
      </c>
      <c r="Y2062">
        <v>-3.5376048949999999</v>
      </c>
      <c r="Z2062">
        <v>3.5376048949999999</v>
      </c>
      <c r="AA2062">
        <v>-3.5376048949999999</v>
      </c>
      <c r="AB2062">
        <v>-3.5376048949999999</v>
      </c>
      <c r="AC2062">
        <v>0</v>
      </c>
      <c r="AD2062">
        <v>-3.5376048949999999</v>
      </c>
      <c r="AE2062">
        <v>-26289.076509999999</v>
      </c>
      <c r="AF2062">
        <v>0</v>
      </c>
      <c r="AG2062">
        <v>0</v>
      </c>
      <c r="AH2062" t="s">
        <v>40</v>
      </c>
    </row>
    <row r="2063" spans="1:34" x14ac:dyDescent="0.55000000000000004">
      <c r="A2063">
        <v>14525.646416</v>
      </c>
      <c r="B2063">
        <v>13043.000921000001</v>
      </c>
      <c r="C2063" t="s">
        <v>21</v>
      </c>
      <c r="D2063">
        <v>21044</v>
      </c>
      <c r="E2063">
        <v>210055</v>
      </c>
      <c r="F2063" t="s">
        <v>524</v>
      </c>
      <c r="G2063" t="s">
        <v>35</v>
      </c>
      <c r="H2063" t="s">
        <v>79</v>
      </c>
      <c r="I2063" t="s">
        <v>37</v>
      </c>
      <c r="J2063">
        <v>1</v>
      </c>
      <c r="K2063">
        <v>1.0225469700000001</v>
      </c>
      <c r="L2063">
        <v>2</v>
      </c>
      <c r="M2063">
        <v>11047.65</v>
      </c>
      <c r="N2063">
        <v>0</v>
      </c>
      <c r="O2063">
        <v>0</v>
      </c>
      <c r="P2063">
        <v>0</v>
      </c>
      <c r="Q2063">
        <v>-2</v>
      </c>
      <c r="R2063">
        <v>-1.0225469700000001</v>
      </c>
      <c r="S2063">
        <v>-11047.65</v>
      </c>
      <c r="T2063" t="s">
        <v>80</v>
      </c>
      <c r="U2063" t="s">
        <v>81</v>
      </c>
      <c r="V2063">
        <v>0</v>
      </c>
      <c r="W2063">
        <v>0</v>
      </c>
      <c r="X2063">
        <v>69.840390935000002</v>
      </c>
      <c r="Y2063">
        <v>-1.0225469700000001</v>
      </c>
      <c r="Z2063">
        <v>1.0225469700000001</v>
      </c>
      <c r="AA2063">
        <v>-1.0225469700000001</v>
      </c>
      <c r="AB2063">
        <v>-1.0225469700000001</v>
      </c>
      <c r="AC2063">
        <v>0</v>
      </c>
      <c r="AD2063">
        <v>-1.0225469700000001</v>
      </c>
      <c r="AE2063">
        <v>-7598.8744720000004</v>
      </c>
      <c r="AF2063">
        <v>0</v>
      </c>
      <c r="AG2063">
        <v>0</v>
      </c>
      <c r="AH2063" t="s">
        <v>40</v>
      </c>
    </row>
    <row r="2064" spans="1:34" x14ac:dyDescent="0.55000000000000004">
      <c r="A2064">
        <v>14525.646416</v>
      </c>
      <c r="B2064">
        <v>13043.000921000001</v>
      </c>
      <c r="C2064" t="s">
        <v>21</v>
      </c>
      <c r="D2064">
        <v>20784</v>
      </c>
      <c r="E2064">
        <v>210055</v>
      </c>
      <c r="F2064" t="s">
        <v>524</v>
      </c>
      <c r="G2064" t="s">
        <v>35</v>
      </c>
      <c r="H2064" t="s">
        <v>41</v>
      </c>
      <c r="I2064" t="s">
        <v>37</v>
      </c>
      <c r="J2064">
        <v>1</v>
      </c>
      <c r="K2064">
        <v>9.381562723</v>
      </c>
      <c r="L2064">
        <v>9</v>
      </c>
      <c r="M2064">
        <v>147149.9</v>
      </c>
      <c r="N2064">
        <v>1.122510967</v>
      </c>
      <c r="O2064">
        <v>2</v>
      </c>
      <c r="P2064">
        <v>11274.98</v>
      </c>
      <c r="Q2064">
        <v>-7</v>
      </c>
      <c r="R2064">
        <v>-8.2590517559999999</v>
      </c>
      <c r="S2064">
        <v>-135874.92000000001</v>
      </c>
      <c r="T2064" t="s">
        <v>49</v>
      </c>
      <c r="U2064" t="s">
        <v>199</v>
      </c>
      <c r="V2064">
        <v>0</v>
      </c>
      <c r="W2064">
        <v>0</v>
      </c>
      <c r="X2064">
        <v>56.639419320000002</v>
      </c>
      <c r="Y2064">
        <v>-8.2590517559999999</v>
      </c>
      <c r="Z2064">
        <v>8.2590517559999999</v>
      </c>
      <c r="AA2064">
        <v>-8.2590517559999999</v>
      </c>
      <c r="AB2064">
        <v>-8.2590517559999999</v>
      </c>
      <c r="AC2064">
        <v>0</v>
      </c>
      <c r="AD2064">
        <v>-8.2590517559999999</v>
      </c>
      <c r="AE2064">
        <v>-61375.662329999999</v>
      </c>
      <c r="AF2064">
        <v>0</v>
      </c>
      <c r="AG2064">
        <v>0</v>
      </c>
      <c r="AH2064" t="s">
        <v>40</v>
      </c>
    </row>
    <row r="2065" spans="1:34" x14ac:dyDescent="0.55000000000000004">
      <c r="A2065">
        <v>14525.646416</v>
      </c>
      <c r="B2065">
        <v>13043.000921000001</v>
      </c>
      <c r="C2065" t="s">
        <v>21</v>
      </c>
      <c r="D2065">
        <v>21042</v>
      </c>
      <c r="E2065">
        <v>210055</v>
      </c>
      <c r="F2065" t="s">
        <v>524</v>
      </c>
      <c r="G2065" t="s">
        <v>35</v>
      </c>
      <c r="H2065" t="s">
        <v>79</v>
      </c>
      <c r="I2065" t="s">
        <v>37</v>
      </c>
      <c r="J2065">
        <v>1</v>
      </c>
      <c r="K2065">
        <v>3.119971907</v>
      </c>
      <c r="L2065">
        <v>1</v>
      </c>
      <c r="M2065">
        <v>92714.94</v>
      </c>
      <c r="N2065">
        <v>0.92701997199999997</v>
      </c>
      <c r="O2065">
        <v>1</v>
      </c>
      <c r="P2065">
        <v>6707</v>
      </c>
      <c r="Q2065">
        <v>0</v>
      </c>
      <c r="R2065">
        <v>-2.192951935</v>
      </c>
      <c r="S2065">
        <v>-86007.94</v>
      </c>
      <c r="T2065" t="s">
        <v>365</v>
      </c>
      <c r="U2065" t="s">
        <v>366</v>
      </c>
      <c r="V2065">
        <v>0</v>
      </c>
      <c r="W2065">
        <v>0</v>
      </c>
      <c r="X2065">
        <v>41.943236755999997</v>
      </c>
      <c r="Y2065">
        <v>-2.192951935</v>
      </c>
      <c r="Z2065">
        <v>2.192951935</v>
      </c>
      <c r="AA2065">
        <v>-2.192951935</v>
      </c>
      <c r="AB2065">
        <v>-2.192951935</v>
      </c>
      <c r="AC2065">
        <v>0</v>
      </c>
      <c r="AD2065">
        <v>-2.192951935</v>
      </c>
      <c r="AE2065">
        <v>-16296.529119999999</v>
      </c>
      <c r="AF2065">
        <v>0</v>
      </c>
      <c r="AG2065">
        <v>0</v>
      </c>
      <c r="AH2065" t="s">
        <v>40</v>
      </c>
    </row>
    <row r="2066" spans="1:34" x14ac:dyDescent="0.55000000000000004">
      <c r="A2066">
        <v>14525.646416</v>
      </c>
      <c r="B2066">
        <v>13043.000921000001</v>
      </c>
      <c r="C2066" t="s">
        <v>21</v>
      </c>
      <c r="D2066">
        <v>21710</v>
      </c>
      <c r="E2066">
        <v>210055</v>
      </c>
      <c r="F2066" t="s">
        <v>524</v>
      </c>
      <c r="G2066" t="s">
        <v>35</v>
      </c>
      <c r="H2066" t="s">
        <v>55</v>
      </c>
      <c r="I2066" t="s">
        <v>37</v>
      </c>
      <c r="J2066">
        <v>1</v>
      </c>
      <c r="K2066">
        <v>0</v>
      </c>
      <c r="L2066">
        <v>0</v>
      </c>
      <c r="M2066">
        <v>0</v>
      </c>
      <c r="N2066">
        <v>0.75430897799999996</v>
      </c>
      <c r="O2066">
        <v>1</v>
      </c>
      <c r="P2066">
        <v>9075.91</v>
      </c>
      <c r="Q2066">
        <v>1</v>
      </c>
      <c r="R2066">
        <v>0.75430897799999996</v>
      </c>
      <c r="S2066">
        <v>9075.91</v>
      </c>
      <c r="T2066" t="s">
        <v>60</v>
      </c>
      <c r="U2066" t="s">
        <v>61</v>
      </c>
      <c r="V2066">
        <v>0</v>
      </c>
      <c r="W2066">
        <v>0</v>
      </c>
      <c r="X2066">
        <v>4.1955198759999996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0.75430897799999996</v>
      </c>
      <c r="AG2066">
        <v>5605.5119273999999</v>
      </c>
      <c r="AH2066" t="s">
        <v>40</v>
      </c>
    </row>
    <row r="2067" spans="1:34" x14ac:dyDescent="0.55000000000000004">
      <c r="A2067">
        <v>14525.646416</v>
      </c>
      <c r="B2067">
        <v>13043.000921000001</v>
      </c>
      <c r="C2067" t="s">
        <v>21</v>
      </c>
      <c r="D2067">
        <v>20783</v>
      </c>
      <c r="E2067">
        <v>210055</v>
      </c>
      <c r="F2067" t="s">
        <v>524</v>
      </c>
      <c r="G2067" t="s">
        <v>35</v>
      </c>
      <c r="H2067" t="s">
        <v>41</v>
      </c>
      <c r="I2067" t="s">
        <v>37</v>
      </c>
      <c r="J2067">
        <v>2</v>
      </c>
      <c r="K2067">
        <v>6.2719928149999999</v>
      </c>
      <c r="L2067">
        <v>8</v>
      </c>
      <c r="M2067">
        <v>98372.97</v>
      </c>
      <c r="N2067">
        <v>0</v>
      </c>
      <c r="O2067">
        <v>0</v>
      </c>
      <c r="P2067">
        <v>0</v>
      </c>
      <c r="Q2067">
        <v>-8</v>
      </c>
      <c r="R2067">
        <v>-6.2719928149999999</v>
      </c>
      <c r="S2067">
        <v>-98372.97</v>
      </c>
      <c r="T2067" t="s">
        <v>49</v>
      </c>
      <c r="U2067" t="s">
        <v>50</v>
      </c>
      <c r="V2067">
        <v>0</v>
      </c>
      <c r="W2067">
        <v>0</v>
      </c>
      <c r="X2067">
        <v>68.266653980000001</v>
      </c>
      <c r="Y2067">
        <v>-6.2719928149999999</v>
      </c>
      <c r="Z2067">
        <v>6.2719928149999999</v>
      </c>
      <c r="AA2067">
        <v>-6.2719928149999999</v>
      </c>
      <c r="AB2067">
        <v>-6.2719928149999999</v>
      </c>
      <c r="AC2067">
        <v>0</v>
      </c>
      <c r="AD2067">
        <v>-6.2719928149999999</v>
      </c>
      <c r="AE2067">
        <v>-46609.19008</v>
      </c>
      <c r="AF2067">
        <v>0</v>
      </c>
      <c r="AG2067">
        <v>0</v>
      </c>
      <c r="AH2067" t="s">
        <v>40</v>
      </c>
    </row>
    <row r="2068" spans="1:34" x14ac:dyDescent="0.55000000000000004">
      <c r="A2068">
        <v>14525.646416</v>
      </c>
      <c r="B2068">
        <v>13043.000921000001</v>
      </c>
      <c r="C2068" t="s">
        <v>21</v>
      </c>
      <c r="D2068">
        <v>20724</v>
      </c>
      <c r="E2068">
        <v>210055</v>
      </c>
      <c r="F2068" t="s">
        <v>524</v>
      </c>
      <c r="G2068" t="s">
        <v>35</v>
      </c>
      <c r="H2068" t="s">
        <v>64</v>
      </c>
      <c r="I2068" t="s">
        <v>37</v>
      </c>
      <c r="J2068">
        <v>2</v>
      </c>
      <c r="K2068">
        <v>59.882298225</v>
      </c>
      <c r="L2068">
        <v>84</v>
      </c>
      <c r="M2068">
        <v>946852.83</v>
      </c>
      <c r="N2068">
        <v>8.7451467409999992</v>
      </c>
      <c r="O2068">
        <v>15</v>
      </c>
      <c r="P2068">
        <v>92023.76</v>
      </c>
      <c r="Q2068">
        <v>-69</v>
      </c>
      <c r="R2068">
        <v>-51.13715148</v>
      </c>
      <c r="S2068">
        <v>-854829.07</v>
      </c>
      <c r="T2068" t="s">
        <v>129</v>
      </c>
      <c r="U2068" t="s">
        <v>130</v>
      </c>
      <c r="V2068">
        <v>0</v>
      </c>
      <c r="W2068">
        <v>0</v>
      </c>
      <c r="X2068">
        <v>65.307156057</v>
      </c>
      <c r="Y2068">
        <v>-51.13715148</v>
      </c>
      <c r="Z2068">
        <v>51.137151484</v>
      </c>
      <c r="AA2068">
        <v>-51.13715148</v>
      </c>
      <c r="AB2068">
        <v>-51.13715148</v>
      </c>
      <c r="AC2068">
        <v>0</v>
      </c>
      <c r="AD2068">
        <v>-51.13715148</v>
      </c>
      <c r="AE2068">
        <v>-380016.57270000002</v>
      </c>
      <c r="AF2068">
        <v>0</v>
      </c>
      <c r="AG2068">
        <v>0</v>
      </c>
      <c r="AH2068" t="s">
        <v>40</v>
      </c>
    </row>
    <row r="2069" spans="1:34" x14ac:dyDescent="0.55000000000000004">
      <c r="A2069">
        <v>14525.646416</v>
      </c>
      <c r="B2069">
        <v>13043.000921000001</v>
      </c>
      <c r="C2069" t="s">
        <v>21</v>
      </c>
      <c r="D2069">
        <v>21703</v>
      </c>
      <c r="E2069">
        <v>210055</v>
      </c>
      <c r="F2069" t="s">
        <v>524</v>
      </c>
      <c r="G2069" t="s">
        <v>35</v>
      </c>
      <c r="H2069" t="s">
        <v>55</v>
      </c>
      <c r="I2069" t="s">
        <v>37</v>
      </c>
      <c r="J2069">
        <v>1</v>
      </c>
      <c r="K2069">
        <v>0.52161998499999995</v>
      </c>
      <c r="L2069">
        <v>1</v>
      </c>
      <c r="M2069">
        <v>4635.01</v>
      </c>
      <c r="N2069">
        <v>0</v>
      </c>
      <c r="O2069">
        <v>0</v>
      </c>
      <c r="P2069">
        <v>0</v>
      </c>
      <c r="Q2069">
        <v>-1</v>
      </c>
      <c r="R2069">
        <v>-0.52161998499999995</v>
      </c>
      <c r="S2069">
        <v>-4635.01</v>
      </c>
      <c r="T2069" t="s">
        <v>55</v>
      </c>
      <c r="U2069" t="s">
        <v>166</v>
      </c>
      <c r="V2069">
        <v>0</v>
      </c>
      <c r="W2069">
        <v>0</v>
      </c>
      <c r="X2069">
        <v>20.142659399999999</v>
      </c>
      <c r="Y2069">
        <v>-0.52161998499999995</v>
      </c>
      <c r="Z2069">
        <v>0.52161998499999995</v>
      </c>
      <c r="AA2069">
        <v>-0.52161998499999995</v>
      </c>
      <c r="AB2069">
        <v>-0.52161998499999995</v>
      </c>
      <c r="AC2069">
        <v>0</v>
      </c>
      <c r="AD2069">
        <v>-0.52161998499999995</v>
      </c>
      <c r="AE2069">
        <v>-3876.3253960000002</v>
      </c>
      <c r="AF2069">
        <v>0</v>
      </c>
      <c r="AG2069">
        <v>0</v>
      </c>
      <c r="AH2069" t="s">
        <v>40</v>
      </c>
    </row>
    <row r="2070" spans="1:34" x14ac:dyDescent="0.55000000000000004">
      <c r="A2070">
        <v>14525.646416</v>
      </c>
      <c r="B2070">
        <v>13043.000921000001</v>
      </c>
      <c r="C2070" t="s">
        <v>21</v>
      </c>
      <c r="D2070">
        <v>21702</v>
      </c>
      <c r="E2070">
        <v>210055</v>
      </c>
      <c r="F2070" t="s">
        <v>524</v>
      </c>
      <c r="G2070" t="s">
        <v>35</v>
      </c>
      <c r="H2070" t="s">
        <v>55</v>
      </c>
      <c r="I2070" t="s">
        <v>37</v>
      </c>
      <c r="J2070">
        <v>1</v>
      </c>
      <c r="K2070">
        <v>0</v>
      </c>
      <c r="L2070">
        <v>0</v>
      </c>
      <c r="M2070">
        <v>0</v>
      </c>
      <c r="N2070">
        <v>0.43226198700000001</v>
      </c>
      <c r="O2070">
        <v>1</v>
      </c>
      <c r="P2070">
        <v>8736.52</v>
      </c>
      <c r="Q2070">
        <v>1</v>
      </c>
      <c r="R2070">
        <v>0.43226198700000001</v>
      </c>
      <c r="S2070">
        <v>8736.52</v>
      </c>
      <c r="T2070" t="s">
        <v>55</v>
      </c>
      <c r="U2070" t="s">
        <v>92</v>
      </c>
      <c r="V2070">
        <v>0</v>
      </c>
      <c r="W2070">
        <v>0</v>
      </c>
      <c r="X2070">
        <v>33.656547998000001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0.43226198700000001</v>
      </c>
      <c r="AG2070">
        <v>3212.2774546999999</v>
      </c>
      <c r="AH2070" t="s">
        <v>40</v>
      </c>
    </row>
    <row r="2071" spans="1:34" x14ac:dyDescent="0.55000000000000004">
      <c r="A2071">
        <v>17356.692139999999</v>
      </c>
      <c r="B2071">
        <v>18765.895605999998</v>
      </c>
      <c r="C2071" t="s">
        <v>21</v>
      </c>
      <c r="D2071">
        <v>21701</v>
      </c>
      <c r="E2071">
        <v>210056</v>
      </c>
      <c r="F2071" t="s">
        <v>525</v>
      </c>
      <c r="G2071" t="s">
        <v>35</v>
      </c>
      <c r="H2071" t="s">
        <v>55</v>
      </c>
      <c r="I2071" t="s">
        <v>37</v>
      </c>
      <c r="J2071">
        <v>1</v>
      </c>
      <c r="K2071">
        <v>0</v>
      </c>
      <c r="L2071">
        <v>0</v>
      </c>
      <c r="M2071">
        <v>0</v>
      </c>
      <c r="N2071">
        <v>0.47577498600000001</v>
      </c>
      <c r="O2071">
        <v>1</v>
      </c>
      <c r="P2071">
        <v>6097.55</v>
      </c>
      <c r="Q2071">
        <v>1</v>
      </c>
      <c r="R2071">
        <v>0.47577498600000001</v>
      </c>
      <c r="S2071">
        <v>6097.55</v>
      </c>
      <c r="T2071" t="s">
        <v>55</v>
      </c>
      <c r="U2071" t="s">
        <v>76</v>
      </c>
      <c r="V2071">
        <v>0</v>
      </c>
      <c r="W2071">
        <v>0</v>
      </c>
      <c r="X2071">
        <v>32.620666036000003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0.47577498600000001</v>
      </c>
      <c r="AG2071">
        <v>4224.7313874000001</v>
      </c>
      <c r="AH2071" t="s">
        <v>40</v>
      </c>
    </row>
    <row r="2072" spans="1:34" x14ac:dyDescent="0.55000000000000004">
      <c r="A2072">
        <v>17356.692139999999</v>
      </c>
      <c r="B2072">
        <v>18765.895605999998</v>
      </c>
      <c r="C2072" t="s">
        <v>21</v>
      </c>
      <c r="D2072">
        <v>21244</v>
      </c>
      <c r="E2072">
        <v>210056</v>
      </c>
      <c r="F2072" t="s">
        <v>525</v>
      </c>
      <c r="G2072" t="s">
        <v>35</v>
      </c>
      <c r="H2072" t="s">
        <v>36</v>
      </c>
      <c r="I2072" t="s">
        <v>37</v>
      </c>
      <c r="J2072">
        <v>2</v>
      </c>
      <c r="K2072">
        <v>3.297096904</v>
      </c>
      <c r="L2072">
        <v>6</v>
      </c>
      <c r="M2072">
        <v>52667.54</v>
      </c>
      <c r="N2072">
        <v>8.8678457359999996</v>
      </c>
      <c r="O2072">
        <v>15</v>
      </c>
      <c r="P2072">
        <v>207807.96</v>
      </c>
      <c r="Q2072">
        <v>9</v>
      </c>
      <c r="R2072">
        <v>5.5707488319999996</v>
      </c>
      <c r="S2072">
        <v>155140.42000000001</v>
      </c>
      <c r="T2072" t="s">
        <v>153</v>
      </c>
      <c r="U2072" t="s">
        <v>154</v>
      </c>
      <c r="V2072">
        <v>0</v>
      </c>
      <c r="W2072">
        <v>0</v>
      </c>
      <c r="X2072">
        <v>128.80505017999999</v>
      </c>
      <c r="Y2072">
        <v>-0.77333497699999998</v>
      </c>
      <c r="Z2072">
        <v>0.77333497699999998</v>
      </c>
      <c r="AA2072">
        <v>-0.77333497699999998</v>
      </c>
      <c r="AB2072">
        <v>3.3446320000000002E-2</v>
      </c>
      <c r="AC2072">
        <v>3.3446320000000002E-2</v>
      </c>
      <c r="AD2072">
        <v>0</v>
      </c>
      <c r="AE2072">
        <v>296.99274208000003</v>
      </c>
      <c r="AF2072">
        <v>5.5373025120000001</v>
      </c>
      <c r="AG2072">
        <v>49169.494851000003</v>
      </c>
      <c r="AH2072" t="s">
        <v>40</v>
      </c>
    </row>
    <row r="2073" spans="1:34" x14ac:dyDescent="0.55000000000000004">
      <c r="A2073">
        <v>17356.692139999999</v>
      </c>
      <c r="B2073">
        <v>18765.895605999998</v>
      </c>
      <c r="C2073" t="s">
        <v>21</v>
      </c>
      <c r="D2073">
        <v>21030</v>
      </c>
      <c r="E2073">
        <v>210056</v>
      </c>
      <c r="F2073" t="s">
        <v>525</v>
      </c>
      <c r="G2073" t="s">
        <v>35</v>
      </c>
      <c r="H2073" t="s">
        <v>36</v>
      </c>
      <c r="I2073" t="s">
        <v>37</v>
      </c>
      <c r="J2073">
        <v>2</v>
      </c>
      <c r="K2073">
        <v>2.9574689119999999</v>
      </c>
      <c r="L2073">
        <v>5</v>
      </c>
      <c r="M2073">
        <v>56747.8</v>
      </c>
      <c r="N2073">
        <v>4.8909008549999999</v>
      </c>
      <c r="O2073">
        <v>7</v>
      </c>
      <c r="P2073">
        <v>87137.73</v>
      </c>
      <c r="Q2073">
        <v>2</v>
      </c>
      <c r="R2073">
        <v>1.933431943</v>
      </c>
      <c r="S2073">
        <v>30389.93</v>
      </c>
      <c r="T2073" t="s">
        <v>38</v>
      </c>
      <c r="U2073" t="s">
        <v>39</v>
      </c>
      <c r="V2073">
        <v>0</v>
      </c>
      <c r="W2073">
        <v>0</v>
      </c>
      <c r="X2073">
        <v>40.373505799</v>
      </c>
      <c r="Y2073">
        <v>-0.92701997199999997</v>
      </c>
      <c r="Z2073">
        <v>0.92701997199999997</v>
      </c>
      <c r="AA2073">
        <v>-0.92701997199999997</v>
      </c>
      <c r="AB2073">
        <v>4.4393717899999997E-2</v>
      </c>
      <c r="AC2073">
        <v>4.4393717899999997E-2</v>
      </c>
      <c r="AD2073">
        <v>0</v>
      </c>
      <c r="AE2073">
        <v>394.20217285000001</v>
      </c>
      <c r="AF2073">
        <v>1.8890382251</v>
      </c>
      <c r="AG2073">
        <v>16774.061934000001</v>
      </c>
      <c r="AH2073" t="s">
        <v>40</v>
      </c>
    </row>
    <row r="2074" spans="1:34" x14ac:dyDescent="0.55000000000000004">
      <c r="A2074">
        <v>17356.692139999999</v>
      </c>
      <c r="B2074">
        <v>18765.895605999998</v>
      </c>
      <c r="C2074" t="s">
        <v>21</v>
      </c>
      <c r="D2074">
        <v>21239</v>
      </c>
      <c r="E2074">
        <v>210056</v>
      </c>
      <c r="F2074" t="s">
        <v>525</v>
      </c>
      <c r="G2074" t="s">
        <v>35</v>
      </c>
      <c r="H2074" t="s">
        <v>86</v>
      </c>
      <c r="I2074" t="s">
        <v>37</v>
      </c>
      <c r="J2074">
        <v>2</v>
      </c>
      <c r="K2074">
        <v>417.53046862000002</v>
      </c>
      <c r="L2074">
        <v>550</v>
      </c>
      <c r="M2074">
        <v>7481769.9299999997</v>
      </c>
      <c r="N2074">
        <v>491.60526642000002</v>
      </c>
      <c r="O2074">
        <v>636</v>
      </c>
      <c r="P2074">
        <v>9377466.4800000004</v>
      </c>
      <c r="Q2074">
        <v>86</v>
      </c>
      <c r="R2074">
        <v>74.074797802000006</v>
      </c>
      <c r="S2074">
        <v>1895696.55</v>
      </c>
      <c r="T2074" t="s">
        <v>36</v>
      </c>
      <c r="U2074" t="s">
        <v>109</v>
      </c>
      <c r="V2074">
        <v>0</v>
      </c>
      <c r="W2074">
        <v>0</v>
      </c>
      <c r="X2074">
        <v>164.27218110999999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74.074797802000006</v>
      </c>
      <c r="AG2074">
        <v>657760.77453000005</v>
      </c>
      <c r="AH2074" t="s">
        <v>40</v>
      </c>
    </row>
    <row r="2075" spans="1:34" x14ac:dyDescent="0.55000000000000004">
      <c r="A2075">
        <v>17356.692139999999</v>
      </c>
      <c r="B2075">
        <v>18765.895605999998</v>
      </c>
      <c r="C2075" t="s">
        <v>21</v>
      </c>
      <c r="D2075">
        <v>21233</v>
      </c>
      <c r="E2075">
        <v>210056</v>
      </c>
      <c r="F2075" t="s">
        <v>525</v>
      </c>
      <c r="G2075" t="s">
        <v>35</v>
      </c>
      <c r="H2075" t="s">
        <v>86</v>
      </c>
      <c r="I2075" t="s">
        <v>37</v>
      </c>
      <c r="J2075">
        <v>1</v>
      </c>
      <c r="K2075">
        <v>0</v>
      </c>
      <c r="L2075">
        <v>0</v>
      </c>
      <c r="M2075">
        <v>0</v>
      </c>
      <c r="N2075">
        <v>1.1125679669999999</v>
      </c>
      <c r="O2075">
        <v>2</v>
      </c>
      <c r="P2075">
        <v>14319.51</v>
      </c>
      <c r="Q2075">
        <v>2</v>
      </c>
      <c r="R2075">
        <v>1.1125679669999999</v>
      </c>
      <c r="S2075">
        <v>14319.51</v>
      </c>
      <c r="T2075" t="s">
        <v>36</v>
      </c>
      <c r="U2075" t="s">
        <v>439</v>
      </c>
      <c r="V2075">
        <v>0</v>
      </c>
      <c r="W2075">
        <v>0</v>
      </c>
      <c r="X2075">
        <v>10.230166696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1.1125679669999999</v>
      </c>
      <c r="AG2075">
        <v>9879.2516402000001</v>
      </c>
      <c r="AH2075" t="s">
        <v>40</v>
      </c>
    </row>
    <row r="2076" spans="1:34" x14ac:dyDescent="0.55000000000000004">
      <c r="A2076">
        <v>17356.692139999999</v>
      </c>
      <c r="B2076">
        <v>18765.895605999998</v>
      </c>
      <c r="C2076" t="s">
        <v>21</v>
      </c>
      <c r="D2076">
        <v>21231</v>
      </c>
      <c r="E2076">
        <v>210056</v>
      </c>
      <c r="F2076" t="s">
        <v>525</v>
      </c>
      <c r="G2076" t="s">
        <v>35</v>
      </c>
      <c r="H2076" t="s">
        <v>86</v>
      </c>
      <c r="I2076" t="s">
        <v>37</v>
      </c>
      <c r="J2076">
        <v>2</v>
      </c>
      <c r="K2076">
        <v>0.52161998499999995</v>
      </c>
      <c r="L2076">
        <v>1</v>
      </c>
      <c r="M2076">
        <v>4481.3</v>
      </c>
      <c r="N2076">
        <v>6.6682238030000001</v>
      </c>
      <c r="O2076">
        <v>10</v>
      </c>
      <c r="P2076">
        <v>89876.11</v>
      </c>
      <c r="Q2076">
        <v>9</v>
      </c>
      <c r="R2076">
        <v>6.146603818</v>
      </c>
      <c r="S2076">
        <v>85394.81</v>
      </c>
      <c r="T2076" t="s">
        <v>36</v>
      </c>
      <c r="U2076" t="s">
        <v>213</v>
      </c>
      <c r="V2076">
        <v>0</v>
      </c>
      <c r="W2076">
        <v>0</v>
      </c>
      <c r="X2076">
        <v>80.842232605000007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6.146603818</v>
      </c>
      <c r="AG2076">
        <v>54579.897725000003</v>
      </c>
      <c r="AH2076" t="s">
        <v>40</v>
      </c>
    </row>
    <row r="2077" spans="1:34" x14ac:dyDescent="0.55000000000000004">
      <c r="A2077">
        <v>17356.692139999999</v>
      </c>
      <c r="B2077">
        <v>18765.895605999998</v>
      </c>
      <c r="C2077" t="s">
        <v>21</v>
      </c>
      <c r="D2077">
        <v>21230</v>
      </c>
      <c r="E2077">
        <v>210056</v>
      </c>
      <c r="F2077" t="s">
        <v>525</v>
      </c>
      <c r="G2077" t="s">
        <v>35</v>
      </c>
      <c r="H2077" t="s">
        <v>86</v>
      </c>
      <c r="I2077" t="s">
        <v>37</v>
      </c>
      <c r="J2077">
        <v>2</v>
      </c>
      <c r="K2077">
        <v>5.8656278259999999</v>
      </c>
      <c r="L2077">
        <v>8</v>
      </c>
      <c r="M2077">
        <v>73254.25</v>
      </c>
      <c r="N2077">
        <v>8.0022627629999992</v>
      </c>
      <c r="O2077">
        <v>10</v>
      </c>
      <c r="P2077">
        <v>237606.87</v>
      </c>
      <c r="Q2077">
        <v>2</v>
      </c>
      <c r="R2077">
        <v>2.1366349370000002</v>
      </c>
      <c r="S2077">
        <v>164352.62</v>
      </c>
      <c r="T2077" t="s">
        <v>36</v>
      </c>
      <c r="U2077" t="s">
        <v>200</v>
      </c>
      <c r="V2077">
        <v>0</v>
      </c>
      <c r="W2077">
        <v>0</v>
      </c>
      <c r="X2077">
        <v>91.026667282999995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2.1366349370000002</v>
      </c>
      <c r="AG2077">
        <v>18972.64242</v>
      </c>
      <c r="AH2077" t="s">
        <v>40</v>
      </c>
    </row>
    <row r="2078" spans="1:34" x14ac:dyDescent="0.55000000000000004">
      <c r="A2078">
        <v>17356.692139999999</v>
      </c>
      <c r="B2078">
        <v>18765.895605999998</v>
      </c>
      <c r="C2078" t="s">
        <v>21</v>
      </c>
      <c r="D2078">
        <v>21229</v>
      </c>
      <c r="E2078">
        <v>210056</v>
      </c>
      <c r="F2078" t="s">
        <v>525</v>
      </c>
      <c r="G2078" t="s">
        <v>35</v>
      </c>
      <c r="H2078" t="s">
        <v>86</v>
      </c>
      <c r="I2078" t="s">
        <v>37</v>
      </c>
      <c r="J2078">
        <v>2</v>
      </c>
      <c r="K2078">
        <v>14.254540578</v>
      </c>
      <c r="L2078">
        <v>17</v>
      </c>
      <c r="M2078">
        <v>344390.71</v>
      </c>
      <c r="N2078">
        <v>20.402692395999999</v>
      </c>
      <c r="O2078">
        <v>25</v>
      </c>
      <c r="P2078">
        <v>373972.9</v>
      </c>
      <c r="Q2078">
        <v>8</v>
      </c>
      <c r="R2078">
        <v>6.1481518179999997</v>
      </c>
      <c r="S2078">
        <v>29582.19</v>
      </c>
      <c r="T2078" t="s">
        <v>36</v>
      </c>
      <c r="U2078" t="s">
        <v>87</v>
      </c>
      <c r="V2078">
        <v>0</v>
      </c>
      <c r="W2078">
        <v>0</v>
      </c>
      <c r="X2078">
        <v>142.46583278</v>
      </c>
      <c r="Y2078">
        <v>-0.598206982</v>
      </c>
      <c r="Z2078">
        <v>0.598206982</v>
      </c>
      <c r="AA2078">
        <v>-0.598206982</v>
      </c>
      <c r="AB2078">
        <v>2.58157852E-2</v>
      </c>
      <c r="AC2078">
        <v>2.58157852E-2</v>
      </c>
      <c r="AD2078">
        <v>0</v>
      </c>
      <c r="AE2078">
        <v>229.23600741999999</v>
      </c>
      <c r="AF2078">
        <v>6.1223360327999998</v>
      </c>
      <c r="AG2078">
        <v>54364.407467999998</v>
      </c>
      <c r="AH2078" t="s">
        <v>40</v>
      </c>
    </row>
    <row r="2079" spans="1:34" x14ac:dyDescent="0.55000000000000004">
      <c r="A2079">
        <v>17356.692139999999</v>
      </c>
      <c r="B2079">
        <v>18765.895605999998</v>
      </c>
      <c r="C2079" t="s">
        <v>21</v>
      </c>
      <c r="D2079">
        <v>21013</v>
      </c>
      <c r="E2079">
        <v>210056</v>
      </c>
      <c r="F2079" t="s">
        <v>525</v>
      </c>
      <c r="G2079" t="s">
        <v>35</v>
      </c>
      <c r="H2079" t="s">
        <v>36</v>
      </c>
      <c r="I2079" t="s">
        <v>37</v>
      </c>
      <c r="J2079">
        <v>1</v>
      </c>
      <c r="K2079">
        <v>0</v>
      </c>
      <c r="L2079">
        <v>0</v>
      </c>
      <c r="M2079">
        <v>0</v>
      </c>
      <c r="N2079">
        <v>1.463129957</v>
      </c>
      <c r="O2079">
        <v>1</v>
      </c>
      <c r="P2079">
        <v>30615.49</v>
      </c>
      <c r="Q2079">
        <v>1</v>
      </c>
      <c r="R2079">
        <v>1.463129957</v>
      </c>
      <c r="S2079">
        <v>30615.49</v>
      </c>
      <c r="T2079" t="s">
        <v>183</v>
      </c>
      <c r="U2079" t="s">
        <v>184</v>
      </c>
      <c r="V2079">
        <v>0</v>
      </c>
      <c r="W2079">
        <v>0</v>
      </c>
      <c r="X2079">
        <v>28.110223167000001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1.463129957</v>
      </c>
      <c r="AG2079">
        <v>12992.131228</v>
      </c>
      <c r="AH2079" t="s">
        <v>40</v>
      </c>
    </row>
    <row r="2080" spans="1:34" x14ac:dyDescent="0.55000000000000004">
      <c r="A2080">
        <v>17356.692139999999</v>
      </c>
      <c r="B2080">
        <v>18765.895605999998</v>
      </c>
      <c r="C2080" t="s">
        <v>21</v>
      </c>
      <c r="D2080">
        <v>21012</v>
      </c>
      <c r="E2080">
        <v>210056</v>
      </c>
      <c r="F2080" t="s">
        <v>525</v>
      </c>
      <c r="G2080" t="s">
        <v>35</v>
      </c>
      <c r="H2080" t="s">
        <v>64</v>
      </c>
      <c r="I2080" t="s">
        <v>37</v>
      </c>
      <c r="J2080">
        <v>1</v>
      </c>
      <c r="K2080">
        <v>0.52952198399999995</v>
      </c>
      <c r="L2080">
        <v>1</v>
      </c>
      <c r="M2080">
        <v>8589.52</v>
      </c>
      <c r="N2080">
        <v>1.510065955</v>
      </c>
      <c r="O2080">
        <v>2</v>
      </c>
      <c r="P2080">
        <v>20074.91</v>
      </c>
      <c r="Q2080">
        <v>1</v>
      </c>
      <c r="R2080">
        <v>0.98054397100000001</v>
      </c>
      <c r="S2080">
        <v>11485.39</v>
      </c>
      <c r="T2080" t="s">
        <v>341</v>
      </c>
      <c r="U2080" t="s">
        <v>342</v>
      </c>
      <c r="V2080">
        <v>0</v>
      </c>
      <c r="W2080">
        <v>0</v>
      </c>
      <c r="X2080">
        <v>80.251827634999998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0.98054397100000001</v>
      </c>
      <c r="AG2080">
        <v>8706.9203151000002</v>
      </c>
      <c r="AH2080" t="s">
        <v>40</v>
      </c>
    </row>
    <row r="2081" spans="1:34" x14ac:dyDescent="0.55000000000000004">
      <c r="A2081">
        <v>17356.692139999999</v>
      </c>
      <c r="B2081">
        <v>18765.895605999998</v>
      </c>
      <c r="C2081" t="s">
        <v>21</v>
      </c>
      <c r="D2081">
        <v>21227</v>
      </c>
      <c r="E2081">
        <v>210056</v>
      </c>
      <c r="F2081" t="s">
        <v>525</v>
      </c>
      <c r="G2081" t="s">
        <v>35</v>
      </c>
      <c r="H2081" t="s">
        <v>36</v>
      </c>
      <c r="I2081" t="s">
        <v>37</v>
      </c>
      <c r="J2081">
        <v>2</v>
      </c>
      <c r="K2081">
        <v>1.0422079689999999</v>
      </c>
      <c r="L2081">
        <v>1</v>
      </c>
      <c r="M2081">
        <v>62387.81</v>
      </c>
      <c r="N2081">
        <v>2.674526921</v>
      </c>
      <c r="O2081">
        <v>5</v>
      </c>
      <c r="P2081">
        <v>51420.27</v>
      </c>
      <c r="Q2081">
        <v>4</v>
      </c>
      <c r="R2081">
        <v>1.6323189520000001</v>
      </c>
      <c r="S2081">
        <v>-10967.54</v>
      </c>
      <c r="T2081" t="s">
        <v>458</v>
      </c>
      <c r="U2081" t="s">
        <v>459</v>
      </c>
      <c r="V2081">
        <v>0</v>
      </c>
      <c r="W2081">
        <v>0</v>
      </c>
      <c r="X2081">
        <v>38.351487861000003</v>
      </c>
      <c r="Y2081">
        <v>-0.598206982</v>
      </c>
      <c r="Z2081">
        <v>0.598206982</v>
      </c>
      <c r="AA2081">
        <v>-0.598206982</v>
      </c>
      <c r="AB2081">
        <v>2.5460931199999998E-2</v>
      </c>
      <c r="AC2081">
        <v>2.5460931199999998E-2</v>
      </c>
      <c r="AD2081">
        <v>0</v>
      </c>
      <c r="AE2081">
        <v>226.08501575</v>
      </c>
      <c r="AF2081">
        <v>1.6068580208000001</v>
      </c>
      <c r="AG2081">
        <v>14268.390973</v>
      </c>
      <c r="AH2081" t="s">
        <v>40</v>
      </c>
    </row>
    <row r="2082" spans="1:34" x14ac:dyDescent="0.55000000000000004">
      <c r="A2082">
        <v>17356.692139999999</v>
      </c>
      <c r="B2082">
        <v>18765.895605999998</v>
      </c>
      <c r="C2082" t="s">
        <v>21</v>
      </c>
      <c r="D2082">
        <v>21009</v>
      </c>
      <c r="E2082">
        <v>210056</v>
      </c>
      <c r="F2082" t="s">
        <v>525</v>
      </c>
      <c r="G2082" t="s">
        <v>35</v>
      </c>
      <c r="H2082" t="s">
        <v>126</v>
      </c>
      <c r="I2082" t="s">
        <v>37</v>
      </c>
      <c r="J2082">
        <v>1</v>
      </c>
      <c r="K2082">
        <v>0.35034799</v>
      </c>
      <c r="L2082">
        <v>1</v>
      </c>
      <c r="M2082">
        <v>4483.42</v>
      </c>
      <c r="N2082">
        <v>2.6858859210000001</v>
      </c>
      <c r="O2082">
        <v>3</v>
      </c>
      <c r="P2082">
        <v>45528.62</v>
      </c>
      <c r="Q2082">
        <v>2</v>
      </c>
      <c r="R2082">
        <v>2.3355379310000002</v>
      </c>
      <c r="S2082">
        <v>41045.199999999997</v>
      </c>
      <c r="T2082" t="s">
        <v>396</v>
      </c>
      <c r="U2082" t="s">
        <v>397</v>
      </c>
      <c r="V2082">
        <v>0</v>
      </c>
      <c r="W2082">
        <v>0</v>
      </c>
      <c r="X2082">
        <v>5.2055738480000002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2.3355379310000002</v>
      </c>
      <c r="AG2082">
        <v>20738.838093999999</v>
      </c>
      <c r="AH2082" t="s">
        <v>40</v>
      </c>
    </row>
    <row r="2083" spans="1:34" x14ac:dyDescent="0.55000000000000004">
      <c r="A2083">
        <v>17356.692139999999</v>
      </c>
      <c r="B2083">
        <v>18765.895605999998</v>
      </c>
      <c r="C2083" t="s">
        <v>21</v>
      </c>
      <c r="D2083">
        <v>21222</v>
      </c>
      <c r="E2083">
        <v>210056</v>
      </c>
      <c r="F2083" t="s">
        <v>525</v>
      </c>
      <c r="G2083" t="s">
        <v>35</v>
      </c>
      <c r="H2083" t="s">
        <v>36</v>
      </c>
      <c r="I2083" t="s">
        <v>37</v>
      </c>
      <c r="J2083">
        <v>2</v>
      </c>
      <c r="K2083">
        <v>15.039086554000001</v>
      </c>
      <c r="L2083">
        <v>25</v>
      </c>
      <c r="M2083">
        <v>266250.09000000003</v>
      </c>
      <c r="N2083">
        <v>17.608526480999998</v>
      </c>
      <c r="O2083">
        <v>24</v>
      </c>
      <c r="P2083">
        <v>330341.27</v>
      </c>
      <c r="Q2083">
        <v>-1</v>
      </c>
      <c r="R2083">
        <v>2.5694399269999999</v>
      </c>
      <c r="S2083">
        <v>64091.18</v>
      </c>
      <c r="T2083" t="s">
        <v>357</v>
      </c>
      <c r="U2083" t="s">
        <v>358</v>
      </c>
      <c r="V2083">
        <v>0</v>
      </c>
      <c r="W2083">
        <v>0</v>
      </c>
      <c r="X2083">
        <v>83.096533515999994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2.5694399269999999</v>
      </c>
      <c r="AG2083">
        <v>22815.813835000001</v>
      </c>
      <c r="AH2083" t="s">
        <v>40</v>
      </c>
    </row>
    <row r="2084" spans="1:34" x14ac:dyDescent="0.55000000000000004">
      <c r="A2084">
        <v>17356.692139999999</v>
      </c>
      <c r="B2084">
        <v>18765.895605999998</v>
      </c>
      <c r="C2084" t="s">
        <v>21</v>
      </c>
      <c r="D2084">
        <v>21221</v>
      </c>
      <c r="E2084">
        <v>210056</v>
      </c>
      <c r="F2084" t="s">
        <v>525</v>
      </c>
      <c r="G2084" t="s">
        <v>35</v>
      </c>
      <c r="H2084" t="s">
        <v>36</v>
      </c>
      <c r="I2084" t="s">
        <v>37</v>
      </c>
      <c r="J2084">
        <v>2</v>
      </c>
      <c r="K2084">
        <v>23.916344294000002</v>
      </c>
      <c r="L2084">
        <v>31</v>
      </c>
      <c r="M2084">
        <v>381779.89</v>
      </c>
      <c r="N2084">
        <v>24.485272275</v>
      </c>
      <c r="O2084">
        <v>26</v>
      </c>
      <c r="P2084">
        <v>470111.18</v>
      </c>
      <c r="Q2084">
        <v>-5</v>
      </c>
      <c r="R2084">
        <v>0.56892798099999997</v>
      </c>
      <c r="S2084">
        <v>88331.29</v>
      </c>
      <c r="T2084" t="s">
        <v>388</v>
      </c>
      <c r="U2084" t="s">
        <v>389</v>
      </c>
      <c r="V2084">
        <v>0</v>
      </c>
      <c r="W2084">
        <v>0</v>
      </c>
      <c r="X2084">
        <v>45.604401649000003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0.56892798099999997</v>
      </c>
      <c r="AG2084">
        <v>5051.9005186000004</v>
      </c>
      <c r="AH2084" t="s">
        <v>40</v>
      </c>
    </row>
    <row r="2085" spans="1:34" x14ac:dyDescent="0.55000000000000004">
      <c r="A2085">
        <v>17356.692139999999</v>
      </c>
      <c r="B2085">
        <v>18765.895605999998</v>
      </c>
      <c r="C2085" t="s">
        <v>21</v>
      </c>
      <c r="D2085">
        <v>21220</v>
      </c>
      <c r="E2085">
        <v>210056</v>
      </c>
      <c r="F2085" t="s">
        <v>525</v>
      </c>
      <c r="G2085" t="s">
        <v>35</v>
      </c>
      <c r="H2085" t="s">
        <v>36</v>
      </c>
      <c r="I2085" t="s">
        <v>37</v>
      </c>
      <c r="J2085">
        <v>2</v>
      </c>
      <c r="K2085">
        <v>19.690037414999999</v>
      </c>
      <c r="L2085">
        <v>22</v>
      </c>
      <c r="M2085">
        <v>260796.6</v>
      </c>
      <c r="N2085">
        <v>20.360617396999999</v>
      </c>
      <c r="O2085">
        <v>22</v>
      </c>
      <c r="P2085">
        <v>418304.94</v>
      </c>
      <c r="Q2085">
        <v>0</v>
      </c>
      <c r="R2085">
        <v>0.67057998200000002</v>
      </c>
      <c r="S2085">
        <v>157508.34</v>
      </c>
      <c r="T2085" t="s">
        <v>238</v>
      </c>
      <c r="U2085" t="s">
        <v>239</v>
      </c>
      <c r="V2085">
        <v>0</v>
      </c>
      <c r="W2085">
        <v>0</v>
      </c>
      <c r="X2085">
        <v>75.358833779999998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0.67057998200000002</v>
      </c>
      <c r="AG2085">
        <v>5954.5381348000001</v>
      </c>
      <c r="AH2085" t="s">
        <v>40</v>
      </c>
    </row>
    <row r="2086" spans="1:34" x14ac:dyDescent="0.55000000000000004">
      <c r="A2086">
        <v>17356.692139999999</v>
      </c>
      <c r="B2086">
        <v>18765.895605999998</v>
      </c>
      <c r="C2086" t="s">
        <v>21</v>
      </c>
      <c r="D2086">
        <v>21219</v>
      </c>
      <c r="E2086">
        <v>210056</v>
      </c>
      <c r="F2086" t="s">
        <v>525</v>
      </c>
      <c r="G2086" t="s">
        <v>35</v>
      </c>
      <c r="H2086" t="s">
        <v>36</v>
      </c>
      <c r="I2086" t="s">
        <v>37</v>
      </c>
      <c r="J2086">
        <v>2</v>
      </c>
      <c r="K2086">
        <v>7.4896587769999998</v>
      </c>
      <c r="L2086">
        <v>7</v>
      </c>
      <c r="M2086">
        <v>84286.03</v>
      </c>
      <c r="N2086">
        <v>7.6303987739999997</v>
      </c>
      <c r="O2086">
        <v>5</v>
      </c>
      <c r="P2086">
        <v>208815.38</v>
      </c>
      <c r="Q2086">
        <v>-2</v>
      </c>
      <c r="R2086">
        <v>0.14073999700000001</v>
      </c>
      <c r="S2086">
        <v>124529.35</v>
      </c>
      <c r="T2086" t="s">
        <v>221</v>
      </c>
      <c r="U2086" t="s">
        <v>222</v>
      </c>
      <c r="V2086">
        <v>0</v>
      </c>
      <c r="W2086">
        <v>0</v>
      </c>
      <c r="X2086">
        <v>25.849107242999999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0.14073999700000001</v>
      </c>
      <c r="AG2086">
        <v>1249.7266571</v>
      </c>
      <c r="AH2086" t="s">
        <v>40</v>
      </c>
    </row>
    <row r="2087" spans="1:34" x14ac:dyDescent="0.55000000000000004">
      <c r="A2087">
        <v>17356.692139999999</v>
      </c>
      <c r="B2087">
        <v>18765.895605999998</v>
      </c>
      <c r="C2087" t="s">
        <v>21</v>
      </c>
      <c r="D2087">
        <v>20769</v>
      </c>
      <c r="E2087">
        <v>210056</v>
      </c>
      <c r="F2087" t="s">
        <v>525</v>
      </c>
      <c r="G2087" t="s">
        <v>35</v>
      </c>
      <c r="H2087" t="s">
        <v>41</v>
      </c>
      <c r="I2087" t="s">
        <v>37</v>
      </c>
      <c r="J2087">
        <v>1</v>
      </c>
      <c r="K2087">
        <v>0</v>
      </c>
      <c r="L2087">
        <v>0</v>
      </c>
      <c r="M2087">
        <v>0</v>
      </c>
      <c r="N2087">
        <v>0.57805098300000002</v>
      </c>
      <c r="O2087">
        <v>1</v>
      </c>
      <c r="P2087">
        <v>12684.67</v>
      </c>
      <c r="Q2087">
        <v>1</v>
      </c>
      <c r="R2087">
        <v>0.57805098300000002</v>
      </c>
      <c r="S2087">
        <v>12684.67</v>
      </c>
      <c r="T2087" t="s">
        <v>216</v>
      </c>
      <c r="U2087" t="s">
        <v>217</v>
      </c>
      <c r="V2087">
        <v>0</v>
      </c>
      <c r="W2087">
        <v>0</v>
      </c>
      <c r="X2087">
        <v>35.385238944000001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0.57805098300000002</v>
      </c>
      <c r="AG2087">
        <v>5132.9098907999996</v>
      </c>
      <c r="AH2087" t="s">
        <v>40</v>
      </c>
    </row>
    <row r="2088" spans="1:34" x14ac:dyDescent="0.55000000000000004">
      <c r="A2088">
        <v>17356.692139999999</v>
      </c>
      <c r="B2088">
        <v>18765.895605999998</v>
      </c>
      <c r="C2088" t="s">
        <v>21</v>
      </c>
      <c r="D2088">
        <v>21218</v>
      </c>
      <c r="E2088">
        <v>210056</v>
      </c>
      <c r="F2088" t="s">
        <v>525</v>
      </c>
      <c r="G2088" t="s">
        <v>35</v>
      </c>
      <c r="H2088" t="s">
        <v>86</v>
      </c>
      <c r="I2088" t="s">
        <v>37</v>
      </c>
      <c r="J2088">
        <v>3</v>
      </c>
      <c r="K2088">
        <v>221.19448144</v>
      </c>
      <c r="L2088">
        <v>297</v>
      </c>
      <c r="M2088">
        <v>3785630.65</v>
      </c>
      <c r="N2088">
        <v>237.09412395999999</v>
      </c>
      <c r="O2088">
        <v>293</v>
      </c>
      <c r="P2088">
        <v>4262510.58</v>
      </c>
      <c r="Q2088">
        <v>-4</v>
      </c>
      <c r="R2088">
        <v>15.899642525000001</v>
      </c>
      <c r="S2088">
        <v>476879.93</v>
      </c>
      <c r="T2088" t="s">
        <v>36</v>
      </c>
      <c r="U2088" t="s">
        <v>258</v>
      </c>
      <c r="V2088">
        <v>0</v>
      </c>
      <c r="W2088">
        <v>0</v>
      </c>
      <c r="X2088">
        <v>93.296299219000005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15.899642525000001</v>
      </c>
      <c r="AG2088">
        <v>141183.79654000001</v>
      </c>
      <c r="AH2088" t="s">
        <v>40</v>
      </c>
    </row>
    <row r="2089" spans="1:34" x14ac:dyDescent="0.55000000000000004">
      <c r="A2089">
        <v>17356.692139999999</v>
      </c>
      <c r="B2089">
        <v>18765.895605999998</v>
      </c>
      <c r="C2089" t="s">
        <v>21</v>
      </c>
      <c r="D2089">
        <v>20720</v>
      </c>
      <c r="E2089">
        <v>210056</v>
      </c>
      <c r="F2089" t="s">
        <v>525</v>
      </c>
      <c r="G2089" t="s">
        <v>35</v>
      </c>
      <c r="H2089" t="s">
        <v>41</v>
      </c>
      <c r="I2089" t="s">
        <v>37</v>
      </c>
      <c r="J2089">
        <v>1</v>
      </c>
      <c r="K2089">
        <v>0.52814298400000004</v>
      </c>
      <c r="L2089">
        <v>1</v>
      </c>
      <c r="M2089">
        <v>7916.28</v>
      </c>
      <c r="N2089">
        <v>1.0422079689999999</v>
      </c>
      <c r="O2089">
        <v>1</v>
      </c>
      <c r="P2089">
        <v>28546.5</v>
      </c>
      <c r="Q2089">
        <v>0</v>
      </c>
      <c r="R2089">
        <v>0.51406498499999997</v>
      </c>
      <c r="S2089">
        <v>20630.22</v>
      </c>
      <c r="T2089" t="s">
        <v>140</v>
      </c>
      <c r="U2089" t="s">
        <v>198</v>
      </c>
      <c r="V2089">
        <v>0</v>
      </c>
      <c r="W2089">
        <v>0</v>
      </c>
      <c r="X2089">
        <v>67.503236000000001</v>
      </c>
      <c r="Y2089">
        <v>-3.745538888</v>
      </c>
      <c r="Z2089">
        <v>3.745538888</v>
      </c>
      <c r="AA2089">
        <v>-3.745538888</v>
      </c>
      <c r="AB2089">
        <v>2.85238235E-2</v>
      </c>
      <c r="AC2089">
        <v>2.85238235E-2</v>
      </c>
      <c r="AD2089">
        <v>0</v>
      </c>
      <c r="AE2089">
        <v>253.28253093999999</v>
      </c>
      <c r="AF2089">
        <v>0.48554116149999998</v>
      </c>
      <c r="AG2089">
        <v>4311.4519363999998</v>
      </c>
      <c r="AH2089" t="s">
        <v>40</v>
      </c>
    </row>
    <row r="2090" spans="1:34" x14ac:dyDescent="0.55000000000000004">
      <c r="A2090">
        <v>17356.692139999999</v>
      </c>
      <c r="B2090">
        <v>18765.895605999998</v>
      </c>
      <c r="C2090" t="s">
        <v>21</v>
      </c>
      <c r="D2090">
        <v>21217</v>
      </c>
      <c r="E2090">
        <v>210056</v>
      </c>
      <c r="F2090" t="s">
        <v>525</v>
      </c>
      <c r="G2090" t="s">
        <v>35</v>
      </c>
      <c r="H2090" t="s">
        <v>86</v>
      </c>
      <c r="I2090" t="s">
        <v>37</v>
      </c>
      <c r="J2090">
        <v>2</v>
      </c>
      <c r="K2090">
        <v>13.468636604</v>
      </c>
      <c r="L2090">
        <v>20</v>
      </c>
      <c r="M2090">
        <v>232075.09</v>
      </c>
      <c r="N2090">
        <v>26.693753213000001</v>
      </c>
      <c r="O2090">
        <v>35</v>
      </c>
      <c r="P2090">
        <v>445403.56</v>
      </c>
      <c r="Q2090">
        <v>15</v>
      </c>
      <c r="R2090">
        <v>13.225116609000001</v>
      </c>
      <c r="S2090">
        <v>213328.47</v>
      </c>
      <c r="T2090" t="s">
        <v>36</v>
      </c>
      <c r="U2090" t="s">
        <v>364</v>
      </c>
      <c r="V2090">
        <v>0</v>
      </c>
      <c r="W2090">
        <v>0</v>
      </c>
      <c r="X2090">
        <v>63.406089125999998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13.225116609000001</v>
      </c>
      <c r="AG2090">
        <v>117434.85236999999</v>
      </c>
      <c r="AH2090" t="s">
        <v>40</v>
      </c>
    </row>
    <row r="2091" spans="1:34" x14ac:dyDescent="0.55000000000000004">
      <c r="A2091">
        <v>17356.692139999999</v>
      </c>
      <c r="B2091">
        <v>18765.895605999998</v>
      </c>
      <c r="C2091" t="s">
        <v>21</v>
      </c>
      <c r="D2091">
        <v>21216</v>
      </c>
      <c r="E2091">
        <v>210056</v>
      </c>
      <c r="F2091" t="s">
        <v>525</v>
      </c>
      <c r="G2091" t="s">
        <v>35</v>
      </c>
      <c r="H2091" t="s">
        <v>86</v>
      </c>
      <c r="I2091" t="s">
        <v>37</v>
      </c>
      <c r="J2091">
        <v>2</v>
      </c>
      <c r="K2091">
        <v>17.240698488</v>
      </c>
      <c r="L2091">
        <v>19</v>
      </c>
      <c r="M2091">
        <v>313911.63</v>
      </c>
      <c r="N2091">
        <v>18.843879438999998</v>
      </c>
      <c r="O2091">
        <v>27</v>
      </c>
      <c r="P2091">
        <v>288122.63</v>
      </c>
      <c r="Q2091">
        <v>8</v>
      </c>
      <c r="R2091">
        <v>1.6031809509999999</v>
      </c>
      <c r="S2091">
        <v>-25789</v>
      </c>
      <c r="T2091" t="s">
        <v>36</v>
      </c>
      <c r="U2091" t="s">
        <v>220</v>
      </c>
      <c r="V2091">
        <v>0</v>
      </c>
      <c r="W2091">
        <v>0</v>
      </c>
      <c r="X2091">
        <v>81.369358595999998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1.6031809509999999</v>
      </c>
      <c r="AG2091">
        <v>14235.739756999999</v>
      </c>
      <c r="AH2091" t="s">
        <v>40</v>
      </c>
    </row>
    <row r="2092" spans="1:34" x14ac:dyDescent="0.55000000000000004">
      <c r="A2092">
        <v>17356.692139999999</v>
      </c>
      <c r="B2092">
        <v>18765.895605999998</v>
      </c>
      <c r="C2092" t="s">
        <v>21</v>
      </c>
      <c r="D2092">
        <v>21214</v>
      </c>
      <c r="E2092">
        <v>210056</v>
      </c>
      <c r="F2092" t="s">
        <v>525</v>
      </c>
      <c r="G2092" t="s">
        <v>35</v>
      </c>
      <c r="H2092" t="s">
        <v>86</v>
      </c>
      <c r="I2092" t="s">
        <v>37</v>
      </c>
      <c r="J2092">
        <v>2</v>
      </c>
      <c r="K2092">
        <v>246.84954167999999</v>
      </c>
      <c r="L2092">
        <v>312</v>
      </c>
      <c r="M2092">
        <v>4258223.1900000004</v>
      </c>
      <c r="N2092">
        <v>270.88878396000001</v>
      </c>
      <c r="O2092">
        <v>322</v>
      </c>
      <c r="P2092">
        <v>4997973.12</v>
      </c>
      <c r="Q2092">
        <v>10</v>
      </c>
      <c r="R2092">
        <v>24.039242272999999</v>
      </c>
      <c r="S2092">
        <v>739749.93</v>
      </c>
      <c r="T2092" t="s">
        <v>36</v>
      </c>
      <c r="U2092" t="s">
        <v>302</v>
      </c>
      <c r="V2092">
        <v>0</v>
      </c>
      <c r="W2092">
        <v>0</v>
      </c>
      <c r="X2092">
        <v>122.01511635999999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24.039242272999999</v>
      </c>
      <c r="AG2092">
        <v>213460.86773999999</v>
      </c>
      <c r="AH2092" t="s">
        <v>40</v>
      </c>
    </row>
    <row r="2093" spans="1:34" x14ac:dyDescent="0.55000000000000004">
      <c r="A2093">
        <v>17356.692139999999</v>
      </c>
      <c r="B2093">
        <v>18765.895605999998</v>
      </c>
      <c r="C2093" t="s">
        <v>21</v>
      </c>
      <c r="D2093">
        <v>21213</v>
      </c>
      <c r="E2093">
        <v>210056</v>
      </c>
      <c r="F2093" t="s">
        <v>525</v>
      </c>
      <c r="G2093" t="s">
        <v>35</v>
      </c>
      <c r="H2093" t="s">
        <v>86</v>
      </c>
      <c r="I2093" t="s">
        <v>37</v>
      </c>
      <c r="J2093">
        <v>2</v>
      </c>
      <c r="K2093">
        <v>142.03660178999999</v>
      </c>
      <c r="L2093">
        <v>181</v>
      </c>
      <c r="M2093">
        <v>2188752.56</v>
      </c>
      <c r="N2093">
        <v>142.64451177000001</v>
      </c>
      <c r="O2093">
        <v>179</v>
      </c>
      <c r="P2093">
        <v>2457863.5</v>
      </c>
      <c r="Q2093">
        <v>-2</v>
      </c>
      <c r="R2093">
        <v>0.60790998299999999</v>
      </c>
      <c r="S2093">
        <v>269110.94</v>
      </c>
      <c r="T2093" t="s">
        <v>36</v>
      </c>
      <c r="U2093" t="s">
        <v>339</v>
      </c>
      <c r="V2093">
        <v>0</v>
      </c>
      <c r="W2093">
        <v>0</v>
      </c>
      <c r="X2093">
        <v>44.363528690000003</v>
      </c>
      <c r="Y2093">
        <v>-0.73492597800000004</v>
      </c>
      <c r="Z2093">
        <v>0.73492597800000004</v>
      </c>
      <c r="AA2093">
        <v>-0.73492597800000004</v>
      </c>
      <c r="AB2093">
        <v>1.00706335E-2</v>
      </c>
      <c r="AC2093">
        <v>1.00706335E-2</v>
      </c>
      <c r="AD2093">
        <v>0</v>
      </c>
      <c r="AE2093">
        <v>89.424040242999993</v>
      </c>
      <c r="AF2093">
        <v>0.59783934949999995</v>
      </c>
      <c r="AG2093">
        <v>5308.6243261</v>
      </c>
      <c r="AH2093" t="s">
        <v>40</v>
      </c>
    </row>
    <row r="2094" spans="1:34" x14ac:dyDescent="0.55000000000000004">
      <c r="A2094">
        <v>17356.692139999999</v>
      </c>
      <c r="B2094">
        <v>18765.895605999998</v>
      </c>
      <c r="C2094" t="s">
        <v>21</v>
      </c>
      <c r="D2094">
        <v>21210</v>
      </c>
      <c r="E2094">
        <v>210056</v>
      </c>
      <c r="F2094" t="s">
        <v>525</v>
      </c>
      <c r="G2094" t="s">
        <v>35</v>
      </c>
      <c r="H2094" t="s">
        <v>86</v>
      </c>
      <c r="I2094" t="s">
        <v>37</v>
      </c>
      <c r="J2094">
        <v>2</v>
      </c>
      <c r="K2094">
        <v>6.2137238149999998</v>
      </c>
      <c r="L2094">
        <v>5</v>
      </c>
      <c r="M2094">
        <v>85193.35</v>
      </c>
      <c r="N2094">
        <v>7.1865847870000001</v>
      </c>
      <c r="O2094">
        <v>10</v>
      </c>
      <c r="P2094">
        <v>151935.93</v>
      </c>
      <c r="Q2094">
        <v>5</v>
      </c>
      <c r="R2094">
        <v>0.97286097199999999</v>
      </c>
      <c r="S2094">
        <v>66742.58</v>
      </c>
      <c r="T2094" t="s">
        <v>36</v>
      </c>
      <c r="U2094" t="s">
        <v>409</v>
      </c>
      <c r="V2094">
        <v>0</v>
      </c>
      <c r="W2094">
        <v>0</v>
      </c>
      <c r="X2094">
        <v>21.737539356999999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0.97286097199999999</v>
      </c>
      <c r="AG2094">
        <v>8638.6977141000007</v>
      </c>
      <c r="AH2094" t="s">
        <v>40</v>
      </c>
    </row>
    <row r="2095" spans="1:34" x14ac:dyDescent="0.55000000000000004">
      <c r="A2095">
        <v>17356.692139999999</v>
      </c>
      <c r="B2095">
        <v>18765.895605999998</v>
      </c>
      <c r="C2095" t="s">
        <v>21</v>
      </c>
      <c r="D2095">
        <v>21209</v>
      </c>
      <c r="E2095">
        <v>210056</v>
      </c>
      <c r="F2095" t="s">
        <v>525</v>
      </c>
      <c r="G2095" t="s">
        <v>35</v>
      </c>
      <c r="H2095" t="s">
        <v>86</v>
      </c>
      <c r="I2095" t="s">
        <v>37</v>
      </c>
      <c r="J2095">
        <v>2</v>
      </c>
      <c r="K2095">
        <v>10.538876687</v>
      </c>
      <c r="L2095">
        <v>10</v>
      </c>
      <c r="M2095">
        <v>266491.90000000002</v>
      </c>
      <c r="N2095">
        <v>11.483320657</v>
      </c>
      <c r="O2095">
        <v>15</v>
      </c>
      <c r="P2095">
        <v>253618.6</v>
      </c>
      <c r="Q2095">
        <v>5</v>
      </c>
      <c r="R2095">
        <v>0.94444397000000002</v>
      </c>
      <c r="S2095">
        <v>-12873.3</v>
      </c>
      <c r="T2095" t="s">
        <v>36</v>
      </c>
      <c r="U2095" t="s">
        <v>264</v>
      </c>
      <c r="V2095">
        <v>0</v>
      </c>
      <c r="W2095">
        <v>0</v>
      </c>
      <c r="X2095">
        <v>97.924219085000004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0.94444397000000002</v>
      </c>
      <c r="AG2095">
        <v>8386.3637247000006</v>
      </c>
      <c r="AH2095" t="s">
        <v>40</v>
      </c>
    </row>
    <row r="2096" spans="1:34" x14ac:dyDescent="0.55000000000000004">
      <c r="A2096">
        <v>17356.692139999999</v>
      </c>
      <c r="B2096">
        <v>18765.895605999998</v>
      </c>
      <c r="C2096" t="s">
        <v>21</v>
      </c>
      <c r="D2096">
        <v>21208</v>
      </c>
      <c r="E2096">
        <v>210056</v>
      </c>
      <c r="F2096" t="s">
        <v>525</v>
      </c>
      <c r="G2096" t="s">
        <v>35</v>
      </c>
      <c r="H2096" t="s">
        <v>36</v>
      </c>
      <c r="I2096" t="s">
        <v>37</v>
      </c>
      <c r="J2096">
        <v>2</v>
      </c>
      <c r="K2096">
        <v>8.6557027430000009</v>
      </c>
      <c r="L2096">
        <v>11</v>
      </c>
      <c r="M2096">
        <v>115779.24</v>
      </c>
      <c r="N2096">
        <v>18.917118443</v>
      </c>
      <c r="O2096">
        <v>10</v>
      </c>
      <c r="P2096">
        <v>415491.81</v>
      </c>
      <c r="Q2096">
        <v>-1</v>
      </c>
      <c r="R2096">
        <v>10.261415700000001</v>
      </c>
      <c r="S2096">
        <v>299712.57</v>
      </c>
      <c r="T2096" t="s">
        <v>444</v>
      </c>
      <c r="U2096" t="s">
        <v>445</v>
      </c>
      <c r="V2096">
        <v>0</v>
      </c>
      <c r="W2096">
        <v>0</v>
      </c>
      <c r="X2096">
        <v>103.93195891000001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10.261415700000001</v>
      </c>
      <c r="AG2096">
        <v>91118.125717000003</v>
      </c>
      <c r="AH2096" t="s">
        <v>40</v>
      </c>
    </row>
    <row r="2097" spans="1:34" x14ac:dyDescent="0.55000000000000004">
      <c r="A2097">
        <v>17356.692139999999</v>
      </c>
      <c r="B2097">
        <v>18765.895605999998</v>
      </c>
      <c r="C2097" t="s">
        <v>21</v>
      </c>
      <c r="D2097">
        <v>21206</v>
      </c>
      <c r="E2097">
        <v>210056</v>
      </c>
      <c r="F2097" t="s">
        <v>525</v>
      </c>
      <c r="G2097" t="s">
        <v>35</v>
      </c>
      <c r="H2097" t="s">
        <v>86</v>
      </c>
      <c r="I2097" t="s">
        <v>37</v>
      </c>
      <c r="J2097">
        <v>3</v>
      </c>
      <c r="K2097">
        <v>311.88683176000001</v>
      </c>
      <c r="L2097">
        <v>399</v>
      </c>
      <c r="M2097">
        <v>5511943.5899999999</v>
      </c>
      <c r="N2097">
        <v>387.10760651999999</v>
      </c>
      <c r="O2097">
        <v>454</v>
      </c>
      <c r="P2097">
        <v>7606800.0300000003</v>
      </c>
      <c r="Q2097">
        <v>55</v>
      </c>
      <c r="R2097">
        <v>75.220774758000005</v>
      </c>
      <c r="S2097">
        <v>2094856.44</v>
      </c>
      <c r="T2097" t="s">
        <v>36</v>
      </c>
      <c r="U2097" t="s">
        <v>108</v>
      </c>
      <c r="V2097">
        <v>0</v>
      </c>
      <c r="W2097">
        <v>0</v>
      </c>
      <c r="X2097">
        <v>198.44760808000001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75.220774758000005</v>
      </c>
      <c r="AG2097">
        <v>667936.68741999997</v>
      </c>
      <c r="AH2097" t="s">
        <v>40</v>
      </c>
    </row>
    <row r="2098" spans="1:34" x14ac:dyDescent="0.55000000000000004">
      <c r="A2098">
        <v>17356.692139999999</v>
      </c>
      <c r="B2098">
        <v>18765.895605999998</v>
      </c>
      <c r="C2098" t="s">
        <v>21</v>
      </c>
      <c r="D2098">
        <v>21202</v>
      </c>
      <c r="E2098">
        <v>210056</v>
      </c>
      <c r="F2098" t="s">
        <v>525</v>
      </c>
      <c r="G2098" t="s">
        <v>35</v>
      </c>
      <c r="H2098" t="s">
        <v>86</v>
      </c>
      <c r="I2098" t="s">
        <v>37</v>
      </c>
      <c r="J2098">
        <v>2</v>
      </c>
      <c r="K2098">
        <v>10.685569683000001</v>
      </c>
      <c r="L2098">
        <v>16</v>
      </c>
      <c r="M2098">
        <v>170574.29</v>
      </c>
      <c r="N2098">
        <v>14.939296556</v>
      </c>
      <c r="O2098">
        <v>25</v>
      </c>
      <c r="P2098">
        <v>228045.47</v>
      </c>
      <c r="Q2098">
        <v>9</v>
      </c>
      <c r="R2098">
        <v>4.2537268729999997</v>
      </c>
      <c r="S2098">
        <v>57471.18</v>
      </c>
      <c r="T2098" t="s">
        <v>36</v>
      </c>
      <c r="U2098" t="s">
        <v>110</v>
      </c>
      <c r="V2098">
        <v>0</v>
      </c>
      <c r="W2098">
        <v>0</v>
      </c>
      <c r="X2098">
        <v>77.692372683000002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4.2537268729999997</v>
      </c>
      <c r="AG2098">
        <v>37771.749172999997</v>
      </c>
      <c r="AH2098" t="s">
        <v>40</v>
      </c>
    </row>
    <row r="2099" spans="1:34" x14ac:dyDescent="0.55000000000000004">
      <c r="A2099">
        <v>17356.692139999999</v>
      </c>
      <c r="B2099">
        <v>18765.895605999998</v>
      </c>
      <c r="C2099" t="s">
        <v>21</v>
      </c>
      <c r="D2099">
        <v>21201</v>
      </c>
      <c r="E2099">
        <v>210056</v>
      </c>
      <c r="F2099" t="s">
        <v>525</v>
      </c>
      <c r="G2099" t="s">
        <v>35</v>
      </c>
      <c r="H2099" t="s">
        <v>86</v>
      </c>
      <c r="I2099" t="s">
        <v>37</v>
      </c>
      <c r="J2099">
        <v>2</v>
      </c>
      <c r="K2099">
        <v>6.5744118030000003</v>
      </c>
      <c r="L2099">
        <v>8</v>
      </c>
      <c r="M2099">
        <v>99235.65</v>
      </c>
      <c r="N2099">
        <v>7.0748097889999997</v>
      </c>
      <c r="O2099">
        <v>8</v>
      </c>
      <c r="P2099">
        <v>107763.04</v>
      </c>
      <c r="Q2099">
        <v>0</v>
      </c>
      <c r="R2099">
        <v>0.50039798599999996</v>
      </c>
      <c r="S2099">
        <v>8527.39</v>
      </c>
      <c r="T2099" t="s">
        <v>36</v>
      </c>
      <c r="U2099" t="s">
        <v>232</v>
      </c>
      <c r="V2099">
        <v>0</v>
      </c>
      <c r="W2099">
        <v>0</v>
      </c>
      <c r="X2099">
        <v>58.911117240000003</v>
      </c>
      <c r="Y2099">
        <v>-0.58304598299999999</v>
      </c>
      <c r="Z2099">
        <v>0.58304598299999999</v>
      </c>
      <c r="AA2099">
        <v>-0.58304598299999999</v>
      </c>
      <c r="AB2099">
        <v>4.9524614000000002E-3</v>
      </c>
      <c r="AC2099">
        <v>4.9524614000000002E-3</v>
      </c>
      <c r="AD2099">
        <v>0</v>
      </c>
      <c r="AE2099">
        <v>43.976290984000002</v>
      </c>
      <c r="AF2099">
        <v>0.49544552460000002</v>
      </c>
      <c r="AG2099">
        <v>4399.3995482</v>
      </c>
      <c r="AH2099" t="s">
        <v>40</v>
      </c>
    </row>
    <row r="2100" spans="1:34" x14ac:dyDescent="0.55000000000000004">
      <c r="A2100">
        <v>17356.692139999999</v>
      </c>
      <c r="B2100">
        <v>18765.895605999998</v>
      </c>
      <c r="C2100" t="s">
        <v>21</v>
      </c>
      <c r="D2100">
        <v>21161</v>
      </c>
      <c r="E2100">
        <v>210056</v>
      </c>
      <c r="F2100" t="s">
        <v>525</v>
      </c>
      <c r="G2100" t="s">
        <v>35</v>
      </c>
      <c r="H2100" t="s">
        <v>126</v>
      </c>
      <c r="I2100" t="s">
        <v>37</v>
      </c>
      <c r="J2100">
        <v>1</v>
      </c>
      <c r="K2100">
        <v>0.92701997199999997</v>
      </c>
      <c r="L2100">
        <v>1</v>
      </c>
      <c r="M2100">
        <v>12521.38</v>
      </c>
      <c r="N2100">
        <v>0.98975597100000001</v>
      </c>
      <c r="O2100">
        <v>1</v>
      </c>
      <c r="P2100">
        <v>8392.02</v>
      </c>
      <c r="Q2100">
        <v>0</v>
      </c>
      <c r="R2100">
        <v>6.2735999000000001E-2</v>
      </c>
      <c r="S2100">
        <v>-4129.3599999999997</v>
      </c>
      <c r="T2100" t="s">
        <v>384</v>
      </c>
      <c r="U2100" t="s">
        <v>385</v>
      </c>
      <c r="V2100">
        <v>0</v>
      </c>
      <c r="W2100">
        <v>0</v>
      </c>
      <c r="X2100">
        <v>15.021503556000001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6.2735999000000001E-2</v>
      </c>
      <c r="AG2100">
        <v>557.07582763999994</v>
      </c>
      <c r="AH2100" t="s">
        <v>40</v>
      </c>
    </row>
    <row r="2101" spans="1:34" x14ac:dyDescent="0.55000000000000004">
      <c r="A2101">
        <v>17356.692139999999</v>
      </c>
      <c r="B2101">
        <v>18765.895605999998</v>
      </c>
      <c r="C2101" t="s">
        <v>21</v>
      </c>
      <c r="D2101">
        <v>21157</v>
      </c>
      <c r="E2101">
        <v>210056</v>
      </c>
      <c r="F2101" t="s">
        <v>525</v>
      </c>
      <c r="G2101" t="s">
        <v>35</v>
      </c>
      <c r="H2101" t="s">
        <v>123</v>
      </c>
      <c r="I2101" t="s">
        <v>37</v>
      </c>
      <c r="J2101">
        <v>2</v>
      </c>
      <c r="K2101">
        <v>2.1139769369999999</v>
      </c>
      <c r="L2101">
        <v>1</v>
      </c>
      <c r="M2101">
        <v>44809.599999999999</v>
      </c>
      <c r="N2101">
        <v>4.233762874</v>
      </c>
      <c r="O2101">
        <v>3</v>
      </c>
      <c r="P2101">
        <v>40703.730000000003</v>
      </c>
      <c r="Q2101">
        <v>2</v>
      </c>
      <c r="R2101">
        <v>2.1197859370000001</v>
      </c>
      <c r="S2101">
        <v>-4105.87</v>
      </c>
      <c r="T2101" t="s">
        <v>144</v>
      </c>
      <c r="U2101" t="s">
        <v>145</v>
      </c>
      <c r="V2101">
        <v>0</v>
      </c>
      <c r="W2101">
        <v>0</v>
      </c>
      <c r="X2101">
        <v>54.699697379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2.1197859370000001</v>
      </c>
      <c r="AG2101">
        <v>18823.028629</v>
      </c>
      <c r="AH2101" t="s">
        <v>40</v>
      </c>
    </row>
    <row r="2102" spans="1:34" x14ac:dyDescent="0.55000000000000004">
      <c r="A2102">
        <v>17356.692139999999</v>
      </c>
      <c r="B2102">
        <v>18765.895605999998</v>
      </c>
      <c r="C2102" t="s">
        <v>21</v>
      </c>
      <c r="D2102">
        <v>20746</v>
      </c>
      <c r="E2102">
        <v>210056</v>
      </c>
      <c r="F2102" t="s">
        <v>525</v>
      </c>
      <c r="G2102" t="s">
        <v>35</v>
      </c>
      <c r="H2102" t="s">
        <v>41</v>
      </c>
      <c r="I2102" t="s">
        <v>37</v>
      </c>
      <c r="J2102">
        <v>1</v>
      </c>
      <c r="K2102">
        <v>0</v>
      </c>
      <c r="L2102">
        <v>0</v>
      </c>
      <c r="M2102">
        <v>0</v>
      </c>
      <c r="N2102">
        <v>0.39626098799999998</v>
      </c>
      <c r="O2102">
        <v>1</v>
      </c>
      <c r="P2102">
        <v>4852.28</v>
      </c>
      <c r="Q2102">
        <v>1</v>
      </c>
      <c r="R2102">
        <v>0.39626098799999998</v>
      </c>
      <c r="S2102">
        <v>4852.28</v>
      </c>
      <c r="T2102" t="s">
        <v>476</v>
      </c>
      <c r="U2102" t="s">
        <v>477</v>
      </c>
      <c r="V2102">
        <v>0</v>
      </c>
      <c r="W2102">
        <v>0</v>
      </c>
      <c r="X2102">
        <v>38.336858863000003</v>
      </c>
      <c r="Y2102">
        <v>-7.4017377800000004</v>
      </c>
      <c r="Z2102">
        <v>7.4017377800000004</v>
      </c>
      <c r="AA2102">
        <v>-7.4017377800000004</v>
      </c>
      <c r="AB2102">
        <v>7.6506526899999996E-2</v>
      </c>
      <c r="AC2102">
        <v>7.6506526899999996E-2</v>
      </c>
      <c r="AD2102">
        <v>0</v>
      </c>
      <c r="AE2102">
        <v>679.35376015999998</v>
      </c>
      <c r="AF2102">
        <v>0.3197544611</v>
      </c>
      <c r="AG2102">
        <v>2839.3184753999999</v>
      </c>
      <c r="AH2102" t="s">
        <v>40</v>
      </c>
    </row>
    <row r="2103" spans="1:34" x14ac:dyDescent="0.55000000000000004">
      <c r="A2103">
        <v>17356.692139999999</v>
      </c>
      <c r="B2103">
        <v>18765.895605999998</v>
      </c>
      <c r="C2103" t="s">
        <v>21</v>
      </c>
      <c r="D2103">
        <v>21136</v>
      </c>
      <c r="E2103">
        <v>210056</v>
      </c>
      <c r="F2103" t="s">
        <v>525</v>
      </c>
      <c r="G2103" t="s">
        <v>35</v>
      </c>
      <c r="H2103" t="s">
        <v>36</v>
      </c>
      <c r="I2103" t="s">
        <v>37</v>
      </c>
      <c r="J2103">
        <v>2</v>
      </c>
      <c r="K2103">
        <v>0.41563398800000001</v>
      </c>
      <c r="L2103">
        <v>1</v>
      </c>
      <c r="M2103">
        <v>3260.46</v>
      </c>
      <c r="N2103">
        <v>4.1363858779999996</v>
      </c>
      <c r="O2103">
        <v>5</v>
      </c>
      <c r="P2103">
        <v>62994.81</v>
      </c>
      <c r="Q2103">
        <v>4</v>
      </c>
      <c r="R2103">
        <v>3.7207518899999998</v>
      </c>
      <c r="S2103">
        <v>59734.35</v>
      </c>
      <c r="T2103" t="s">
        <v>398</v>
      </c>
      <c r="U2103" t="s">
        <v>399</v>
      </c>
      <c r="V2103">
        <v>0</v>
      </c>
      <c r="W2103">
        <v>0</v>
      </c>
      <c r="X2103">
        <v>56.052853335000002</v>
      </c>
      <c r="Y2103">
        <v>-0.96866297199999996</v>
      </c>
      <c r="Z2103">
        <v>0.96866297199999996</v>
      </c>
      <c r="AA2103">
        <v>-0.96866297199999996</v>
      </c>
      <c r="AB2103">
        <v>6.42992171E-2</v>
      </c>
      <c r="AC2103">
        <v>6.42992171E-2</v>
      </c>
      <c r="AD2103">
        <v>0</v>
      </c>
      <c r="AE2103">
        <v>570.95670962999998</v>
      </c>
      <c r="AF2103">
        <v>3.6564526729</v>
      </c>
      <c r="AG2103">
        <v>32468.143195000001</v>
      </c>
      <c r="AH2103" t="s">
        <v>40</v>
      </c>
    </row>
    <row r="2104" spans="1:34" x14ac:dyDescent="0.55000000000000004">
      <c r="A2104">
        <v>17356.692139999999</v>
      </c>
      <c r="B2104">
        <v>18765.895605999998</v>
      </c>
      <c r="C2104" t="s">
        <v>21</v>
      </c>
      <c r="D2104">
        <v>20855</v>
      </c>
      <c r="E2104">
        <v>210056</v>
      </c>
      <c r="F2104" t="s">
        <v>525</v>
      </c>
      <c r="G2104" t="s">
        <v>35</v>
      </c>
      <c r="H2104" t="s">
        <v>46</v>
      </c>
      <c r="I2104" t="s">
        <v>37</v>
      </c>
      <c r="J2104">
        <v>1</v>
      </c>
      <c r="K2104">
        <v>0</v>
      </c>
      <c r="L2104">
        <v>0</v>
      </c>
      <c r="M2104">
        <v>0</v>
      </c>
      <c r="N2104">
        <v>0.39626098799999998</v>
      </c>
      <c r="O2104">
        <v>1</v>
      </c>
      <c r="P2104">
        <v>9199.6</v>
      </c>
      <c r="Q2104">
        <v>1</v>
      </c>
      <c r="R2104">
        <v>0.39626098799999998</v>
      </c>
      <c r="S2104">
        <v>9199.6</v>
      </c>
      <c r="T2104" t="s">
        <v>116</v>
      </c>
      <c r="U2104" t="s">
        <v>117</v>
      </c>
      <c r="V2104">
        <v>0</v>
      </c>
      <c r="W2104">
        <v>0</v>
      </c>
      <c r="X2104">
        <v>59.389422236999998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0.39626098799999998</v>
      </c>
      <c r="AG2104">
        <v>3518.6722356</v>
      </c>
      <c r="AH2104" t="s">
        <v>40</v>
      </c>
    </row>
    <row r="2105" spans="1:34" x14ac:dyDescent="0.55000000000000004">
      <c r="A2105">
        <v>17356.692139999999</v>
      </c>
      <c r="B2105">
        <v>18765.895605999998</v>
      </c>
      <c r="C2105" t="s">
        <v>21</v>
      </c>
      <c r="D2105">
        <v>21117</v>
      </c>
      <c r="E2105">
        <v>210056</v>
      </c>
      <c r="F2105" t="s">
        <v>525</v>
      </c>
      <c r="G2105" t="s">
        <v>35</v>
      </c>
      <c r="H2105" t="s">
        <v>36</v>
      </c>
      <c r="I2105" t="s">
        <v>37</v>
      </c>
      <c r="J2105">
        <v>2</v>
      </c>
      <c r="K2105">
        <v>2.7134989190000001</v>
      </c>
      <c r="L2105">
        <v>3</v>
      </c>
      <c r="M2105">
        <v>27864.93</v>
      </c>
      <c r="N2105">
        <v>11.650068655</v>
      </c>
      <c r="O2105">
        <v>11</v>
      </c>
      <c r="P2105">
        <v>174069.47</v>
      </c>
      <c r="Q2105">
        <v>8</v>
      </c>
      <c r="R2105">
        <v>8.9365697359999992</v>
      </c>
      <c r="S2105">
        <v>146204.54</v>
      </c>
      <c r="T2105" t="s">
        <v>88</v>
      </c>
      <c r="U2105" t="s">
        <v>89</v>
      </c>
      <c r="V2105">
        <v>0</v>
      </c>
      <c r="W2105">
        <v>0</v>
      </c>
      <c r="X2105">
        <v>60.638130193999999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8.9365697359999992</v>
      </c>
      <c r="AG2105">
        <v>79353.912607000006</v>
      </c>
      <c r="AH2105" t="s">
        <v>40</v>
      </c>
    </row>
    <row r="2106" spans="1:34" x14ac:dyDescent="0.55000000000000004">
      <c r="A2106">
        <v>17356.692139999999</v>
      </c>
      <c r="B2106">
        <v>18765.895605999998</v>
      </c>
      <c r="C2106" t="s">
        <v>21</v>
      </c>
      <c r="D2106">
        <v>21102</v>
      </c>
      <c r="E2106">
        <v>210056</v>
      </c>
      <c r="F2106" t="s">
        <v>525</v>
      </c>
      <c r="G2106" t="s">
        <v>35</v>
      </c>
      <c r="H2106" t="s">
        <v>123</v>
      </c>
      <c r="I2106" t="s">
        <v>37</v>
      </c>
      <c r="J2106">
        <v>1</v>
      </c>
      <c r="K2106">
        <v>0.79348897600000001</v>
      </c>
      <c r="L2106">
        <v>1</v>
      </c>
      <c r="M2106">
        <v>11269</v>
      </c>
      <c r="N2106">
        <v>1.6820579499999999</v>
      </c>
      <c r="O2106">
        <v>1</v>
      </c>
      <c r="P2106">
        <v>44454.85</v>
      </c>
      <c r="Q2106">
        <v>0</v>
      </c>
      <c r="R2106">
        <v>0.88856897400000001</v>
      </c>
      <c r="S2106">
        <v>33185.85</v>
      </c>
      <c r="T2106" t="s">
        <v>442</v>
      </c>
      <c r="U2106" t="s">
        <v>443</v>
      </c>
      <c r="V2106">
        <v>0</v>
      </c>
      <c r="W2106">
        <v>0</v>
      </c>
      <c r="X2106">
        <v>18.728887444000001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0.88856897400000001</v>
      </c>
      <c r="AG2106">
        <v>7890.2114336000004</v>
      </c>
      <c r="AH2106" t="s">
        <v>40</v>
      </c>
    </row>
    <row r="2107" spans="1:34" x14ac:dyDescent="0.55000000000000004">
      <c r="A2107">
        <v>17356.692139999999</v>
      </c>
      <c r="B2107">
        <v>18765.895605999998</v>
      </c>
      <c r="C2107" t="s">
        <v>21</v>
      </c>
      <c r="D2107">
        <v>21090</v>
      </c>
      <c r="E2107">
        <v>210056</v>
      </c>
      <c r="F2107" t="s">
        <v>525</v>
      </c>
      <c r="G2107" t="s">
        <v>35</v>
      </c>
      <c r="H2107" t="s">
        <v>64</v>
      </c>
      <c r="I2107" t="s">
        <v>37</v>
      </c>
      <c r="J2107">
        <v>2</v>
      </c>
      <c r="K2107">
        <v>0</v>
      </c>
      <c r="L2107">
        <v>0</v>
      </c>
      <c r="M2107">
        <v>0</v>
      </c>
      <c r="N2107">
        <v>3.6100248920000002</v>
      </c>
      <c r="O2107">
        <v>2</v>
      </c>
      <c r="P2107">
        <v>51662.22</v>
      </c>
      <c r="Q2107">
        <v>2</v>
      </c>
      <c r="R2107">
        <v>3.6100248920000002</v>
      </c>
      <c r="S2107">
        <v>51662.22</v>
      </c>
      <c r="T2107" t="s">
        <v>169</v>
      </c>
      <c r="U2107" t="s">
        <v>170</v>
      </c>
      <c r="V2107">
        <v>0</v>
      </c>
      <c r="W2107">
        <v>0</v>
      </c>
      <c r="X2107">
        <v>21.190433375000001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3.6100248920000002</v>
      </c>
      <c r="AG2107">
        <v>32055.879185000002</v>
      </c>
      <c r="AH2107" t="s">
        <v>40</v>
      </c>
    </row>
    <row r="2108" spans="1:34" x14ac:dyDescent="0.55000000000000004">
      <c r="A2108">
        <v>17356.692139999999</v>
      </c>
      <c r="B2108">
        <v>18765.895605999998</v>
      </c>
      <c r="C2108" t="s">
        <v>21</v>
      </c>
      <c r="D2108">
        <v>20850</v>
      </c>
      <c r="E2108">
        <v>210056</v>
      </c>
      <c r="F2108" t="s">
        <v>525</v>
      </c>
      <c r="G2108" t="s">
        <v>35</v>
      </c>
      <c r="H2108" t="s">
        <v>46</v>
      </c>
      <c r="I2108" t="s">
        <v>37</v>
      </c>
      <c r="J2108">
        <v>1</v>
      </c>
      <c r="K2108">
        <v>0</v>
      </c>
      <c r="L2108">
        <v>0</v>
      </c>
      <c r="M2108">
        <v>0</v>
      </c>
      <c r="N2108">
        <v>0.52952198399999995</v>
      </c>
      <c r="O2108">
        <v>1</v>
      </c>
      <c r="P2108">
        <v>11029.6</v>
      </c>
      <c r="Q2108">
        <v>1</v>
      </c>
      <c r="R2108">
        <v>0.52952198399999995</v>
      </c>
      <c r="S2108">
        <v>11029.6</v>
      </c>
      <c r="T2108" t="s">
        <v>310</v>
      </c>
      <c r="U2108" t="s">
        <v>320</v>
      </c>
      <c r="V2108">
        <v>0</v>
      </c>
      <c r="W2108">
        <v>0</v>
      </c>
      <c r="X2108">
        <v>149.16299556999999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0.52952198399999995</v>
      </c>
      <c r="AG2108">
        <v>4701.9877293999998</v>
      </c>
      <c r="AH2108" t="s">
        <v>40</v>
      </c>
    </row>
    <row r="2109" spans="1:34" x14ac:dyDescent="0.55000000000000004">
      <c r="A2109">
        <v>17356.692139999999</v>
      </c>
      <c r="B2109">
        <v>18765.895605999998</v>
      </c>
      <c r="C2109" t="s">
        <v>21</v>
      </c>
      <c r="D2109">
        <v>21078</v>
      </c>
      <c r="E2109">
        <v>210056</v>
      </c>
      <c r="F2109" t="s">
        <v>525</v>
      </c>
      <c r="G2109" t="s">
        <v>35</v>
      </c>
      <c r="H2109" t="s">
        <v>126</v>
      </c>
      <c r="I2109" t="s">
        <v>37</v>
      </c>
      <c r="J2109">
        <v>1</v>
      </c>
      <c r="K2109">
        <v>0</v>
      </c>
      <c r="L2109">
        <v>0</v>
      </c>
      <c r="M2109">
        <v>0</v>
      </c>
      <c r="N2109">
        <v>0.39626098799999998</v>
      </c>
      <c r="O2109">
        <v>1</v>
      </c>
      <c r="P2109">
        <v>9535.35</v>
      </c>
      <c r="Q2109">
        <v>1</v>
      </c>
      <c r="R2109">
        <v>0.39626098799999998</v>
      </c>
      <c r="S2109">
        <v>9535.35</v>
      </c>
      <c r="T2109" t="s">
        <v>386</v>
      </c>
      <c r="U2109" t="s">
        <v>387</v>
      </c>
      <c r="V2109">
        <v>0</v>
      </c>
      <c r="W2109">
        <v>0</v>
      </c>
      <c r="X2109">
        <v>24.987545236999999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0.39626098799999998</v>
      </c>
      <c r="AG2109">
        <v>3518.6722356</v>
      </c>
      <c r="AH2109" t="s">
        <v>40</v>
      </c>
    </row>
    <row r="2110" spans="1:34" x14ac:dyDescent="0.55000000000000004">
      <c r="A2110">
        <v>17356.692139999999</v>
      </c>
      <c r="B2110">
        <v>18765.895605999998</v>
      </c>
      <c r="C2110" t="s">
        <v>21</v>
      </c>
      <c r="D2110">
        <v>21076</v>
      </c>
      <c r="E2110">
        <v>210056</v>
      </c>
      <c r="F2110" t="s">
        <v>525</v>
      </c>
      <c r="G2110" t="s">
        <v>35</v>
      </c>
      <c r="H2110" t="s">
        <v>64</v>
      </c>
      <c r="I2110" t="s">
        <v>37</v>
      </c>
      <c r="J2110">
        <v>1</v>
      </c>
      <c r="K2110">
        <v>0</v>
      </c>
      <c r="L2110">
        <v>0</v>
      </c>
      <c r="M2110">
        <v>0</v>
      </c>
      <c r="N2110">
        <v>0.92701997199999997</v>
      </c>
      <c r="O2110">
        <v>1</v>
      </c>
      <c r="P2110">
        <v>30086.01</v>
      </c>
      <c r="Q2110">
        <v>1</v>
      </c>
      <c r="R2110">
        <v>0.92701997199999997</v>
      </c>
      <c r="S2110">
        <v>30086.01</v>
      </c>
      <c r="T2110" t="s">
        <v>204</v>
      </c>
      <c r="U2110" t="s">
        <v>205</v>
      </c>
      <c r="V2110">
        <v>0</v>
      </c>
      <c r="W2110">
        <v>0</v>
      </c>
      <c r="X2110">
        <v>57.705128287000001</v>
      </c>
      <c r="Y2110">
        <v>-0.52161998499999995</v>
      </c>
      <c r="Z2110">
        <v>0.52161998499999995</v>
      </c>
      <c r="AA2110">
        <v>-0.52161998499999995</v>
      </c>
      <c r="AB2110">
        <v>8.3797083000000001E-3</v>
      </c>
      <c r="AC2110">
        <v>8.3797083000000001E-3</v>
      </c>
      <c r="AD2110">
        <v>0</v>
      </c>
      <c r="AE2110">
        <v>74.409159411000005</v>
      </c>
      <c r="AF2110">
        <v>0.91864026369999996</v>
      </c>
      <c r="AG2110">
        <v>8157.2349743000004</v>
      </c>
      <c r="AH2110" t="s">
        <v>40</v>
      </c>
    </row>
    <row r="2111" spans="1:34" x14ac:dyDescent="0.55000000000000004">
      <c r="A2111">
        <v>17356.692139999999</v>
      </c>
      <c r="B2111">
        <v>18765.895605999998</v>
      </c>
      <c r="C2111" t="s">
        <v>21</v>
      </c>
      <c r="D2111">
        <v>21075</v>
      </c>
      <c r="E2111">
        <v>210056</v>
      </c>
      <c r="F2111" t="s">
        <v>525</v>
      </c>
      <c r="G2111" t="s">
        <v>35</v>
      </c>
      <c r="H2111" t="s">
        <v>79</v>
      </c>
      <c r="I2111" t="s">
        <v>37</v>
      </c>
      <c r="J2111">
        <v>2</v>
      </c>
      <c r="K2111">
        <v>0</v>
      </c>
      <c r="L2111">
        <v>0</v>
      </c>
      <c r="M2111">
        <v>0</v>
      </c>
      <c r="N2111">
        <v>5.6506768320000003</v>
      </c>
      <c r="O2111">
        <v>4</v>
      </c>
      <c r="P2111">
        <v>79630.929999999993</v>
      </c>
      <c r="Q2111">
        <v>4</v>
      </c>
      <c r="R2111">
        <v>5.6506768320000003</v>
      </c>
      <c r="S2111">
        <v>79630.929999999993</v>
      </c>
      <c r="T2111" t="s">
        <v>158</v>
      </c>
      <c r="U2111" t="s">
        <v>159</v>
      </c>
      <c r="V2111">
        <v>0</v>
      </c>
      <c r="W2111">
        <v>0</v>
      </c>
      <c r="X2111">
        <v>74.389385790999995</v>
      </c>
      <c r="Y2111">
        <v>-3.5079528959999999</v>
      </c>
      <c r="Z2111">
        <v>3.5079528959999999</v>
      </c>
      <c r="AA2111">
        <v>-3.5079528959999999</v>
      </c>
      <c r="AB2111">
        <v>0.26646688829999998</v>
      </c>
      <c r="AC2111">
        <v>0.26646688829999998</v>
      </c>
      <c r="AD2111">
        <v>0</v>
      </c>
      <c r="AE2111">
        <v>2366.1416846000002</v>
      </c>
      <c r="AF2111">
        <v>5.3842099437000002</v>
      </c>
      <c r="AG2111">
        <v>47810.081267000001</v>
      </c>
      <c r="AH2111" t="s">
        <v>40</v>
      </c>
    </row>
    <row r="2112" spans="1:34" x14ac:dyDescent="0.55000000000000004">
      <c r="A2112">
        <v>17356.692139999999</v>
      </c>
      <c r="B2112">
        <v>18765.895605999998</v>
      </c>
      <c r="C2112" t="s">
        <v>21</v>
      </c>
      <c r="D2112" t="s">
        <v>390</v>
      </c>
      <c r="E2112">
        <v>210056</v>
      </c>
      <c r="F2112" t="s">
        <v>525</v>
      </c>
      <c r="G2112" t="s">
        <v>35</v>
      </c>
      <c r="H2112" t="s">
        <v>390</v>
      </c>
      <c r="I2112" t="s">
        <v>37</v>
      </c>
      <c r="J2112">
        <v>1</v>
      </c>
      <c r="K2112">
        <v>0</v>
      </c>
      <c r="L2112">
        <v>0</v>
      </c>
      <c r="M2112">
        <v>0</v>
      </c>
      <c r="N2112">
        <v>2.0703949380000002</v>
      </c>
      <c r="O2112">
        <v>1</v>
      </c>
      <c r="P2112">
        <v>28596.51</v>
      </c>
      <c r="Q2112">
        <v>1</v>
      </c>
      <c r="R2112">
        <v>2.0703949380000002</v>
      </c>
      <c r="S2112">
        <v>28596.51</v>
      </c>
      <c r="U2112" t="s">
        <v>391</v>
      </c>
      <c r="V2112">
        <v>0</v>
      </c>
      <c r="W2112">
        <v>0</v>
      </c>
      <c r="X2112">
        <v>11.846682640999999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2.0703949380000002</v>
      </c>
      <c r="AG2112">
        <v>18384.452181000001</v>
      </c>
      <c r="AH2112" t="s">
        <v>40</v>
      </c>
    </row>
    <row r="2113" spans="1:34" x14ac:dyDescent="0.55000000000000004">
      <c r="A2113">
        <v>17356.692139999999</v>
      </c>
      <c r="B2113">
        <v>18765.895605999998</v>
      </c>
      <c r="C2113" t="s">
        <v>21</v>
      </c>
      <c r="D2113" t="s">
        <v>86</v>
      </c>
      <c r="E2113">
        <v>210056</v>
      </c>
      <c r="F2113" t="s">
        <v>525</v>
      </c>
      <c r="G2113" t="s">
        <v>35</v>
      </c>
      <c r="H2113" t="s">
        <v>86</v>
      </c>
      <c r="I2113" t="s">
        <v>37</v>
      </c>
      <c r="J2113">
        <v>1</v>
      </c>
      <c r="K2113">
        <v>0</v>
      </c>
      <c r="L2113">
        <v>0</v>
      </c>
      <c r="M2113">
        <v>0</v>
      </c>
      <c r="N2113">
        <v>0.49260398500000002</v>
      </c>
      <c r="O2113">
        <v>1</v>
      </c>
      <c r="P2113">
        <v>7495.93</v>
      </c>
      <c r="Q2113">
        <v>1</v>
      </c>
      <c r="R2113">
        <v>0.49260398500000002</v>
      </c>
      <c r="S2113">
        <v>7495.93</v>
      </c>
      <c r="U2113" t="s">
        <v>451</v>
      </c>
      <c r="V2113">
        <v>0</v>
      </c>
      <c r="W2113">
        <v>0</v>
      </c>
      <c r="X2113">
        <v>17.612441476000001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0.49260398500000002</v>
      </c>
      <c r="AG2113">
        <v>4374.1675754999997</v>
      </c>
      <c r="AH2113" t="s">
        <v>40</v>
      </c>
    </row>
    <row r="2114" spans="1:34" x14ac:dyDescent="0.55000000000000004">
      <c r="A2114">
        <v>17356.692139999999</v>
      </c>
      <c r="B2114">
        <v>18765.895605999998</v>
      </c>
      <c r="C2114" t="s">
        <v>21</v>
      </c>
      <c r="D2114">
        <v>21053</v>
      </c>
      <c r="E2114">
        <v>210056</v>
      </c>
      <c r="F2114" t="s">
        <v>525</v>
      </c>
      <c r="G2114" t="s">
        <v>35</v>
      </c>
      <c r="H2114" t="s">
        <v>36</v>
      </c>
      <c r="I2114" t="s">
        <v>37</v>
      </c>
      <c r="J2114">
        <v>1</v>
      </c>
      <c r="K2114">
        <v>0</v>
      </c>
      <c r="L2114">
        <v>0</v>
      </c>
      <c r="M2114">
        <v>0</v>
      </c>
      <c r="N2114">
        <v>0.38231798900000002</v>
      </c>
      <c r="O2114">
        <v>1</v>
      </c>
      <c r="P2114">
        <v>7110.22</v>
      </c>
      <c r="Q2114">
        <v>1</v>
      </c>
      <c r="R2114">
        <v>0.38231798900000002</v>
      </c>
      <c r="S2114">
        <v>7110.22</v>
      </c>
      <c r="T2114" t="s">
        <v>407</v>
      </c>
      <c r="U2114" t="s">
        <v>408</v>
      </c>
      <c r="V2114">
        <v>0</v>
      </c>
      <c r="W2114">
        <v>0</v>
      </c>
      <c r="X2114">
        <v>8.6298907459999992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0.38231798900000002</v>
      </c>
      <c r="AG2114">
        <v>3394.8628146000001</v>
      </c>
      <c r="AH2114" t="s">
        <v>40</v>
      </c>
    </row>
    <row r="2115" spans="1:34" x14ac:dyDescent="0.55000000000000004">
      <c r="A2115">
        <v>17356.692139999999</v>
      </c>
      <c r="B2115">
        <v>18765.895605999998</v>
      </c>
      <c r="C2115" t="s">
        <v>21</v>
      </c>
      <c r="D2115" t="s">
        <v>36</v>
      </c>
      <c r="E2115">
        <v>210056</v>
      </c>
      <c r="F2115" t="s">
        <v>525</v>
      </c>
      <c r="G2115" t="s">
        <v>35</v>
      </c>
      <c r="H2115" t="s">
        <v>36</v>
      </c>
      <c r="I2115" t="s">
        <v>37</v>
      </c>
      <c r="J2115">
        <v>1</v>
      </c>
      <c r="K2115">
        <v>0</v>
      </c>
      <c r="L2115">
        <v>0</v>
      </c>
      <c r="M2115">
        <v>0</v>
      </c>
      <c r="N2115">
        <v>0.66866298000000002</v>
      </c>
      <c r="O2115">
        <v>1</v>
      </c>
      <c r="P2115">
        <v>6469.41</v>
      </c>
      <c r="Q2115">
        <v>1</v>
      </c>
      <c r="R2115">
        <v>0.66866298000000002</v>
      </c>
      <c r="S2115">
        <v>6469.41</v>
      </c>
      <c r="U2115" t="s">
        <v>71</v>
      </c>
      <c r="V2115">
        <v>0</v>
      </c>
      <c r="W2115">
        <v>0</v>
      </c>
      <c r="X2115">
        <v>20.733157383000002</v>
      </c>
      <c r="Y2115">
        <v>-0.732951978</v>
      </c>
      <c r="Z2115">
        <v>0.732951978</v>
      </c>
      <c r="AA2115">
        <v>-0.732951978</v>
      </c>
      <c r="AB2115">
        <v>2.3638360800000001E-2</v>
      </c>
      <c r="AC2115">
        <v>2.3638360800000001E-2</v>
      </c>
      <c r="AD2115">
        <v>0</v>
      </c>
      <c r="AE2115">
        <v>209.90116666</v>
      </c>
      <c r="AF2115">
        <v>0.64502461919999998</v>
      </c>
      <c r="AG2115">
        <v>5727.6145968000001</v>
      </c>
      <c r="AH2115" t="s">
        <v>40</v>
      </c>
    </row>
    <row r="2116" spans="1:34" x14ac:dyDescent="0.55000000000000004">
      <c r="A2116">
        <v>17356.692139999999</v>
      </c>
      <c r="B2116">
        <v>18765.895605999998</v>
      </c>
      <c r="C2116" t="s">
        <v>21</v>
      </c>
      <c r="D2116">
        <v>21050</v>
      </c>
      <c r="E2116">
        <v>210056</v>
      </c>
      <c r="F2116" t="s">
        <v>525</v>
      </c>
      <c r="G2116" t="s">
        <v>35</v>
      </c>
      <c r="H2116" t="s">
        <v>126</v>
      </c>
      <c r="I2116" t="s">
        <v>37</v>
      </c>
      <c r="J2116">
        <v>2</v>
      </c>
      <c r="K2116">
        <v>0.96191797099999998</v>
      </c>
      <c r="L2116">
        <v>1</v>
      </c>
      <c r="M2116">
        <v>9109.2000000000007</v>
      </c>
      <c r="N2116">
        <v>2.8337159160000001</v>
      </c>
      <c r="O2116">
        <v>2</v>
      </c>
      <c r="P2116">
        <v>82149.42</v>
      </c>
      <c r="Q2116">
        <v>1</v>
      </c>
      <c r="R2116">
        <v>1.871797945</v>
      </c>
      <c r="S2116">
        <v>73040.22</v>
      </c>
      <c r="T2116" t="s">
        <v>135</v>
      </c>
      <c r="U2116" t="s">
        <v>136</v>
      </c>
      <c r="V2116">
        <v>0</v>
      </c>
      <c r="W2116">
        <v>0</v>
      </c>
      <c r="X2116">
        <v>13.782169594000001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1.871797945</v>
      </c>
      <c r="AG2116">
        <v>16620.973698999998</v>
      </c>
      <c r="AH2116" t="s">
        <v>40</v>
      </c>
    </row>
    <row r="2117" spans="1:34" x14ac:dyDescent="0.55000000000000004">
      <c r="A2117">
        <v>17356.692139999999</v>
      </c>
      <c r="B2117">
        <v>18765.895605999998</v>
      </c>
      <c r="C2117" t="s">
        <v>21</v>
      </c>
      <c r="D2117">
        <v>21048</v>
      </c>
      <c r="E2117">
        <v>210056</v>
      </c>
      <c r="F2117" t="s">
        <v>525</v>
      </c>
      <c r="G2117" t="s">
        <v>35</v>
      </c>
      <c r="H2117" t="s">
        <v>123</v>
      </c>
      <c r="I2117" t="s">
        <v>37</v>
      </c>
      <c r="J2117">
        <v>1</v>
      </c>
      <c r="K2117">
        <v>0.84565897499999998</v>
      </c>
      <c r="L2117">
        <v>1</v>
      </c>
      <c r="M2117">
        <v>22078.04</v>
      </c>
      <c r="N2117">
        <v>1.6449979509999999</v>
      </c>
      <c r="O2117">
        <v>2</v>
      </c>
      <c r="P2117">
        <v>47024.42</v>
      </c>
      <c r="Q2117">
        <v>1</v>
      </c>
      <c r="R2117">
        <v>0.79933897600000003</v>
      </c>
      <c r="S2117">
        <v>24946.38</v>
      </c>
      <c r="T2117" t="s">
        <v>355</v>
      </c>
      <c r="U2117" t="s">
        <v>356</v>
      </c>
      <c r="V2117">
        <v>0</v>
      </c>
      <c r="W2117">
        <v>0</v>
      </c>
      <c r="X2117">
        <v>9.4879587169999997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0.79933897600000003</v>
      </c>
      <c r="AG2117">
        <v>7097.8772749</v>
      </c>
      <c r="AH2117" t="s">
        <v>40</v>
      </c>
    </row>
    <row r="2118" spans="1:34" x14ac:dyDescent="0.55000000000000004">
      <c r="A2118">
        <v>17356.692139999999</v>
      </c>
      <c r="B2118">
        <v>18765.895605999998</v>
      </c>
      <c r="C2118" t="s">
        <v>21</v>
      </c>
      <c r="D2118">
        <v>21045</v>
      </c>
      <c r="E2118">
        <v>210056</v>
      </c>
      <c r="F2118" t="s">
        <v>525</v>
      </c>
      <c r="G2118" t="s">
        <v>35</v>
      </c>
      <c r="H2118" t="s">
        <v>79</v>
      </c>
      <c r="I2118" t="s">
        <v>37</v>
      </c>
      <c r="J2118">
        <v>1</v>
      </c>
      <c r="K2118">
        <v>0.51374798499999996</v>
      </c>
      <c r="L2118">
        <v>1</v>
      </c>
      <c r="M2118">
        <v>5378.05</v>
      </c>
      <c r="N2118">
        <v>0.73891097800000005</v>
      </c>
      <c r="O2118">
        <v>1</v>
      </c>
      <c r="P2118">
        <v>13509.82</v>
      </c>
      <c r="Q2118">
        <v>0</v>
      </c>
      <c r="R2118">
        <v>0.22516299300000001</v>
      </c>
      <c r="S2118">
        <v>8131.77</v>
      </c>
      <c r="T2118" t="s">
        <v>80</v>
      </c>
      <c r="U2118" t="s">
        <v>242</v>
      </c>
      <c r="V2118">
        <v>0</v>
      </c>
      <c r="W2118">
        <v>0</v>
      </c>
      <c r="X2118">
        <v>78.241843665999994</v>
      </c>
      <c r="Y2118">
        <v>-7.9040637660000002</v>
      </c>
      <c r="Z2118">
        <v>7.9040637660000002</v>
      </c>
      <c r="AA2118">
        <v>-7.9040637660000002</v>
      </c>
      <c r="AB2118">
        <v>2.2746174800000001E-2</v>
      </c>
      <c r="AC2118">
        <v>2.2746174800000001E-2</v>
      </c>
      <c r="AD2118">
        <v>0</v>
      </c>
      <c r="AE2118">
        <v>201.97883777000001</v>
      </c>
      <c r="AF2118">
        <v>0.20241681819999999</v>
      </c>
      <c r="AG2118">
        <v>1797.3973206999999</v>
      </c>
      <c r="AH2118" t="s">
        <v>40</v>
      </c>
    </row>
    <row r="2119" spans="1:34" x14ac:dyDescent="0.55000000000000004">
      <c r="A2119">
        <v>17356.692139999999</v>
      </c>
      <c r="B2119">
        <v>18765.895605999998</v>
      </c>
      <c r="C2119" t="s">
        <v>21</v>
      </c>
      <c r="D2119">
        <v>21044</v>
      </c>
      <c r="E2119">
        <v>210056</v>
      </c>
      <c r="F2119" t="s">
        <v>525</v>
      </c>
      <c r="G2119" t="s">
        <v>35</v>
      </c>
      <c r="H2119" t="s">
        <v>79</v>
      </c>
      <c r="I2119" t="s">
        <v>37</v>
      </c>
      <c r="J2119">
        <v>1</v>
      </c>
      <c r="K2119">
        <v>0</v>
      </c>
      <c r="L2119">
        <v>0</v>
      </c>
      <c r="M2119">
        <v>0</v>
      </c>
      <c r="N2119">
        <v>1.972487941</v>
      </c>
      <c r="O2119">
        <v>1</v>
      </c>
      <c r="P2119">
        <v>34920.89</v>
      </c>
      <c r="Q2119">
        <v>1</v>
      </c>
      <c r="R2119">
        <v>1.972487941</v>
      </c>
      <c r="S2119">
        <v>34920.89</v>
      </c>
      <c r="T2119" t="s">
        <v>80</v>
      </c>
      <c r="U2119" t="s">
        <v>81</v>
      </c>
      <c r="V2119">
        <v>0</v>
      </c>
      <c r="W2119">
        <v>0</v>
      </c>
      <c r="X2119">
        <v>69.840390935000002</v>
      </c>
      <c r="Y2119">
        <v>-1.0225469700000001</v>
      </c>
      <c r="Z2119">
        <v>1.0225469700000001</v>
      </c>
      <c r="AA2119">
        <v>-1.0225469700000001</v>
      </c>
      <c r="AB2119">
        <v>2.8879585900000001E-2</v>
      </c>
      <c r="AC2119">
        <v>2.8879585900000001E-2</v>
      </c>
      <c r="AD2119">
        <v>0</v>
      </c>
      <c r="AE2119">
        <v>256.4415879</v>
      </c>
      <c r="AF2119">
        <v>1.9436083551000001</v>
      </c>
      <c r="AG2119">
        <v>17258.627428</v>
      </c>
      <c r="AH2119" t="s">
        <v>40</v>
      </c>
    </row>
    <row r="2120" spans="1:34" x14ac:dyDescent="0.55000000000000004">
      <c r="A2120">
        <v>17356.692139999999</v>
      </c>
      <c r="B2120">
        <v>18765.895605999998</v>
      </c>
      <c r="C2120" t="s">
        <v>21</v>
      </c>
      <c r="D2120">
        <v>21043</v>
      </c>
      <c r="E2120">
        <v>210056</v>
      </c>
      <c r="F2120" t="s">
        <v>525</v>
      </c>
      <c r="G2120" t="s">
        <v>35</v>
      </c>
      <c r="H2120" t="s">
        <v>79</v>
      </c>
      <c r="I2120" t="s">
        <v>37</v>
      </c>
      <c r="J2120">
        <v>1</v>
      </c>
      <c r="K2120">
        <v>0</v>
      </c>
      <c r="L2120">
        <v>0</v>
      </c>
      <c r="M2120">
        <v>0</v>
      </c>
      <c r="N2120">
        <v>2.1139769369999999</v>
      </c>
      <c r="O2120">
        <v>1</v>
      </c>
      <c r="P2120">
        <v>42764.49</v>
      </c>
      <c r="Q2120">
        <v>1</v>
      </c>
      <c r="R2120">
        <v>2.1139769369999999</v>
      </c>
      <c r="S2120">
        <v>42764.49</v>
      </c>
      <c r="T2120" t="s">
        <v>365</v>
      </c>
      <c r="U2120" t="s">
        <v>392</v>
      </c>
      <c r="V2120">
        <v>0</v>
      </c>
      <c r="W2120">
        <v>0</v>
      </c>
      <c r="X2120">
        <v>59.304537232999998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2.1139769369999999</v>
      </c>
      <c r="AG2120">
        <v>18771.446547</v>
      </c>
      <c r="AH2120" t="s">
        <v>40</v>
      </c>
    </row>
    <row r="2121" spans="1:34" x14ac:dyDescent="0.55000000000000004">
      <c r="A2121">
        <v>17356.692139999999</v>
      </c>
      <c r="B2121">
        <v>18765.895605999998</v>
      </c>
      <c r="C2121" t="s">
        <v>21</v>
      </c>
      <c r="D2121">
        <v>21042</v>
      </c>
      <c r="E2121">
        <v>210056</v>
      </c>
      <c r="F2121" t="s">
        <v>525</v>
      </c>
      <c r="G2121" t="s">
        <v>35</v>
      </c>
      <c r="H2121" t="s">
        <v>79</v>
      </c>
      <c r="I2121" t="s">
        <v>37</v>
      </c>
      <c r="J2121">
        <v>1</v>
      </c>
      <c r="K2121">
        <v>0</v>
      </c>
      <c r="L2121">
        <v>0</v>
      </c>
      <c r="M2121">
        <v>0</v>
      </c>
      <c r="N2121">
        <v>0.46813298599999997</v>
      </c>
      <c r="O2121">
        <v>1</v>
      </c>
      <c r="P2121">
        <v>7637.63</v>
      </c>
      <c r="Q2121">
        <v>1</v>
      </c>
      <c r="R2121">
        <v>0.46813298599999997</v>
      </c>
      <c r="S2121">
        <v>7637.63</v>
      </c>
      <c r="T2121" t="s">
        <v>365</v>
      </c>
      <c r="U2121" t="s">
        <v>366</v>
      </c>
      <c r="V2121">
        <v>0</v>
      </c>
      <c r="W2121">
        <v>0</v>
      </c>
      <c r="X2121">
        <v>41.943236755999997</v>
      </c>
      <c r="Y2121">
        <v>-2.192951935</v>
      </c>
      <c r="Z2121">
        <v>2.192951935</v>
      </c>
      <c r="AA2121">
        <v>-2.192951935</v>
      </c>
      <c r="AB2121">
        <v>2.4475772900000001E-2</v>
      </c>
      <c r="AC2121">
        <v>2.4475772900000001E-2</v>
      </c>
      <c r="AD2121">
        <v>0</v>
      </c>
      <c r="AE2121">
        <v>217.33712162</v>
      </c>
      <c r="AF2121">
        <v>0.4436572131</v>
      </c>
      <c r="AG2121">
        <v>3939.535723</v>
      </c>
      <c r="AH2121" t="s">
        <v>40</v>
      </c>
    </row>
    <row r="2122" spans="1:34" x14ac:dyDescent="0.55000000000000004">
      <c r="A2122">
        <v>17356.692139999999</v>
      </c>
      <c r="B2122">
        <v>18765.895605999998</v>
      </c>
      <c r="C2122" t="s">
        <v>21</v>
      </c>
      <c r="D2122">
        <v>21040</v>
      </c>
      <c r="E2122">
        <v>210056</v>
      </c>
      <c r="F2122" t="s">
        <v>525</v>
      </c>
      <c r="G2122" t="s">
        <v>35</v>
      </c>
      <c r="H2122" t="s">
        <v>126</v>
      </c>
      <c r="I2122" t="s">
        <v>37</v>
      </c>
      <c r="J2122">
        <v>2</v>
      </c>
      <c r="K2122">
        <v>6.3298808109999998</v>
      </c>
      <c r="L2122">
        <v>7</v>
      </c>
      <c r="M2122">
        <v>197211.11</v>
      </c>
      <c r="N2122">
        <v>8.0644347619999994</v>
      </c>
      <c r="O2122">
        <v>8</v>
      </c>
      <c r="P2122">
        <v>141900.13</v>
      </c>
      <c r="Q2122">
        <v>1</v>
      </c>
      <c r="R2122">
        <v>1.7345539510000001</v>
      </c>
      <c r="S2122">
        <v>-55310.98</v>
      </c>
      <c r="T2122" t="s">
        <v>240</v>
      </c>
      <c r="U2122" t="s">
        <v>241</v>
      </c>
      <c r="V2122">
        <v>0</v>
      </c>
      <c r="W2122">
        <v>0</v>
      </c>
      <c r="X2122">
        <v>35.146409966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1.7345539510000001</v>
      </c>
      <c r="AG2122">
        <v>15402.290443</v>
      </c>
      <c r="AH2122" t="s">
        <v>40</v>
      </c>
    </row>
    <row r="2123" spans="1:34" x14ac:dyDescent="0.55000000000000004">
      <c r="A2123">
        <v>16414.020816</v>
      </c>
      <c r="B2123">
        <v>16246.603332000001</v>
      </c>
      <c r="C2123" t="s">
        <v>21</v>
      </c>
      <c r="D2123">
        <v>21401</v>
      </c>
      <c r="E2123">
        <v>210057</v>
      </c>
      <c r="F2123" t="s">
        <v>526</v>
      </c>
      <c r="G2123" t="s">
        <v>35</v>
      </c>
      <c r="H2123" t="s">
        <v>64</v>
      </c>
      <c r="I2123" t="s">
        <v>37</v>
      </c>
      <c r="J2123">
        <v>1</v>
      </c>
      <c r="K2123">
        <v>0</v>
      </c>
      <c r="L2123">
        <v>0</v>
      </c>
      <c r="M2123">
        <v>0</v>
      </c>
      <c r="N2123">
        <v>0.57127498300000001</v>
      </c>
      <c r="O2123">
        <v>1</v>
      </c>
      <c r="P2123">
        <v>14900.11</v>
      </c>
      <c r="Q2123">
        <v>1</v>
      </c>
      <c r="R2123">
        <v>0.57127498300000001</v>
      </c>
      <c r="S2123">
        <v>14900.11</v>
      </c>
      <c r="T2123" t="s">
        <v>104</v>
      </c>
      <c r="U2123" t="s">
        <v>325</v>
      </c>
      <c r="V2123">
        <v>0</v>
      </c>
      <c r="W2123">
        <v>0</v>
      </c>
      <c r="X2123">
        <v>81.173615592999994</v>
      </c>
      <c r="Y2123">
        <v>-1.1152699669999999</v>
      </c>
      <c r="Z2123">
        <v>1.1152699669999999</v>
      </c>
      <c r="AA2123">
        <v>-1.1152699669999999</v>
      </c>
      <c r="AB2123">
        <v>7.8489275999999997E-3</v>
      </c>
      <c r="AC2123">
        <v>7.8489275999999997E-3</v>
      </c>
      <c r="AD2123">
        <v>0</v>
      </c>
      <c r="AE2123">
        <v>65.910687011999997</v>
      </c>
      <c r="AF2123">
        <v>0.56342605540000001</v>
      </c>
      <c r="AG2123">
        <v>4731.3213100000003</v>
      </c>
      <c r="AH2123" t="s">
        <v>40</v>
      </c>
    </row>
    <row r="2124" spans="1:34" x14ac:dyDescent="0.55000000000000004">
      <c r="A2124">
        <v>16414.020816</v>
      </c>
      <c r="B2124">
        <v>16246.603332000001</v>
      </c>
      <c r="C2124" t="s">
        <v>21</v>
      </c>
      <c r="D2124">
        <v>20781</v>
      </c>
      <c r="E2124">
        <v>210057</v>
      </c>
      <c r="F2124" t="s">
        <v>526</v>
      </c>
      <c r="G2124" t="s">
        <v>35</v>
      </c>
      <c r="H2124" t="s">
        <v>41</v>
      </c>
      <c r="I2124" t="s">
        <v>37</v>
      </c>
      <c r="J2124">
        <v>2</v>
      </c>
      <c r="K2124">
        <v>0</v>
      </c>
      <c r="L2124">
        <v>0</v>
      </c>
      <c r="M2124">
        <v>0</v>
      </c>
      <c r="N2124">
        <v>3.724108889</v>
      </c>
      <c r="O2124">
        <v>3</v>
      </c>
      <c r="P2124">
        <v>31335.21</v>
      </c>
      <c r="Q2124">
        <v>3</v>
      </c>
      <c r="R2124">
        <v>3.724108889</v>
      </c>
      <c r="S2124">
        <v>31335.21</v>
      </c>
      <c r="T2124" t="s">
        <v>49</v>
      </c>
      <c r="U2124" t="s">
        <v>317</v>
      </c>
      <c r="V2124">
        <v>0</v>
      </c>
      <c r="W2124">
        <v>0</v>
      </c>
      <c r="X2124">
        <v>17.319417484999999</v>
      </c>
      <c r="Y2124">
        <v>-1.2624739620000001</v>
      </c>
      <c r="Z2124">
        <v>1.2624739620000001</v>
      </c>
      <c r="AA2124">
        <v>-1.2624739620000001</v>
      </c>
      <c r="AB2124">
        <v>0.27146354709999998</v>
      </c>
      <c r="AC2124">
        <v>0.27146354709999998</v>
      </c>
      <c r="AD2124">
        <v>0</v>
      </c>
      <c r="AE2124">
        <v>2279.5915328000001</v>
      </c>
      <c r="AF2124">
        <v>3.4526453418999998</v>
      </c>
      <c r="AG2124">
        <v>28993.289048999999</v>
      </c>
      <c r="AH2124" t="s">
        <v>40</v>
      </c>
    </row>
    <row r="2125" spans="1:34" x14ac:dyDescent="0.55000000000000004">
      <c r="A2125">
        <v>16414.020816</v>
      </c>
      <c r="B2125">
        <v>16246.603332000001</v>
      </c>
      <c r="C2125" t="s">
        <v>21</v>
      </c>
      <c r="D2125">
        <v>21244</v>
      </c>
      <c r="E2125">
        <v>210057</v>
      </c>
      <c r="F2125" t="s">
        <v>526</v>
      </c>
      <c r="G2125" t="s">
        <v>35</v>
      </c>
      <c r="H2125" t="s">
        <v>36</v>
      </c>
      <c r="I2125" t="s">
        <v>37</v>
      </c>
      <c r="J2125">
        <v>1</v>
      </c>
      <c r="K2125">
        <v>0</v>
      </c>
      <c r="L2125">
        <v>0</v>
      </c>
      <c r="M2125">
        <v>0</v>
      </c>
      <c r="N2125">
        <v>0.598206982</v>
      </c>
      <c r="O2125">
        <v>1</v>
      </c>
      <c r="P2125">
        <v>15992.13</v>
      </c>
      <c r="Q2125">
        <v>1</v>
      </c>
      <c r="R2125">
        <v>0.598206982</v>
      </c>
      <c r="S2125">
        <v>15992.13</v>
      </c>
      <c r="T2125" t="s">
        <v>153</v>
      </c>
      <c r="U2125" t="s">
        <v>154</v>
      </c>
      <c r="V2125">
        <v>0</v>
      </c>
      <c r="W2125">
        <v>0</v>
      </c>
      <c r="X2125">
        <v>128.80505017999999</v>
      </c>
      <c r="Y2125">
        <v>-0.77333497699999998</v>
      </c>
      <c r="Z2125">
        <v>0.77333497699999998</v>
      </c>
      <c r="AA2125">
        <v>-0.77333497699999998</v>
      </c>
      <c r="AB2125">
        <v>3.5915856999999998E-3</v>
      </c>
      <c r="AC2125">
        <v>3.5915856999999998E-3</v>
      </c>
      <c r="AD2125">
        <v>0</v>
      </c>
      <c r="AE2125">
        <v>30.160029040000001</v>
      </c>
      <c r="AF2125">
        <v>0.59461539630000004</v>
      </c>
      <c r="AG2125">
        <v>4993.2310877999998</v>
      </c>
      <c r="AH2125" t="s">
        <v>40</v>
      </c>
    </row>
    <row r="2126" spans="1:34" x14ac:dyDescent="0.55000000000000004">
      <c r="A2126">
        <v>16414.020816</v>
      </c>
      <c r="B2126">
        <v>16246.603332000001</v>
      </c>
      <c r="C2126" t="s">
        <v>21</v>
      </c>
      <c r="D2126">
        <v>21239</v>
      </c>
      <c r="E2126">
        <v>210057</v>
      </c>
      <c r="F2126" t="s">
        <v>526</v>
      </c>
      <c r="G2126" t="s">
        <v>35</v>
      </c>
      <c r="H2126" t="s">
        <v>86</v>
      </c>
      <c r="I2126" t="s">
        <v>37</v>
      </c>
      <c r="J2126">
        <v>2</v>
      </c>
      <c r="K2126">
        <v>0</v>
      </c>
      <c r="L2126">
        <v>0</v>
      </c>
      <c r="M2126">
        <v>0</v>
      </c>
      <c r="N2126">
        <v>1.075139968</v>
      </c>
      <c r="O2126">
        <v>2</v>
      </c>
      <c r="P2126">
        <v>52175.69</v>
      </c>
      <c r="Q2126">
        <v>2</v>
      </c>
      <c r="R2126">
        <v>1.075139968</v>
      </c>
      <c r="S2126">
        <v>52175.69</v>
      </c>
      <c r="T2126" t="s">
        <v>36</v>
      </c>
      <c r="U2126" t="s">
        <v>109</v>
      </c>
      <c r="V2126">
        <v>0</v>
      </c>
      <c r="W2126">
        <v>0</v>
      </c>
      <c r="X2126">
        <v>164.27218110999999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1.075139968</v>
      </c>
      <c r="AG2126">
        <v>9028.3943971999997</v>
      </c>
      <c r="AH2126" t="s">
        <v>40</v>
      </c>
    </row>
    <row r="2127" spans="1:34" x14ac:dyDescent="0.55000000000000004">
      <c r="A2127">
        <v>16414.020816</v>
      </c>
      <c r="B2127">
        <v>16246.603332000001</v>
      </c>
      <c r="C2127" t="s">
        <v>21</v>
      </c>
      <c r="D2127">
        <v>21237</v>
      </c>
      <c r="E2127">
        <v>210057</v>
      </c>
      <c r="F2127" t="s">
        <v>526</v>
      </c>
      <c r="G2127" t="s">
        <v>35</v>
      </c>
      <c r="H2127" t="s">
        <v>36</v>
      </c>
      <c r="I2127" t="s">
        <v>37</v>
      </c>
      <c r="J2127">
        <v>1</v>
      </c>
      <c r="K2127">
        <v>0</v>
      </c>
      <c r="L2127">
        <v>0</v>
      </c>
      <c r="M2127">
        <v>0</v>
      </c>
      <c r="N2127">
        <v>0.75515097799999997</v>
      </c>
      <c r="O2127">
        <v>1</v>
      </c>
      <c r="P2127">
        <v>10572.13</v>
      </c>
      <c r="Q2127">
        <v>1</v>
      </c>
      <c r="R2127">
        <v>0.75515097799999997</v>
      </c>
      <c r="S2127">
        <v>10572.13</v>
      </c>
      <c r="T2127" t="s">
        <v>294</v>
      </c>
      <c r="U2127" t="s">
        <v>295</v>
      </c>
      <c r="V2127">
        <v>0</v>
      </c>
      <c r="W2127">
        <v>0</v>
      </c>
      <c r="X2127">
        <v>67.447334992999998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0.75515097799999997</v>
      </c>
      <c r="AG2127">
        <v>6341.3146769000004</v>
      </c>
      <c r="AH2127" t="s">
        <v>40</v>
      </c>
    </row>
    <row r="2128" spans="1:34" x14ac:dyDescent="0.55000000000000004">
      <c r="A2128">
        <v>16414.020816</v>
      </c>
      <c r="B2128">
        <v>16246.603332000001</v>
      </c>
      <c r="C2128" t="s">
        <v>21</v>
      </c>
      <c r="D2128">
        <v>21234</v>
      </c>
      <c r="E2128">
        <v>210057</v>
      </c>
      <c r="F2128" t="s">
        <v>526</v>
      </c>
      <c r="G2128" t="s">
        <v>35</v>
      </c>
      <c r="H2128" t="s">
        <v>36</v>
      </c>
      <c r="I2128" t="s">
        <v>37</v>
      </c>
      <c r="J2128">
        <v>1</v>
      </c>
      <c r="K2128">
        <v>0</v>
      </c>
      <c r="L2128">
        <v>0</v>
      </c>
      <c r="M2128">
        <v>0</v>
      </c>
      <c r="N2128">
        <v>0.46813298599999997</v>
      </c>
      <c r="O2128">
        <v>1</v>
      </c>
      <c r="P2128">
        <v>4772.3599999999997</v>
      </c>
      <c r="Q2128">
        <v>1</v>
      </c>
      <c r="R2128">
        <v>0.46813298599999997</v>
      </c>
      <c r="S2128">
        <v>4772.3599999999997</v>
      </c>
      <c r="T2128" t="s">
        <v>236</v>
      </c>
      <c r="U2128" t="s">
        <v>237</v>
      </c>
      <c r="V2128">
        <v>0</v>
      </c>
      <c r="W2128">
        <v>0</v>
      </c>
      <c r="X2128">
        <v>124.48361029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0.46813298599999997</v>
      </c>
      <c r="AG2128">
        <v>3931.1060455000002</v>
      </c>
      <c r="AH2128" t="s">
        <v>40</v>
      </c>
    </row>
    <row r="2129" spans="1:34" x14ac:dyDescent="0.55000000000000004">
      <c r="A2129">
        <v>16414.020816</v>
      </c>
      <c r="B2129">
        <v>16246.603332000001</v>
      </c>
      <c r="C2129" t="s">
        <v>21</v>
      </c>
      <c r="D2129">
        <v>21015</v>
      </c>
      <c r="E2129">
        <v>210057</v>
      </c>
      <c r="F2129" t="s">
        <v>526</v>
      </c>
      <c r="G2129" t="s">
        <v>35</v>
      </c>
      <c r="H2129" t="s">
        <v>126</v>
      </c>
      <c r="I2129" t="s">
        <v>37</v>
      </c>
      <c r="J2129">
        <v>1</v>
      </c>
      <c r="K2129">
        <v>0</v>
      </c>
      <c r="L2129">
        <v>0</v>
      </c>
      <c r="M2129">
        <v>0</v>
      </c>
      <c r="N2129">
        <v>0.569424983</v>
      </c>
      <c r="O2129">
        <v>1</v>
      </c>
      <c r="P2129">
        <v>4015.14</v>
      </c>
      <c r="Q2129">
        <v>1</v>
      </c>
      <c r="R2129">
        <v>0.569424983</v>
      </c>
      <c r="S2129">
        <v>4015.14</v>
      </c>
      <c r="T2129" t="s">
        <v>247</v>
      </c>
      <c r="U2129" t="s">
        <v>336</v>
      </c>
      <c r="V2129">
        <v>0</v>
      </c>
      <c r="W2129">
        <v>0</v>
      </c>
      <c r="X2129">
        <v>16.030183524000002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0.569424983</v>
      </c>
      <c r="AG2129">
        <v>4781.6967828999996</v>
      </c>
      <c r="AH2129" t="s">
        <v>40</v>
      </c>
    </row>
    <row r="2130" spans="1:34" x14ac:dyDescent="0.55000000000000004">
      <c r="A2130">
        <v>16414.020816</v>
      </c>
      <c r="B2130">
        <v>16246.603332000001</v>
      </c>
      <c r="C2130" t="s">
        <v>21</v>
      </c>
      <c r="D2130">
        <v>21231</v>
      </c>
      <c r="E2130">
        <v>210057</v>
      </c>
      <c r="F2130" t="s">
        <v>526</v>
      </c>
      <c r="G2130" t="s">
        <v>35</v>
      </c>
      <c r="H2130" t="s">
        <v>86</v>
      </c>
      <c r="I2130" t="s">
        <v>37</v>
      </c>
      <c r="J2130">
        <v>1</v>
      </c>
      <c r="K2130">
        <v>0</v>
      </c>
      <c r="L2130">
        <v>0</v>
      </c>
      <c r="M2130">
        <v>0</v>
      </c>
      <c r="N2130">
        <v>0.94474897199999996</v>
      </c>
      <c r="O2130">
        <v>1</v>
      </c>
      <c r="P2130">
        <v>7089.29</v>
      </c>
      <c r="Q2130">
        <v>1</v>
      </c>
      <c r="R2130">
        <v>0.94474897199999996</v>
      </c>
      <c r="S2130">
        <v>7089.29</v>
      </c>
      <c r="T2130" t="s">
        <v>36</v>
      </c>
      <c r="U2130" t="s">
        <v>213</v>
      </c>
      <c r="V2130">
        <v>0</v>
      </c>
      <c r="W2130">
        <v>0</v>
      </c>
      <c r="X2130">
        <v>80.842232605000007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0.94474897199999996</v>
      </c>
      <c r="AG2130">
        <v>7933.4473459000001</v>
      </c>
      <c r="AH2130" t="s">
        <v>40</v>
      </c>
    </row>
    <row r="2131" spans="1:34" x14ac:dyDescent="0.55000000000000004">
      <c r="A2131">
        <v>16414.020816</v>
      </c>
      <c r="B2131">
        <v>16246.603332000001</v>
      </c>
      <c r="C2131" t="s">
        <v>21</v>
      </c>
      <c r="D2131">
        <v>20774</v>
      </c>
      <c r="E2131">
        <v>210057</v>
      </c>
      <c r="F2131" t="s">
        <v>526</v>
      </c>
      <c r="G2131" t="s">
        <v>35</v>
      </c>
      <c r="H2131" t="s">
        <v>41</v>
      </c>
      <c r="I2131" t="s">
        <v>37</v>
      </c>
      <c r="J2131">
        <v>2</v>
      </c>
      <c r="K2131">
        <v>0.732951978</v>
      </c>
      <c r="L2131">
        <v>1</v>
      </c>
      <c r="M2131">
        <v>42137.93</v>
      </c>
      <c r="N2131">
        <v>3.0835369090000002</v>
      </c>
      <c r="O2131">
        <v>5</v>
      </c>
      <c r="P2131">
        <v>49013.919999999998</v>
      </c>
      <c r="Q2131">
        <v>4</v>
      </c>
      <c r="R2131">
        <v>2.3505849310000002</v>
      </c>
      <c r="S2131">
        <v>6875.99</v>
      </c>
      <c r="T2131" t="s">
        <v>162</v>
      </c>
      <c r="U2131" t="s">
        <v>201</v>
      </c>
      <c r="V2131">
        <v>0</v>
      </c>
      <c r="W2131">
        <v>0</v>
      </c>
      <c r="X2131">
        <v>108.96683977000001</v>
      </c>
      <c r="Y2131">
        <v>-10.96837268</v>
      </c>
      <c r="Z2131">
        <v>10.968372676</v>
      </c>
      <c r="AA2131">
        <v>-10.96837268</v>
      </c>
      <c r="AB2131">
        <v>0.23660493029999999</v>
      </c>
      <c r="AC2131">
        <v>0.23660493029999999</v>
      </c>
      <c r="AD2131">
        <v>0</v>
      </c>
      <c r="AE2131">
        <v>1986.8693292999999</v>
      </c>
      <c r="AF2131">
        <v>2.1139800006999998</v>
      </c>
      <c r="AG2131">
        <v>17751.963243999999</v>
      </c>
      <c r="AH2131" t="s">
        <v>40</v>
      </c>
    </row>
    <row r="2132" spans="1:34" x14ac:dyDescent="0.55000000000000004">
      <c r="A2132">
        <v>16414.020816</v>
      </c>
      <c r="B2132">
        <v>16246.603332000001</v>
      </c>
      <c r="C2132" t="s">
        <v>21</v>
      </c>
      <c r="D2132">
        <v>21228</v>
      </c>
      <c r="E2132">
        <v>210057</v>
      </c>
      <c r="F2132" t="s">
        <v>526</v>
      </c>
      <c r="G2132" t="s">
        <v>35</v>
      </c>
      <c r="H2132" t="s">
        <v>36</v>
      </c>
      <c r="I2132" t="s">
        <v>37</v>
      </c>
      <c r="J2132">
        <v>1</v>
      </c>
      <c r="K2132">
        <v>0</v>
      </c>
      <c r="L2132">
        <v>0</v>
      </c>
      <c r="M2132">
        <v>0</v>
      </c>
      <c r="N2132">
        <v>0.43226198700000001</v>
      </c>
      <c r="O2132">
        <v>1</v>
      </c>
      <c r="P2132">
        <v>5972.82</v>
      </c>
      <c r="Q2132">
        <v>1</v>
      </c>
      <c r="R2132">
        <v>0.43226198700000001</v>
      </c>
      <c r="S2132">
        <v>5972.82</v>
      </c>
      <c r="T2132" t="s">
        <v>463</v>
      </c>
      <c r="U2132" t="s">
        <v>464</v>
      </c>
      <c r="V2132">
        <v>0</v>
      </c>
      <c r="W2132">
        <v>0</v>
      </c>
      <c r="X2132">
        <v>33.186515018000001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0.43226198700000001</v>
      </c>
      <c r="AG2132">
        <v>3629.8824503999999</v>
      </c>
      <c r="AH2132" t="s">
        <v>40</v>
      </c>
    </row>
    <row r="2133" spans="1:34" x14ac:dyDescent="0.55000000000000004">
      <c r="A2133">
        <v>16414.020816</v>
      </c>
      <c r="B2133">
        <v>16246.603332000001</v>
      </c>
      <c r="C2133" t="s">
        <v>21</v>
      </c>
      <c r="D2133">
        <v>21227</v>
      </c>
      <c r="E2133">
        <v>210057</v>
      </c>
      <c r="F2133" t="s">
        <v>526</v>
      </c>
      <c r="G2133" t="s">
        <v>35</v>
      </c>
      <c r="H2133" t="s">
        <v>36</v>
      </c>
      <c r="I2133" t="s">
        <v>37</v>
      </c>
      <c r="J2133">
        <v>1</v>
      </c>
      <c r="K2133">
        <v>0</v>
      </c>
      <c r="L2133">
        <v>0</v>
      </c>
      <c r="M2133">
        <v>0</v>
      </c>
      <c r="N2133">
        <v>0.57127498300000001</v>
      </c>
      <c r="O2133">
        <v>1</v>
      </c>
      <c r="P2133">
        <v>12331.1</v>
      </c>
      <c r="Q2133">
        <v>1</v>
      </c>
      <c r="R2133">
        <v>0.57127498300000001</v>
      </c>
      <c r="S2133">
        <v>12331.1</v>
      </c>
      <c r="T2133" t="s">
        <v>458</v>
      </c>
      <c r="U2133" t="s">
        <v>459</v>
      </c>
      <c r="V2133">
        <v>0</v>
      </c>
      <c r="W2133">
        <v>0</v>
      </c>
      <c r="X2133">
        <v>38.351487861000003</v>
      </c>
      <c r="Y2133">
        <v>-0.598206982</v>
      </c>
      <c r="Z2133">
        <v>0.598206982</v>
      </c>
      <c r="AA2133">
        <v>-0.598206982</v>
      </c>
      <c r="AB2133">
        <v>8.9107543000000004E-3</v>
      </c>
      <c r="AC2133">
        <v>8.9107543000000004E-3</v>
      </c>
      <c r="AD2133">
        <v>0</v>
      </c>
      <c r="AE2133">
        <v>74.827284023000004</v>
      </c>
      <c r="AF2133">
        <v>0.56236422870000002</v>
      </c>
      <c r="AG2133">
        <v>4722.4047129999999</v>
      </c>
      <c r="AH2133" t="s">
        <v>40</v>
      </c>
    </row>
    <row r="2134" spans="1:34" x14ac:dyDescent="0.55000000000000004">
      <c r="A2134">
        <v>16414.020816</v>
      </c>
      <c r="B2134">
        <v>16246.603332000001</v>
      </c>
      <c r="C2134" t="s">
        <v>21</v>
      </c>
      <c r="D2134">
        <v>20772</v>
      </c>
      <c r="E2134">
        <v>210057</v>
      </c>
      <c r="F2134" t="s">
        <v>526</v>
      </c>
      <c r="G2134" t="s">
        <v>35</v>
      </c>
      <c r="H2134" t="s">
        <v>41</v>
      </c>
      <c r="I2134" t="s">
        <v>37</v>
      </c>
      <c r="J2134">
        <v>2</v>
      </c>
      <c r="K2134">
        <v>1.4032029589999999</v>
      </c>
      <c r="L2134">
        <v>2</v>
      </c>
      <c r="M2134">
        <v>35263.5</v>
      </c>
      <c r="N2134">
        <v>7.3615377820000001</v>
      </c>
      <c r="O2134">
        <v>6</v>
      </c>
      <c r="P2134">
        <v>105792.54</v>
      </c>
      <c r="Q2134">
        <v>4</v>
      </c>
      <c r="R2134">
        <v>5.9583348230000004</v>
      </c>
      <c r="S2134">
        <v>70529.039999999994</v>
      </c>
      <c r="T2134" t="s">
        <v>162</v>
      </c>
      <c r="U2134" t="s">
        <v>163</v>
      </c>
      <c r="V2134">
        <v>0</v>
      </c>
      <c r="W2134">
        <v>0</v>
      </c>
      <c r="X2134">
        <v>53.818906400000003</v>
      </c>
      <c r="Y2134">
        <v>-4.8192558569999999</v>
      </c>
      <c r="Z2134">
        <v>4.8192558569999999</v>
      </c>
      <c r="AA2134">
        <v>-4.8192558569999999</v>
      </c>
      <c r="AB2134">
        <v>0.5335437287</v>
      </c>
      <c r="AC2134">
        <v>0.5335437287</v>
      </c>
      <c r="AD2134">
        <v>0</v>
      </c>
      <c r="AE2134">
        <v>4480.3870696000004</v>
      </c>
      <c r="AF2134">
        <v>5.4247910942999997</v>
      </c>
      <c r="AG2134">
        <v>45554.211525999999</v>
      </c>
      <c r="AH2134" t="s">
        <v>40</v>
      </c>
    </row>
    <row r="2135" spans="1:34" x14ac:dyDescent="0.55000000000000004">
      <c r="A2135">
        <v>16414.020816</v>
      </c>
      <c r="B2135">
        <v>16246.603332000001</v>
      </c>
      <c r="C2135" t="s">
        <v>21</v>
      </c>
      <c r="D2135">
        <v>20721</v>
      </c>
      <c r="E2135">
        <v>210057</v>
      </c>
      <c r="F2135" t="s">
        <v>526</v>
      </c>
      <c r="G2135" t="s">
        <v>35</v>
      </c>
      <c r="H2135" t="s">
        <v>41</v>
      </c>
      <c r="I2135" t="s">
        <v>37</v>
      </c>
      <c r="J2135">
        <v>1</v>
      </c>
      <c r="K2135">
        <v>2.7910949180000002</v>
      </c>
      <c r="L2135">
        <v>2</v>
      </c>
      <c r="M2135">
        <v>47841.73</v>
      </c>
      <c r="N2135">
        <v>4.4906418669999999</v>
      </c>
      <c r="O2135">
        <v>4</v>
      </c>
      <c r="P2135">
        <v>51376.47</v>
      </c>
      <c r="Q2135">
        <v>2</v>
      </c>
      <c r="R2135">
        <v>1.6995469489999999</v>
      </c>
      <c r="S2135">
        <v>3534.74</v>
      </c>
      <c r="T2135" t="s">
        <v>140</v>
      </c>
      <c r="U2135" t="s">
        <v>157</v>
      </c>
      <c r="V2135">
        <v>0</v>
      </c>
      <c r="W2135">
        <v>0</v>
      </c>
      <c r="X2135">
        <v>63.788020107000001</v>
      </c>
      <c r="Y2135">
        <v>-1.1063639679999999</v>
      </c>
      <c r="Z2135">
        <v>1.1063639679999999</v>
      </c>
      <c r="AA2135">
        <v>-1.1063639679999999</v>
      </c>
      <c r="AB2135">
        <v>2.9477596299999999E-2</v>
      </c>
      <c r="AC2135">
        <v>2.9477596299999999E-2</v>
      </c>
      <c r="AD2135">
        <v>0</v>
      </c>
      <c r="AE2135">
        <v>247.53555194</v>
      </c>
      <c r="AF2135">
        <v>1.6700693526999999</v>
      </c>
      <c r="AG2135">
        <v>14024.262176</v>
      </c>
      <c r="AH2135" t="s">
        <v>40</v>
      </c>
    </row>
    <row r="2136" spans="1:34" x14ac:dyDescent="0.55000000000000004">
      <c r="A2136">
        <v>16414.020816</v>
      </c>
      <c r="B2136">
        <v>16246.603332000001</v>
      </c>
      <c r="C2136" t="s">
        <v>21</v>
      </c>
      <c r="D2136">
        <v>21224</v>
      </c>
      <c r="E2136">
        <v>210057</v>
      </c>
      <c r="F2136" t="s">
        <v>526</v>
      </c>
      <c r="G2136" t="s">
        <v>35</v>
      </c>
      <c r="H2136" t="s">
        <v>86</v>
      </c>
      <c r="I2136" t="s">
        <v>37</v>
      </c>
      <c r="J2136">
        <v>1</v>
      </c>
      <c r="K2136">
        <v>0.75515097799999997</v>
      </c>
      <c r="L2136">
        <v>1</v>
      </c>
      <c r="M2136">
        <v>13576.26</v>
      </c>
      <c r="N2136">
        <v>1.9722449419999999</v>
      </c>
      <c r="O2136">
        <v>3</v>
      </c>
      <c r="P2136">
        <v>21686.85</v>
      </c>
      <c r="Q2136">
        <v>2</v>
      </c>
      <c r="R2136">
        <v>1.217093964</v>
      </c>
      <c r="S2136">
        <v>8110.59</v>
      </c>
      <c r="T2136" t="s">
        <v>36</v>
      </c>
      <c r="U2136" t="s">
        <v>400</v>
      </c>
      <c r="V2136">
        <v>0</v>
      </c>
      <c r="W2136">
        <v>0</v>
      </c>
      <c r="X2136">
        <v>65.434303064000005</v>
      </c>
      <c r="Y2136">
        <v>-0.73492597800000004</v>
      </c>
      <c r="Z2136">
        <v>0.73492597800000004</v>
      </c>
      <c r="AA2136">
        <v>-0.73492597800000004</v>
      </c>
      <c r="AB2136">
        <v>1.36698021E-2</v>
      </c>
      <c r="AC2136">
        <v>1.36698021E-2</v>
      </c>
      <c r="AD2136">
        <v>0</v>
      </c>
      <c r="AE2136">
        <v>114.79097433</v>
      </c>
      <c r="AF2136">
        <v>1.2034241618999999</v>
      </c>
      <c r="AG2136">
        <v>10105.649761000001</v>
      </c>
      <c r="AH2136" t="s">
        <v>40</v>
      </c>
    </row>
    <row r="2137" spans="1:34" x14ac:dyDescent="0.55000000000000004">
      <c r="A2137">
        <v>16414.020816</v>
      </c>
      <c r="B2137">
        <v>16246.603332000001</v>
      </c>
      <c r="C2137" t="s">
        <v>21</v>
      </c>
      <c r="D2137">
        <v>20912</v>
      </c>
      <c r="E2137">
        <v>210057</v>
      </c>
      <c r="F2137" t="s">
        <v>526</v>
      </c>
      <c r="G2137" t="s">
        <v>35</v>
      </c>
      <c r="H2137" t="s">
        <v>46</v>
      </c>
      <c r="I2137" t="s">
        <v>37</v>
      </c>
      <c r="J2137">
        <v>2</v>
      </c>
      <c r="K2137">
        <v>6.609287804</v>
      </c>
      <c r="L2137">
        <v>4</v>
      </c>
      <c r="M2137">
        <v>75223.61</v>
      </c>
      <c r="N2137">
        <v>11.096774671</v>
      </c>
      <c r="O2137">
        <v>12</v>
      </c>
      <c r="P2137">
        <v>149760.4</v>
      </c>
      <c r="Q2137">
        <v>8</v>
      </c>
      <c r="R2137">
        <v>4.4874868670000003</v>
      </c>
      <c r="S2137">
        <v>74536.789999999994</v>
      </c>
      <c r="T2137" t="s">
        <v>303</v>
      </c>
      <c r="U2137" t="s">
        <v>304</v>
      </c>
      <c r="V2137">
        <v>0</v>
      </c>
      <c r="W2137">
        <v>0</v>
      </c>
      <c r="X2137">
        <v>9.2743827250000006</v>
      </c>
      <c r="Y2137">
        <v>-1.66194595</v>
      </c>
      <c r="Z2137">
        <v>1.66194595</v>
      </c>
      <c r="AA2137">
        <v>-1.66194595</v>
      </c>
      <c r="AB2137">
        <v>0.80414630769999995</v>
      </c>
      <c r="AC2137">
        <v>0.80414630769999995</v>
      </c>
      <c r="AD2137">
        <v>0</v>
      </c>
      <c r="AE2137">
        <v>6752.7486976999999</v>
      </c>
      <c r="AF2137">
        <v>3.6833405592999999</v>
      </c>
      <c r="AG2137">
        <v>30930.532078</v>
      </c>
      <c r="AH2137" t="s">
        <v>40</v>
      </c>
    </row>
    <row r="2138" spans="1:34" x14ac:dyDescent="0.55000000000000004">
      <c r="A2138">
        <v>16414.020816</v>
      </c>
      <c r="B2138">
        <v>16246.603332000001</v>
      </c>
      <c r="C2138" t="s">
        <v>21</v>
      </c>
      <c r="D2138">
        <v>21223</v>
      </c>
      <c r="E2138">
        <v>210057</v>
      </c>
      <c r="F2138" t="s">
        <v>526</v>
      </c>
      <c r="G2138" t="s">
        <v>35</v>
      </c>
      <c r="H2138" t="s">
        <v>86</v>
      </c>
      <c r="I2138" t="s">
        <v>37</v>
      </c>
      <c r="J2138">
        <v>2</v>
      </c>
      <c r="K2138">
        <v>0.46813298599999997</v>
      </c>
      <c r="L2138">
        <v>1</v>
      </c>
      <c r="M2138">
        <v>3492.37</v>
      </c>
      <c r="N2138">
        <v>1.6599719500000001</v>
      </c>
      <c r="O2138">
        <v>2</v>
      </c>
      <c r="P2138">
        <v>36827.480000000003</v>
      </c>
      <c r="Q2138">
        <v>1</v>
      </c>
      <c r="R2138">
        <v>1.191838964</v>
      </c>
      <c r="S2138">
        <v>33335.11</v>
      </c>
      <c r="T2138" t="s">
        <v>36</v>
      </c>
      <c r="U2138" t="s">
        <v>308</v>
      </c>
      <c r="V2138">
        <v>0</v>
      </c>
      <c r="W2138">
        <v>0</v>
      </c>
      <c r="X2138">
        <v>32.501234044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1.191838964</v>
      </c>
      <c r="AG2138">
        <v>10008.364068999999</v>
      </c>
      <c r="AH2138" t="s">
        <v>40</v>
      </c>
    </row>
    <row r="2139" spans="1:34" x14ac:dyDescent="0.55000000000000004">
      <c r="A2139">
        <v>16414.020816</v>
      </c>
      <c r="B2139">
        <v>16246.603332000001</v>
      </c>
      <c r="C2139" t="s">
        <v>21</v>
      </c>
      <c r="D2139">
        <v>20910</v>
      </c>
      <c r="E2139">
        <v>210057</v>
      </c>
      <c r="F2139" t="s">
        <v>526</v>
      </c>
      <c r="G2139" t="s">
        <v>35</v>
      </c>
      <c r="H2139" t="s">
        <v>46</v>
      </c>
      <c r="I2139" t="s">
        <v>37</v>
      </c>
      <c r="J2139">
        <v>2</v>
      </c>
      <c r="K2139">
        <v>14.909521558</v>
      </c>
      <c r="L2139">
        <v>15</v>
      </c>
      <c r="M2139">
        <v>212676.67</v>
      </c>
      <c r="N2139">
        <v>22.620235327</v>
      </c>
      <c r="O2139">
        <v>28</v>
      </c>
      <c r="P2139">
        <v>392920.32000000001</v>
      </c>
      <c r="Q2139">
        <v>13</v>
      </c>
      <c r="R2139">
        <v>7.7107137689999998</v>
      </c>
      <c r="S2139">
        <v>180243.65</v>
      </c>
      <c r="T2139" t="s">
        <v>98</v>
      </c>
      <c r="U2139" t="s">
        <v>231</v>
      </c>
      <c r="V2139">
        <v>0</v>
      </c>
      <c r="W2139">
        <v>0</v>
      </c>
      <c r="X2139">
        <v>79.478649641000004</v>
      </c>
      <c r="Y2139">
        <v>-2.182473935</v>
      </c>
      <c r="Z2139">
        <v>2.182473935</v>
      </c>
      <c r="AA2139">
        <v>-2.182473935</v>
      </c>
      <c r="AB2139">
        <v>0.2117352509</v>
      </c>
      <c r="AC2139">
        <v>0.2117352509</v>
      </c>
      <c r="AD2139">
        <v>0</v>
      </c>
      <c r="AE2139">
        <v>1778.0283586999999</v>
      </c>
      <c r="AF2139">
        <v>7.4989785181000004</v>
      </c>
      <c r="AG2139">
        <v>62972.020064999997</v>
      </c>
      <c r="AH2139" t="s">
        <v>40</v>
      </c>
    </row>
    <row r="2140" spans="1:34" x14ac:dyDescent="0.55000000000000004">
      <c r="A2140">
        <v>16414.020816</v>
      </c>
      <c r="B2140">
        <v>16246.603332000001</v>
      </c>
      <c r="C2140" t="s">
        <v>21</v>
      </c>
      <c r="D2140">
        <v>20906</v>
      </c>
      <c r="E2140">
        <v>210057</v>
      </c>
      <c r="F2140" t="s">
        <v>526</v>
      </c>
      <c r="G2140" t="s">
        <v>35</v>
      </c>
      <c r="H2140" t="s">
        <v>46</v>
      </c>
      <c r="I2140" t="s">
        <v>37</v>
      </c>
      <c r="J2140">
        <v>2</v>
      </c>
      <c r="K2140">
        <v>74.273980800000004</v>
      </c>
      <c r="L2140">
        <v>99</v>
      </c>
      <c r="M2140">
        <v>1143771.33</v>
      </c>
      <c r="N2140">
        <v>137.09857192999999</v>
      </c>
      <c r="O2140">
        <v>143</v>
      </c>
      <c r="P2140">
        <v>2435576.9300000002</v>
      </c>
      <c r="Q2140">
        <v>44</v>
      </c>
      <c r="R2140">
        <v>62.824591130999998</v>
      </c>
      <c r="S2140">
        <v>1291805.6000000001</v>
      </c>
      <c r="T2140" t="s">
        <v>98</v>
      </c>
      <c r="U2140" t="s">
        <v>99</v>
      </c>
      <c r="V2140">
        <v>0</v>
      </c>
      <c r="W2140">
        <v>0</v>
      </c>
      <c r="X2140">
        <v>117.35899250999999</v>
      </c>
      <c r="Y2140">
        <v>-1.7898299470000001</v>
      </c>
      <c r="Z2140">
        <v>1.7898299470000001</v>
      </c>
      <c r="AA2140">
        <v>-1.7898299470000001</v>
      </c>
      <c r="AB2140">
        <v>0.95813138990000002</v>
      </c>
      <c r="AC2140">
        <v>0.95813138990000002</v>
      </c>
      <c r="AD2140">
        <v>0</v>
      </c>
      <c r="AE2140">
        <v>8045.8250368999998</v>
      </c>
      <c r="AF2140">
        <v>61.866459741</v>
      </c>
      <c r="AG2140">
        <v>519518.21635</v>
      </c>
      <c r="AH2140" t="s">
        <v>40</v>
      </c>
    </row>
    <row r="2141" spans="1:34" x14ac:dyDescent="0.55000000000000004">
      <c r="A2141">
        <v>16414.020816</v>
      </c>
      <c r="B2141">
        <v>16246.603332000001</v>
      </c>
      <c r="C2141" t="s">
        <v>21</v>
      </c>
      <c r="D2141">
        <v>20769</v>
      </c>
      <c r="E2141">
        <v>210057</v>
      </c>
      <c r="F2141" t="s">
        <v>526</v>
      </c>
      <c r="G2141" t="s">
        <v>35</v>
      </c>
      <c r="H2141" t="s">
        <v>41</v>
      </c>
      <c r="I2141" t="s">
        <v>37</v>
      </c>
      <c r="J2141">
        <v>1</v>
      </c>
      <c r="K2141">
        <v>1.0230699700000001</v>
      </c>
      <c r="L2141">
        <v>2</v>
      </c>
      <c r="M2141">
        <v>23301.119999999999</v>
      </c>
      <c r="N2141">
        <v>1.3773439590000001</v>
      </c>
      <c r="O2141">
        <v>2</v>
      </c>
      <c r="P2141">
        <v>14667.02</v>
      </c>
      <c r="Q2141">
        <v>0</v>
      </c>
      <c r="R2141">
        <v>0.35427398900000001</v>
      </c>
      <c r="S2141">
        <v>-8634.1</v>
      </c>
      <c r="T2141" t="s">
        <v>216</v>
      </c>
      <c r="U2141" t="s">
        <v>217</v>
      </c>
      <c r="V2141">
        <v>0</v>
      </c>
      <c r="W2141">
        <v>0</v>
      </c>
      <c r="X2141">
        <v>35.385238944000001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0.35427398900000001</v>
      </c>
      <c r="AG2141">
        <v>2974.9850182999999</v>
      </c>
      <c r="AH2141" t="s">
        <v>40</v>
      </c>
    </row>
    <row r="2142" spans="1:34" x14ac:dyDescent="0.55000000000000004">
      <c r="A2142">
        <v>16414.020816</v>
      </c>
      <c r="B2142">
        <v>16246.603332000001</v>
      </c>
      <c r="C2142" t="s">
        <v>21</v>
      </c>
      <c r="D2142">
        <v>20720</v>
      </c>
      <c r="E2142">
        <v>210057</v>
      </c>
      <c r="F2142" t="s">
        <v>526</v>
      </c>
      <c r="G2142" t="s">
        <v>35</v>
      </c>
      <c r="H2142" t="s">
        <v>41</v>
      </c>
      <c r="I2142" t="s">
        <v>37</v>
      </c>
      <c r="J2142">
        <v>1</v>
      </c>
      <c r="K2142">
        <v>0.92701997199999997</v>
      </c>
      <c r="L2142">
        <v>1</v>
      </c>
      <c r="M2142">
        <v>9873</v>
      </c>
      <c r="N2142">
        <v>2.2697879329999999</v>
      </c>
      <c r="O2142">
        <v>1</v>
      </c>
      <c r="P2142">
        <v>34929.129999999997</v>
      </c>
      <c r="Q2142">
        <v>0</v>
      </c>
      <c r="R2142">
        <v>1.3427679610000001</v>
      </c>
      <c r="S2142">
        <v>25056.13</v>
      </c>
      <c r="T2142" t="s">
        <v>140</v>
      </c>
      <c r="U2142" t="s">
        <v>198</v>
      </c>
      <c r="V2142">
        <v>0</v>
      </c>
      <c r="W2142">
        <v>0</v>
      </c>
      <c r="X2142">
        <v>67.503236000000001</v>
      </c>
      <c r="Y2142">
        <v>-3.745538888</v>
      </c>
      <c r="Z2142">
        <v>3.745538888</v>
      </c>
      <c r="AA2142">
        <v>-3.745538888</v>
      </c>
      <c r="AB2142">
        <v>7.4505903900000003E-2</v>
      </c>
      <c r="AC2142">
        <v>7.4505903900000003E-2</v>
      </c>
      <c r="AD2142">
        <v>0</v>
      </c>
      <c r="AE2142">
        <v>625.65684981000004</v>
      </c>
      <c r="AF2142">
        <v>1.2682620571000001</v>
      </c>
      <c r="AG2142">
        <v>10650.120348</v>
      </c>
      <c r="AH2142" t="s">
        <v>40</v>
      </c>
    </row>
    <row r="2143" spans="1:34" x14ac:dyDescent="0.55000000000000004">
      <c r="A2143">
        <v>16414.020816</v>
      </c>
      <c r="B2143">
        <v>16246.603332000001</v>
      </c>
      <c r="C2143" t="s">
        <v>21</v>
      </c>
      <c r="D2143">
        <v>20904</v>
      </c>
      <c r="E2143">
        <v>210057</v>
      </c>
      <c r="F2143" t="s">
        <v>526</v>
      </c>
      <c r="G2143" t="s">
        <v>35</v>
      </c>
      <c r="H2143" t="s">
        <v>46</v>
      </c>
      <c r="I2143" t="s">
        <v>37</v>
      </c>
      <c r="J2143">
        <v>2</v>
      </c>
      <c r="K2143">
        <v>18.176996461000002</v>
      </c>
      <c r="L2143">
        <v>22</v>
      </c>
      <c r="M2143">
        <v>297369.89</v>
      </c>
      <c r="N2143">
        <v>32.711453030000001</v>
      </c>
      <c r="O2143">
        <v>36</v>
      </c>
      <c r="P2143">
        <v>489593.58</v>
      </c>
      <c r="Q2143">
        <v>14</v>
      </c>
      <c r="R2143">
        <v>14.534456569</v>
      </c>
      <c r="S2143">
        <v>192223.69</v>
      </c>
      <c r="T2143" t="s">
        <v>98</v>
      </c>
      <c r="U2143" t="s">
        <v>233</v>
      </c>
      <c r="V2143">
        <v>0</v>
      </c>
      <c r="W2143">
        <v>0</v>
      </c>
      <c r="X2143">
        <v>108.74863876000001</v>
      </c>
      <c r="Y2143">
        <v>-38.57340086</v>
      </c>
      <c r="Z2143">
        <v>38.57340086</v>
      </c>
      <c r="AA2143">
        <v>-38.57340086</v>
      </c>
      <c r="AB2143">
        <v>5.1554063194999999</v>
      </c>
      <c r="AC2143">
        <v>5.1554063194999999</v>
      </c>
      <c r="AD2143">
        <v>0</v>
      </c>
      <c r="AE2143">
        <v>43292.076302000001</v>
      </c>
      <c r="AF2143">
        <v>9.3790502495000005</v>
      </c>
      <c r="AG2143">
        <v>78759.758956000005</v>
      </c>
      <c r="AH2143" t="s">
        <v>40</v>
      </c>
    </row>
    <row r="2144" spans="1:34" x14ac:dyDescent="0.55000000000000004">
      <c r="A2144">
        <v>16414.020816</v>
      </c>
      <c r="B2144">
        <v>16246.603332000001</v>
      </c>
      <c r="C2144" t="s">
        <v>21</v>
      </c>
      <c r="D2144">
        <v>20764</v>
      </c>
      <c r="E2144">
        <v>210057</v>
      </c>
      <c r="F2144" t="s">
        <v>526</v>
      </c>
      <c r="G2144" t="s">
        <v>35</v>
      </c>
      <c r="H2144" t="s">
        <v>64</v>
      </c>
      <c r="I2144" t="s">
        <v>37</v>
      </c>
      <c r="J2144">
        <v>1</v>
      </c>
      <c r="K2144">
        <v>0</v>
      </c>
      <c r="L2144">
        <v>0</v>
      </c>
      <c r="M2144">
        <v>0</v>
      </c>
      <c r="N2144">
        <v>0.92701997199999997</v>
      </c>
      <c r="O2144">
        <v>1</v>
      </c>
      <c r="P2144">
        <v>19264.54</v>
      </c>
      <c r="Q2144">
        <v>1</v>
      </c>
      <c r="R2144">
        <v>0.92701997199999997</v>
      </c>
      <c r="S2144">
        <v>19264.54</v>
      </c>
      <c r="T2144" t="s">
        <v>211</v>
      </c>
      <c r="U2144" t="s">
        <v>212</v>
      </c>
      <c r="V2144">
        <v>0</v>
      </c>
      <c r="W2144">
        <v>0</v>
      </c>
      <c r="X2144">
        <v>12.565676627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0.92701997199999997</v>
      </c>
      <c r="AG2144">
        <v>7784.5696098999997</v>
      </c>
      <c r="AH2144" t="s">
        <v>40</v>
      </c>
    </row>
    <row r="2145" spans="1:34" x14ac:dyDescent="0.55000000000000004">
      <c r="A2145">
        <v>16414.020816</v>
      </c>
      <c r="B2145">
        <v>16246.603332000001</v>
      </c>
      <c r="C2145" t="s">
        <v>21</v>
      </c>
      <c r="D2145">
        <v>21215</v>
      </c>
      <c r="E2145">
        <v>210057</v>
      </c>
      <c r="F2145" t="s">
        <v>526</v>
      </c>
      <c r="G2145" t="s">
        <v>35</v>
      </c>
      <c r="H2145" t="s">
        <v>86</v>
      </c>
      <c r="I2145" t="s">
        <v>37</v>
      </c>
      <c r="J2145">
        <v>1</v>
      </c>
      <c r="K2145">
        <v>0</v>
      </c>
      <c r="L2145">
        <v>0</v>
      </c>
      <c r="M2145">
        <v>0</v>
      </c>
      <c r="N2145">
        <v>1.256545963</v>
      </c>
      <c r="O2145">
        <v>2</v>
      </c>
      <c r="P2145">
        <v>13858.17</v>
      </c>
      <c r="Q2145">
        <v>2</v>
      </c>
      <c r="R2145">
        <v>1.256545963</v>
      </c>
      <c r="S2145">
        <v>13858.17</v>
      </c>
      <c r="T2145" t="s">
        <v>36</v>
      </c>
      <c r="U2145" t="s">
        <v>277</v>
      </c>
      <c r="V2145">
        <v>0</v>
      </c>
      <c r="W2145">
        <v>0</v>
      </c>
      <c r="X2145">
        <v>67.616079995000007</v>
      </c>
      <c r="Y2145">
        <v>-0.64820198100000004</v>
      </c>
      <c r="Z2145">
        <v>0.64820198100000004</v>
      </c>
      <c r="AA2145">
        <v>-0.64820198100000004</v>
      </c>
      <c r="AB2145">
        <v>1.2045885900000001E-2</v>
      </c>
      <c r="AC2145">
        <v>1.2045885900000001E-2</v>
      </c>
      <c r="AD2145">
        <v>0</v>
      </c>
      <c r="AE2145">
        <v>101.15427918</v>
      </c>
      <c r="AF2145">
        <v>1.2445000771000001</v>
      </c>
      <c r="AG2145">
        <v>10450.581188</v>
      </c>
      <c r="AH2145" t="s">
        <v>40</v>
      </c>
    </row>
    <row r="2146" spans="1:34" x14ac:dyDescent="0.55000000000000004">
      <c r="A2146">
        <v>16414.020816</v>
      </c>
      <c r="B2146">
        <v>16246.603332000001</v>
      </c>
      <c r="C2146" t="s">
        <v>21</v>
      </c>
      <c r="D2146">
        <v>20706</v>
      </c>
      <c r="E2146">
        <v>210057</v>
      </c>
      <c r="F2146" t="s">
        <v>526</v>
      </c>
      <c r="G2146" t="s">
        <v>35</v>
      </c>
      <c r="H2146" t="s">
        <v>41</v>
      </c>
      <c r="I2146" t="s">
        <v>37</v>
      </c>
      <c r="J2146">
        <v>2</v>
      </c>
      <c r="K2146">
        <v>2.7996999169999999</v>
      </c>
      <c r="L2146">
        <v>3</v>
      </c>
      <c r="M2146">
        <v>22418.42</v>
      </c>
      <c r="N2146">
        <v>4.1574218759999999</v>
      </c>
      <c r="O2146">
        <v>5</v>
      </c>
      <c r="P2146">
        <v>52488.87</v>
      </c>
      <c r="Q2146">
        <v>2</v>
      </c>
      <c r="R2146">
        <v>1.357721959</v>
      </c>
      <c r="S2146">
        <v>30070.45</v>
      </c>
      <c r="T2146" t="s">
        <v>343</v>
      </c>
      <c r="U2146" t="s">
        <v>344</v>
      </c>
      <c r="V2146">
        <v>0</v>
      </c>
      <c r="W2146">
        <v>0</v>
      </c>
      <c r="X2146">
        <v>47.235311596999999</v>
      </c>
      <c r="Y2146">
        <v>-13.427207599999999</v>
      </c>
      <c r="Z2146">
        <v>13.427207599999999</v>
      </c>
      <c r="AA2146">
        <v>-13.427207599999999</v>
      </c>
      <c r="AB2146">
        <v>0.38594885880000002</v>
      </c>
      <c r="AC2146">
        <v>0.38594885880000002</v>
      </c>
      <c r="AD2146">
        <v>0</v>
      </c>
      <c r="AE2146">
        <v>3240.9719834000002</v>
      </c>
      <c r="AF2146">
        <v>0.97177310019999996</v>
      </c>
      <c r="AG2146">
        <v>8160.3801125</v>
      </c>
      <c r="AH2146" t="s">
        <v>40</v>
      </c>
    </row>
    <row r="2147" spans="1:34" x14ac:dyDescent="0.55000000000000004">
      <c r="A2147">
        <v>16414.020816</v>
      </c>
      <c r="B2147">
        <v>16246.603332000001</v>
      </c>
      <c r="C2147" t="s">
        <v>21</v>
      </c>
      <c r="D2147">
        <v>20903</v>
      </c>
      <c r="E2147">
        <v>210057</v>
      </c>
      <c r="F2147" t="s">
        <v>526</v>
      </c>
      <c r="G2147" t="s">
        <v>35</v>
      </c>
      <c r="H2147" t="s">
        <v>46</v>
      </c>
      <c r="I2147" t="s">
        <v>37</v>
      </c>
      <c r="J2147">
        <v>2</v>
      </c>
      <c r="K2147">
        <v>1.510065955</v>
      </c>
      <c r="L2147">
        <v>2</v>
      </c>
      <c r="M2147">
        <v>10718.79</v>
      </c>
      <c r="N2147">
        <v>2.4993849259999998</v>
      </c>
      <c r="O2147">
        <v>4</v>
      </c>
      <c r="P2147">
        <v>37916.43</v>
      </c>
      <c r="Q2147">
        <v>2</v>
      </c>
      <c r="R2147">
        <v>0.98931897099999999</v>
      </c>
      <c r="S2147">
        <v>27197.64</v>
      </c>
      <c r="T2147" t="s">
        <v>98</v>
      </c>
      <c r="U2147" t="s">
        <v>288</v>
      </c>
      <c r="V2147">
        <v>0</v>
      </c>
      <c r="W2147">
        <v>0</v>
      </c>
      <c r="X2147">
        <v>18.761686442999999</v>
      </c>
      <c r="Y2147">
        <v>-1.70023795</v>
      </c>
      <c r="Z2147">
        <v>1.70023795</v>
      </c>
      <c r="AA2147">
        <v>-1.70023795</v>
      </c>
      <c r="AB2147">
        <v>8.9654928600000003E-2</v>
      </c>
      <c r="AC2147">
        <v>8.9654928600000003E-2</v>
      </c>
      <c r="AD2147">
        <v>0</v>
      </c>
      <c r="AE2147">
        <v>752.86946766999995</v>
      </c>
      <c r="AF2147">
        <v>0.89966404239999997</v>
      </c>
      <c r="AG2147">
        <v>7554.8505693999996</v>
      </c>
      <c r="AH2147" t="s">
        <v>40</v>
      </c>
    </row>
    <row r="2148" spans="1:34" x14ac:dyDescent="0.55000000000000004">
      <c r="A2148">
        <v>16414.020816</v>
      </c>
      <c r="B2148">
        <v>16246.603332000001</v>
      </c>
      <c r="C2148" t="s">
        <v>21</v>
      </c>
      <c r="D2148">
        <v>20902</v>
      </c>
      <c r="E2148">
        <v>210057</v>
      </c>
      <c r="F2148" t="s">
        <v>526</v>
      </c>
      <c r="G2148" t="s">
        <v>35</v>
      </c>
      <c r="H2148" t="s">
        <v>46</v>
      </c>
      <c r="I2148" t="s">
        <v>37</v>
      </c>
      <c r="J2148">
        <v>2</v>
      </c>
      <c r="K2148">
        <v>24.139071284</v>
      </c>
      <c r="L2148">
        <v>27</v>
      </c>
      <c r="M2148">
        <v>640403.23</v>
      </c>
      <c r="N2148">
        <v>28.625162152000001</v>
      </c>
      <c r="O2148">
        <v>32</v>
      </c>
      <c r="P2148">
        <v>532768.4</v>
      </c>
      <c r="Q2148">
        <v>5</v>
      </c>
      <c r="R2148">
        <v>4.4860908679999998</v>
      </c>
      <c r="S2148">
        <v>-107634.83</v>
      </c>
      <c r="T2148" t="s">
        <v>98</v>
      </c>
      <c r="U2148" t="s">
        <v>321</v>
      </c>
      <c r="V2148">
        <v>0</v>
      </c>
      <c r="W2148">
        <v>0</v>
      </c>
      <c r="X2148">
        <v>117.92911949000001</v>
      </c>
      <c r="Y2148">
        <v>-0.92701997199999997</v>
      </c>
      <c r="Z2148">
        <v>0.92701997199999997</v>
      </c>
      <c r="AA2148">
        <v>-0.92701997199999997</v>
      </c>
      <c r="AB2148">
        <v>3.52643677E-2</v>
      </c>
      <c r="AC2148">
        <v>3.52643677E-2</v>
      </c>
      <c r="AD2148">
        <v>0</v>
      </c>
      <c r="AE2148">
        <v>296.12946140000003</v>
      </c>
      <c r="AF2148">
        <v>4.4508265002999998</v>
      </c>
      <c r="AG2148">
        <v>37375.428533999999</v>
      </c>
      <c r="AH2148" t="s">
        <v>40</v>
      </c>
    </row>
    <row r="2149" spans="1:34" x14ac:dyDescent="0.55000000000000004">
      <c r="A2149">
        <v>16414.020816</v>
      </c>
      <c r="B2149">
        <v>16246.603332000001</v>
      </c>
      <c r="C2149" t="s">
        <v>21</v>
      </c>
      <c r="D2149">
        <v>20759</v>
      </c>
      <c r="E2149">
        <v>210057</v>
      </c>
      <c r="F2149" t="s">
        <v>526</v>
      </c>
      <c r="G2149" t="s">
        <v>35</v>
      </c>
      <c r="H2149" t="s">
        <v>79</v>
      </c>
      <c r="I2149" t="s">
        <v>37</v>
      </c>
      <c r="J2149">
        <v>1</v>
      </c>
      <c r="K2149">
        <v>0</v>
      </c>
      <c r="L2149">
        <v>0</v>
      </c>
      <c r="M2149">
        <v>0</v>
      </c>
      <c r="N2149">
        <v>1.0163059699999999</v>
      </c>
      <c r="O2149">
        <v>1</v>
      </c>
      <c r="P2149">
        <v>22332.78</v>
      </c>
      <c r="Q2149">
        <v>1</v>
      </c>
      <c r="R2149">
        <v>1.0163059699999999</v>
      </c>
      <c r="S2149">
        <v>22332.78</v>
      </c>
      <c r="T2149" t="s">
        <v>218</v>
      </c>
      <c r="U2149" t="s">
        <v>219</v>
      </c>
      <c r="V2149">
        <v>0</v>
      </c>
      <c r="W2149">
        <v>0</v>
      </c>
      <c r="X2149">
        <v>9.8504237089999993</v>
      </c>
      <c r="Y2149">
        <v>-0.90473397300000002</v>
      </c>
      <c r="Z2149">
        <v>0.90473397300000002</v>
      </c>
      <c r="AA2149">
        <v>-0.90473397300000002</v>
      </c>
      <c r="AB2149">
        <v>9.3344871800000007E-2</v>
      </c>
      <c r="AC2149">
        <v>9.3344871800000007E-2</v>
      </c>
      <c r="AD2149">
        <v>0</v>
      </c>
      <c r="AE2149">
        <v>783.85544431000005</v>
      </c>
      <c r="AF2149">
        <v>0.92296109820000005</v>
      </c>
      <c r="AG2149">
        <v>7750.4855703000003</v>
      </c>
      <c r="AH2149" t="s">
        <v>40</v>
      </c>
    </row>
    <row r="2150" spans="1:34" x14ac:dyDescent="0.55000000000000004">
      <c r="A2150">
        <v>16414.020816</v>
      </c>
      <c r="B2150">
        <v>16246.603332000001</v>
      </c>
      <c r="C2150" t="s">
        <v>21</v>
      </c>
      <c r="D2150">
        <v>20895</v>
      </c>
      <c r="E2150">
        <v>210057</v>
      </c>
      <c r="F2150" t="s">
        <v>526</v>
      </c>
      <c r="G2150" t="s">
        <v>35</v>
      </c>
      <c r="H2150" t="s">
        <v>46</v>
      </c>
      <c r="I2150" t="s">
        <v>37</v>
      </c>
      <c r="J2150">
        <v>3</v>
      </c>
      <c r="K2150">
        <v>7.6494927739999996</v>
      </c>
      <c r="L2150">
        <v>9</v>
      </c>
      <c r="M2150">
        <v>102274.55</v>
      </c>
      <c r="N2150">
        <v>10.943243675</v>
      </c>
      <c r="O2150">
        <v>12</v>
      </c>
      <c r="P2150">
        <v>124640.48</v>
      </c>
      <c r="Q2150">
        <v>3</v>
      </c>
      <c r="R2150">
        <v>3.2937509010000001</v>
      </c>
      <c r="S2150">
        <v>22365.93</v>
      </c>
      <c r="T2150" t="s">
        <v>322</v>
      </c>
      <c r="U2150" t="s">
        <v>323</v>
      </c>
      <c r="V2150">
        <v>0</v>
      </c>
      <c r="W2150">
        <v>0</v>
      </c>
      <c r="X2150">
        <v>67.772700990000004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3.2937509010000001</v>
      </c>
      <c r="AG2150">
        <v>27658.986797000001</v>
      </c>
      <c r="AH2150" t="s">
        <v>40</v>
      </c>
    </row>
    <row r="2151" spans="1:34" x14ac:dyDescent="0.55000000000000004">
      <c r="A2151">
        <v>16414.020816</v>
      </c>
      <c r="B2151">
        <v>16246.603332000001</v>
      </c>
      <c r="C2151" t="s">
        <v>21</v>
      </c>
      <c r="D2151">
        <v>21208</v>
      </c>
      <c r="E2151">
        <v>210057</v>
      </c>
      <c r="F2151" t="s">
        <v>526</v>
      </c>
      <c r="G2151" t="s">
        <v>35</v>
      </c>
      <c r="H2151" t="s">
        <v>36</v>
      </c>
      <c r="I2151" t="s">
        <v>37</v>
      </c>
      <c r="J2151">
        <v>1</v>
      </c>
      <c r="K2151">
        <v>0</v>
      </c>
      <c r="L2151">
        <v>0</v>
      </c>
      <c r="M2151">
        <v>0</v>
      </c>
      <c r="N2151">
        <v>0.77830497700000001</v>
      </c>
      <c r="O2151">
        <v>1</v>
      </c>
      <c r="P2151">
        <v>13759.14</v>
      </c>
      <c r="Q2151">
        <v>1</v>
      </c>
      <c r="R2151">
        <v>0.77830497700000001</v>
      </c>
      <c r="S2151">
        <v>13759.14</v>
      </c>
      <c r="T2151" t="s">
        <v>444</v>
      </c>
      <c r="U2151" t="s">
        <v>445</v>
      </c>
      <c r="V2151">
        <v>0</v>
      </c>
      <c r="W2151">
        <v>0</v>
      </c>
      <c r="X2151">
        <v>103.93195891000001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0.77830497700000001</v>
      </c>
      <c r="AG2151">
        <v>6535.7483702999998</v>
      </c>
      <c r="AH2151" t="s">
        <v>40</v>
      </c>
    </row>
    <row r="2152" spans="1:34" x14ac:dyDescent="0.55000000000000004">
      <c r="A2152">
        <v>16414.020816</v>
      </c>
      <c r="B2152">
        <v>16246.603332000001</v>
      </c>
      <c r="C2152" t="s">
        <v>21</v>
      </c>
      <c r="D2152">
        <v>20716</v>
      </c>
      <c r="E2152">
        <v>210057</v>
      </c>
      <c r="F2152" t="s">
        <v>526</v>
      </c>
      <c r="G2152" t="s">
        <v>35</v>
      </c>
      <c r="H2152" t="s">
        <v>41</v>
      </c>
      <c r="I2152" t="s">
        <v>37</v>
      </c>
      <c r="J2152">
        <v>1</v>
      </c>
      <c r="K2152">
        <v>0</v>
      </c>
      <c r="L2152">
        <v>0</v>
      </c>
      <c r="M2152">
        <v>0</v>
      </c>
      <c r="N2152">
        <v>0.94474897199999996</v>
      </c>
      <c r="O2152">
        <v>1</v>
      </c>
      <c r="P2152">
        <v>81042.22</v>
      </c>
      <c r="Q2152">
        <v>1</v>
      </c>
      <c r="R2152">
        <v>0.94474897199999996</v>
      </c>
      <c r="S2152">
        <v>81042.22</v>
      </c>
      <c r="T2152" t="s">
        <v>140</v>
      </c>
      <c r="U2152" t="s">
        <v>276</v>
      </c>
      <c r="V2152">
        <v>0</v>
      </c>
      <c r="W2152">
        <v>0</v>
      </c>
      <c r="X2152">
        <v>75.096107774000004</v>
      </c>
      <c r="Y2152">
        <v>-6.8142197979999999</v>
      </c>
      <c r="Z2152">
        <v>6.8142197979999999</v>
      </c>
      <c r="AA2152">
        <v>-6.8142197979999999</v>
      </c>
      <c r="AB2152">
        <v>8.5726508899999998E-2</v>
      </c>
      <c r="AC2152">
        <v>8.5726508899999998E-2</v>
      </c>
      <c r="AD2152">
        <v>0</v>
      </c>
      <c r="AE2152">
        <v>719.88090425999997</v>
      </c>
      <c r="AF2152">
        <v>0.85902246309999997</v>
      </c>
      <c r="AG2152">
        <v>7213.5664416</v>
      </c>
      <c r="AH2152" t="s">
        <v>40</v>
      </c>
    </row>
    <row r="2153" spans="1:34" x14ac:dyDescent="0.55000000000000004">
      <c r="A2153">
        <v>16414.020816</v>
      </c>
      <c r="B2153">
        <v>16246.603332000001</v>
      </c>
      <c r="C2153" t="s">
        <v>21</v>
      </c>
      <c r="D2153">
        <v>20886</v>
      </c>
      <c r="E2153">
        <v>210057</v>
      </c>
      <c r="F2153" t="s">
        <v>526</v>
      </c>
      <c r="G2153" t="s">
        <v>35</v>
      </c>
      <c r="H2153" t="s">
        <v>46</v>
      </c>
      <c r="I2153" t="s">
        <v>37</v>
      </c>
      <c r="J2153">
        <v>3</v>
      </c>
      <c r="K2153">
        <v>159.42060827</v>
      </c>
      <c r="L2153">
        <v>184</v>
      </c>
      <c r="M2153">
        <v>2453732.33</v>
      </c>
      <c r="N2153">
        <v>164.75727212000001</v>
      </c>
      <c r="O2153">
        <v>198</v>
      </c>
      <c r="P2153">
        <v>2744621.74</v>
      </c>
      <c r="Q2153">
        <v>14</v>
      </c>
      <c r="R2153">
        <v>5.3366638479999997</v>
      </c>
      <c r="S2153">
        <v>290889.40999999997</v>
      </c>
      <c r="T2153" t="s">
        <v>93</v>
      </c>
      <c r="U2153" t="s">
        <v>94</v>
      </c>
      <c r="V2153">
        <v>0</v>
      </c>
      <c r="W2153">
        <v>0</v>
      </c>
      <c r="X2153">
        <v>32.268526053000002</v>
      </c>
      <c r="Y2153">
        <v>-0.61168998200000002</v>
      </c>
      <c r="Z2153">
        <v>0.61168998200000002</v>
      </c>
      <c r="AA2153">
        <v>-0.61168998200000002</v>
      </c>
      <c r="AB2153">
        <v>0.1011630902</v>
      </c>
      <c r="AC2153">
        <v>0.1011630902</v>
      </c>
      <c r="AD2153">
        <v>0</v>
      </c>
      <c r="AE2153">
        <v>849.50825412999995</v>
      </c>
      <c r="AF2153">
        <v>5.2355007577999997</v>
      </c>
      <c r="AG2153">
        <v>43964.662383000003</v>
      </c>
      <c r="AH2153" t="s">
        <v>40</v>
      </c>
    </row>
    <row r="2154" spans="1:34" x14ac:dyDescent="0.55000000000000004">
      <c r="A2154">
        <v>16414.020816</v>
      </c>
      <c r="B2154">
        <v>16246.603332000001</v>
      </c>
      <c r="C2154" t="s">
        <v>21</v>
      </c>
      <c r="D2154">
        <v>21207</v>
      </c>
      <c r="E2154">
        <v>210057</v>
      </c>
      <c r="F2154" t="s">
        <v>526</v>
      </c>
      <c r="G2154" t="s">
        <v>35</v>
      </c>
      <c r="H2154" t="s">
        <v>36</v>
      </c>
      <c r="I2154" t="s">
        <v>37</v>
      </c>
      <c r="J2154">
        <v>1</v>
      </c>
      <c r="K2154">
        <v>0.46813298599999997</v>
      </c>
      <c r="L2154">
        <v>1</v>
      </c>
      <c r="M2154">
        <v>7126.03</v>
      </c>
      <c r="N2154">
        <v>0.52161998499999995</v>
      </c>
      <c r="O2154">
        <v>1</v>
      </c>
      <c r="P2154">
        <v>8645.15</v>
      </c>
      <c r="Q2154">
        <v>0</v>
      </c>
      <c r="R2154">
        <v>5.3486999E-2</v>
      </c>
      <c r="S2154">
        <v>1519.12</v>
      </c>
      <c r="T2154" t="s">
        <v>306</v>
      </c>
      <c r="U2154" t="s">
        <v>307</v>
      </c>
      <c r="V2154">
        <v>0</v>
      </c>
      <c r="W2154">
        <v>0</v>
      </c>
      <c r="X2154">
        <v>25.919264238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5.3486999E-2</v>
      </c>
      <c r="AG2154">
        <v>449.15242337000001</v>
      </c>
      <c r="AH2154" t="s">
        <v>40</v>
      </c>
    </row>
    <row r="2155" spans="1:34" x14ac:dyDescent="0.55000000000000004">
      <c r="A2155">
        <v>16414.020816</v>
      </c>
      <c r="B2155">
        <v>16246.603332000001</v>
      </c>
      <c r="C2155" t="s">
        <v>21</v>
      </c>
      <c r="D2155">
        <v>20882</v>
      </c>
      <c r="E2155">
        <v>210057</v>
      </c>
      <c r="F2155" t="s">
        <v>526</v>
      </c>
      <c r="G2155" t="s">
        <v>35</v>
      </c>
      <c r="H2155" t="s">
        <v>46</v>
      </c>
      <c r="I2155" t="s">
        <v>37</v>
      </c>
      <c r="J2155">
        <v>2</v>
      </c>
      <c r="K2155">
        <v>45.565740648000002</v>
      </c>
      <c r="L2155">
        <v>57</v>
      </c>
      <c r="M2155">
        <v>776692.14</v>
      </c>
      <c r="N2155">
        <v>52.225523451000001</v>
      </c>
      <c r="O2155">
        <v>59</v>
      </c>
      <c r="P2155">
        <v>718767.04</v>
      </c>
      <c r="Q2155">
        <v>2</v>
      </c>
      <c r="R2155">
        <v>6.6597828029999997</v>
      </c>
      <c r="S2155">
        <v>-57925.1</v>
      </c>
      <c r="T2155" t="s">
        <v>47</v>
      </c>
      <c r="U2155" t="s">
        <v>120</v>
      </c>
      <c r="V2155">
        <v>0</v>
      </c>
      <c r="W2155">
        <v>0</v>
      </c>
      <c r="X2155">
        <v>33.022101024999998</v>
      </c>
      <c r="Y2155">
        <v>-0.57127498300000001</v>
      </c>
      <c r="Z2155">
        <v>0.57127498300000001</v>
      </c>
      <c r="AA2155">
        <v>-0.57127498300000001</v>
      </c>
      <c r="AB2155">
        <v>0.1152127572</v>
      </c>
      <c r="AC2155">
        <v>0.1152127572</v>
      </c>
      <c r="AD2155">
        <v>0</v>
      </c>
      <c r="AE2155">
        <v>967.48911075000001</v>
      </c>
      <c r="AF2155">
        <v>6.5445700457999996</v>
      </c>
      <c r="AG2155">
        <v>54957.457905000003</v>
      </c>
      <c r="AH2155" t="s">
        <v>40</v>
      </c>
    </row>
    <row r="2156" spans="1:34" x14ac:dyDescent="0.55000000000000004">
      <c r="A2156">
        <v>16414.020816</v>
      </c>
      <c r="B2156">
        <v>16246.603332000001</v>
      </c>
      <c r="C2156" t="s">
        <v>21</v>
      </c>
      <c r="D2156">
        <v>20879</v>
      </c>
      <c r="E2156">
        <v>210057</v>
      </c>
      <c r="F2156" t="s">
        <v>526</v>
      </c>
      <c r="G2156" t="s">
        <v>35</v>
      </c>
      <c r="H2156" t="s">
        <v>46</v>
      </c>
      <c r="I2156" t="s">
        <v>37</v>
      </c>
      <c r="J2156">
        <v>3</v>
      </c>
      <c r="K2156">
        <v>120.96685841999999</v>
      </c>
      <c r="L2156">
        <v>149</v>
      </c>
      <c r="M2156">
        <v>1899916.98</v>
      </c>
      <c r="N2156">
        <v>129.94089814</v>
      </c>
      <c r="O2156">
        <v>152</v>
      </c>
      <c r="P2156">
        <v>2267138.7799999998</v>
      </c>
      <c r="Q2156">
        <v>3</v>
      </c>
      <c r="R2156">
        <v>8.9740397230000006</v>
      </c>
      <c r="S2156">
        <v>367221.8</v>
      </c>
      <c r="T2156" t="s">
        <v>47</v>
      </c>
      <c r="U2156" t="s">
        <v>431</v>
      </c>
      <c r="V2156">
        <v>0</v>
      </c>
      <c r="W2156">
        <v>0</v>
      </c>
      <c r="X2156">
        <v>23.840834283</v>
      </c>
      <c r="Y2156">
        <v>-0.77830497700000001</v>
      </c>
      <c r="Z2156">
        <v>0.77830497700000001</v>
      </c>
      <c r="AA2156">
        <v>-0.77830497700000001</v>
      </c>
      <c r="AB2156">
        <v>0.2929654096</v>
      </c>
      <c r="AC2156">
        <v>0.2929654096</v>
      </c>
      <c r="AD2156">
        <v>0</v>
      </c>
      <c r="AE2156">
        <v>2460.1515533000002</v>
      </c>
      <c r="AF2156">
        <v>8.6810743133999999</v>
      </c>
      <c r="AG2156">
        <v>72898.566722000003</v>
      </c>
      <c r="AH2156" t="s">
        <v>40</v>
      </c>
    </row>
    <row r="2157" spans="1:34" x14ac:dyDescent="0.55000000000000004">
      <c r="A2157">
        <v>16414.020816</v>
      </c>
      <c r="B2157">
        <v>16246.603332000001</v>
      </c>
      <c r="C2157" t="s">
        <v>21</v>
      </c>
      <c r="D2157">
        <v>21202</v>
      </c>
      <c r="E2157">
        <v>210057</v>
      </c>
      <c r="F2157" t="s">
        <v>526</v>
      </c>
      <c r="G2157" t="s">
        <v>35</v>
      </c>
      <c r="H2157" t="s">
        <v>86</v>
      </c>
      <c r="I2157" t="s">
        <v>37</v>
      </c>
      <c r="J2157">
        <v>1</v>
      </c>
      <c r="K2157">
        <v>0</v>
      </c>
      <c r="L2157">
        <v>0</v>
      </c>
      <c r="M2157">
        <v>0</v>
      </c>
      <c r="N2157">
        <v>0.732951978</v>
      </c>
      <c r="O2157">
        <v>1</v>
      </c>
      <c r="P2157">
        <v>6642.58</v>
      </c>
      <c r="Q2157">
        <v>1</v>
      </c>
      <c r="R2157">
        <v>0.732951978</v>
      </c>
      <c r="S2157">
        <v>6642.58</v>
      </c>
      <c r="T2157" t="s">
        <v>36</v>
      </c>
      <c r="U2157" t="s">
        <v>110</v>
      </c>
      <c r="V2157">
        <v>0</v>
      </c>
      <c r="W2157">
        <v>0</v>
      </c>
      <c r="X2157">
        <v>77.692372683000002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0.732951978</v>
      </c>
      <c r="AG2157">
        <v>6154.9005046000002</v>
      </c>
      <c r="AH2157" t="s">
        <v>40</v>
      </c>
    </row>
    <row r="2158" spans="1:34" x14ac:dyDescent="0.55000000000000004">
      <c r="A2158">
        <v>16414.020816</v>
      </c>
      <c r="B2158">
        <v>16246.603332000001</v>
      </c>
      <c r="C2158" t="s">
        <v>21</v>
      </c>
      <c r="D2158">
        <v>21201</v>
      </c>
      <c r="E2158">
        <v>210057</v>
      </c>
      <c r="F2158" t="s">
        <v>526</v>
      </c>
      <c r="G2158" t="s">
        <v>35</v>
      </c>
      <c r="H2158" t="s">
        <v>86</v>
      </c>
      <c r="I2158" t="s">
        <v>37</v>
      </c>
      <c r="J2158">
        <v>1</v>
      </c>
      <c r="K2158">
        <v>0</v>
      </c>
      <c r="L2158">
        <v>0</v>
      </c>
      <c r="M2158">
        <v>0</v>
      </c>
      <c r="N2158">
        <v>0.47289798599999999</v>
      </c>
      <c r="O2158">
        <v>1</v>
      </c>
      <c r="P2158">
        <v>5279.1</v>
      </c>
      <c r="Q2158">
        <v>1</v>
      </c>
      <c r="R2158">
        <v>0.47289798599999999</v>
      </c>
      <c r="S2158">
        <v>5279.1</v>
      </c>
      <c r="T2158" t="s">
        <v>36</v>
      </c>
      <c r="U2158" t="s">
        <v>232</v>
      </c>
      <c r="V2158">
        <v>0</v>
      </c>
      <c r="W2158">
        <v>0</v>
      </c>
      <c r="X2158">
        <v>58.911117240000003</v>
      </c>
      <c r="Y2158">
        <v>-0.58304598299999999</v>
      </c>
      <c r="Z2158">
        <v>0.58304598299999999</v>
      </c>
      <c r="AA2158">
        <v>-0.58304598299999999</v>
      </c>
      <c r="AB2158">
        <v>4.6802926999999998E-3</v>
      </c>
      <c r="AC2158">
        <v>4.6802926999999998E-3</v>
      </c>
      <c r="AD2158">
        <v>0</v>
      </c>
      <c r="AE2158">
        <v>39.302350871000002</v>
      </c>
      <c r="AF2158">
        <v>0.46821769330000002</v>
      </c>
      <c r="AG2158">
        <v>3931.8173677999998</v>
      </c>
      <c r="AH2158" t="s">
        <v>40</v>
      </c>
    </row>
    <row r="2159" spans="1:34" x14ac:dyDescent="0.55000000000000004">
      <c r="A2159">
        <v>16414.020816</v>
      </c>
      <c r="B2159">
        <v>16246.603332000001</v>
      </c>
      <c r="C2159" t="s">
        <v>21</v>
      </c>
      <c r="D2159">
        <v>20877</v>
      </c>
      <c r="E2159">
        <v>210057</v>
      </c>
      <c r="F2159" t="s">
        <v>526</v>
      </c>
      <c r="G2159" t="s">
        <v>35</v>
      </c>
      <c r="H2159" t="s">
        <v>46</v>
      </c>
      <c r="I2159" t="s">
        <v>37</v>
      </c>
      <c r="J2159">
        <v>3</v>
      </c>
      <c r="K2159">
        <v>291.97251133999998</v>
      </c>
      <c r="L2159">
        <v>363</v>
      </c>
      <c r="M2159">
        <v>4874625.7699999996</v>
      </c>
      <c r="N2159">
        <v>298.37502515</v>
      </c>
      <c r="O2159">
        <v>376</v>
      </c>
      <c r="P2159">
        <v>4610563.59</v>
      </c>
      <c r="Q2159">
        <v>13</v>
      </c>
      <c r="R2159">
        <v>6.4025138080000001</v>
      </c>
      <c r="S2159">
        <v>-264062.18</v>
      </c>
      <c r="T2159" t="s">
        <v>47</v>
      </c>
      <c r="U2159" t="s">
        <v>359</v>
      </c>
      <c r="V2159">
        <v>0</v>
      </c>
      <c r="W2159">
        <v>0</v>
      </c>
      <c r="X2159">
        <v>76.876184717000001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6.4025138080000001</v>
      </c>
      <c r="AG2159">
        <v>53764.553</v>
      </c>
      <c r="AH2159" t="s">
        <v>40</v>
      </c>
    </row>
    <row r="2160" spans="1:34" x14ac:dyDescent="0.55000000000000004">
      <c r="A2160">
        <v>16414.020816</v>
      </c>
      <c r="B2160">
        <v>16246.603332000001</v>
      </c>
      <c r="C2160" t="s">
        <v>21</v>
      </c>
      <c r="D2160">
        <v>20747</v>
      </c>
      <c r="E2160">
        <v>210057</v>
      </c>
      <c r="F2160" t="s">
        <v>526</v>
      </c>
      <c r="G2160" t="s">
        <v>35</v>
      </c>
      <c r="H2160" t="s">
        <v>41</v>
      </c>
      <c r="I2160" t="s">
        <v>37</v>
      </c>
      <c r="J2160">
        <v>2</v>
      </c>
      <c r="K2160">
        <v>1.6498189510000001</v>
      </c>
      <c r="L2160">
        <v>2</v>
      </c>
      <c r="M2160">
        <v>17598.189999999999</v>
      </c>
      <c r="N2160">
        <v>5.4419078399999998</v>
      </c>
      <c r="O2160">
        <v>8</v>
      </c>
      <c r="P2160">
        <v>66998.34</v>
      </c>
      <c r="Q2160">
        <v>6</v>
      </c>
      <c r="R2160">
        <v>3.792088889</v>
      </c>
      <c r="S2160">
        <v>49400.15</v>
      </c>
      <c r="T2160" t="s">
        <v>106</v>
      </c>
      <c r="U2160" t="s">
        <v>107</v>
      </c>
      <c r="V2160">
        <v>0</v>
      </c>
      <c r="W2160">
        <v>0</v>
      </c>
      <c r="X2160">
        <v>135.299723</v>
      </c>
      <c r="Y2160">
        <v>-5.2008608450000002</v>
      </c>
      <c r="Z2160">
        <v>5.2008608450000002</v>
      </c>
      <c r="AA2160">
        <v>-5.2008608450000002</v>
      </c>
      <c r="AB2160">
        <v>0.14576620100000001</v>
      </c>
      <c r="AC2160">
        <v>0.14576620100000001</v>
      </c>
      <c r="AD2160">
        <v>0</v>
      </c>
      <c r="AE2160">
        <v>1224.0589987999999</v>
      </c>
      <c r="AF2160">
        <v>3.6463226880000001</v>
      </c>
      <c r="AG2160">
        <v>30619.677722</v>
      </c>
      <c r="AH2160" t="s">
        <v>40</v>
      </c>
    </row>
    <row r="2161" spans="1:34" x14ac:dyDescent="0.55000000000000004">
      <c r="A2161">
        <v>16414.020816</v>
      </c>
      <c r="B2161">
        <v>16246.603332000001</v>
      </c>
      <c r="C2161" t="s">
        <v>21</v>
      </c>
      <c r="D2161">
        <v>21146</v>
      </c>
      <c r="E2161">
        <v>210057</v>
      </c>
      <c r="F2161" t="s">
        <v>526</v>
      </c>
      <c r="G2161" t="s">
        <v>35</v>
      </c>
      <c r="H2161" t="s">
        <v>64</v>
      </c>
      <c r="I2161" t="s">
        <v>37</v>
      </c>
      <c r="J2161">
        <v>1</v>
      </c>
      <c r="K2161">
        <v>0</v>
      </c>
      <c r="L2161">
        <v>0</v>
      </c>
      <c r="M2161">
        <v>0</v>
      </c>
      <c r="N2161">
        <v>0.57127498300000001</v>
      </c>
      <c r="O2161">
        <v>1</v>
      </c>
      <c r="P2161">
        <v>5279.1</v>
      </c>
      <c r="Q2161">
        <v>1</v>
      </c>
      <c r="R2161">
        <v>0.57127498300000001</v>
      </c>
      <c r="S2161">
        <v>5279.1</v>
      </c>
      <c r="T2161" t="s">
        <v>234</v>
      </c>
      <c r="U2161" t="s">
        <v>235</v>
      </c>
      <c r="V2161">
        <v>0</v>
      </c>
      <c r="W2161">
        <v>0</v>
      </c>
      <c r="X2161">
        <v>43.645633695999997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0.57127498300000001</v>
      </c>
      <c r="AG2161">
        <v>4797.2319969999999</v>
      </c>
      <c r="AH2161" t="s">
        <v>40</v>
      </c>
    </row>
    <row r="2162" spans="1:34" x14ac:dyDescent="0.55000000000000004">
      <c r="A2162">
        <v>16414.020816</v>
      </c>
      <c r="B2162">
        <v>16246.603332000001</v>
      </c>
      <c r="C2162" t="s">
        <v>21</v>
      </c>
      <c r="D2162">
        <v>20746</v>
      </c>
      <c r="E2162">
        <v>210057</v>
      </c>
      <c r="F2162" t="s">
        <v>526</v>
      </c>
      <c r="G2162" t="s">
        <v>35</v>
      </c>
      <c r="H2162" t="s">
        <v>41</v>
      </c>
      <c r="I2162" t="s">
        <v>37</v>
      </c>
      <c r="J2162">
        <v>1</v>
      </c>
      <c r="K2162">
        <v>0.49260398500000002</v>
      </c>
      <c r="L2162">
        <v>1</v>
      </c>
      <c r="M2162">
        <v>5581.03</v>
      </c>
      <c r="N2162">
        <v>0.93213097199999995</v>
      </c>
      <c r="O2162">
        <v>2</v>
      </c>
      <c r="P2162">
        <v>16040.86</v>
      </c>
      <c r="Q2162">
        <v>1</v>
      </c>
      <c r="R2162">
        <v>0.43952698699999998</v>
      </c>
      <c r="S2162">
        <v>10459.83</v>
      </c>
      <c r="T2162" t="s">
        <v>476</v>
      </c>
      <c r="U2162" t="s">
        <v>477</v>
      </c>
      <c r="V2162">
        <v>0</v>
      </c>
      <c r="W2162">
        <v>0</v>
      </c>
      <c r="X2162">
        <v>38.336858863000003</v>
      </c>
      <c r="Y2162">
        <v>-7.4017377800000004</v>
      </c>
      <c r="Z2162">
        <v>7.4017377800000004</v>
      </c>
      <c r="AA2162">
        <v>-7.4017377800000004</v>
      </c>
      <c r="AB2162">
        <v>8.4859938999999995E-2</v>
      </c>
      <c r="AC2162">
        <v>8.4859938999999995E-2</v>
      </c>
      <c r="AD2162">
        <v>0</v>
      </c>
      <c r="AE2162">
        <v>712.60395921999998</v>
      </c>
      <c r="AF2162">
        <v>0.35466704799999998</v>
      </c>
      <c r="AG2162">
        <v>2978.2856969999998</v>
      </c>
      <c r="AH2162" t="s">
        <v>40</v>
      </c>
    </row>
    <row r="2163" spans="1:34" x14ac:dyDescent="0.55000000000000004">
      <c r="A2163">
        <v>16414.020816</v>
      </c>
      <c r="B2163">
        <v>16246.603332000001</v>
      </c>
      <c r="C2163" t="s">
        <v>21</v>
      </c>
      <c r="D2163">
        <v>20871</v>
      </c>
      <c r="E2163">
        <v>210057</v>
      </c>
      <c r="F2163" t="s">
        <v>526</v>
      </c>
      <c r="G2163" t="s">
        <v>35</v>
      </c>
      <c r="H2163" t="s">
        <v>46</v>
      </c>
      <c r="I2163" t="s">
        <v>37</v>
      </c>
      <c r="J2163">
        <v>2</v>
      </c>
      <c r="K2163">
        <v>30.270520101999999</v>
      </c>
      <c r="L2163">
        <v>41</v>
      </c>
      <c r="M2163">
        <v>522870.25</v>
      </c>
      <c r="N2163">
        <v>37.186447895999997</v>
      </c>
      <c r="O2163">
        <v>44</v>
      </c>
      <c r="P2163">
        <v>663966.26</v>
      </c>
      <c r="Q2163">
        <v>3</v>
      </c>
      <c r="R2163">
        <v>6.9159277939999999</v>
      </c>
      <c r="S2163">
        <v>141096.01</v>
      </c>
      <c r="T2163" t="s">
        <v>290</v>
      </c>
      <c r="U2163" t="s">
        <v>291</v>
      </c>
      <c r="V2163">
        <v>0</v>
      </c>
      <c r="W2163">
        <v>0</v>
      </c>
      <c r="X2163">
        <v>26.110134223999999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6.9159277939999999</v>
      </c>
      <c r="AG2163">
        <v>58075.902306000004</v>
      </c>
      <c r="AH2163" t="s">
        <v>40</v>
      </c>
    </row>
    <row r="2164" spans="1:34" x14ac:dyDescent="0.55000000000000004">
      <c r="A2164">
        <v>16414.020816</v>
      </c>
      <c r="B2164">
        <v>16246.603332000001</v>
      </c>
      <c r="C2164" t="s">
        <v>21</v>
      </c>
      <c r="D2164">
        <v>21136</v>
      </c>
      <c r="E2164">
        <v>210057</v>
      </c>
      <c r="F2164" t="s">
        <v>526</v>
      </c>
      <c r="G2164" t="s">
        <v>35</v>
      </c>
      <c r="H2164" t="s">
        <v>36</v>
      </c>
      <c r="I2164" t="s">
        <v>37</v>
      </c>
      <c r="J2164">
        <v>2</v>
      </c>
      <c r="K2164">
        <v>0</v>
      </c>
      <c r="L2164">
        <v>0</v>
      </c>
      <c r="M2164">
        <v>0</v>
      </c>
      <c r="N2164">
        <v>1.6821709499999999</v>
      </c>
      <c r="O2164">
        <v>2</v>
      </c>
      <c r="P2164">
        <v>36578.269999999997</v>
      </c>
      <c r="Q2164">
        <v>2</v>
      </c>
      <c r="R2164">
        <v>1.6821709499999999</v>
      </c>
      <c r="S2164">
        <v>36578.269999999997</v>
      </c>
      <c r="T2164" t="s">
        <v>398</v>
      </c>
      <c r="U2164" t="s">
        <v>399</v>
      </c>
      <c r="V2164">
        <v>0</v>
      </c>
      <c r="W2164">
        <v>0</v>
      </c>
      <c r="X2164">
        <v>56.052853335000002</v>
      </c>
      <c r="Y2164">
        <v>-0.96866297199999996</v>
      </c>
      <c r="Z2164">
        <v>0.96866297199999996</v>
      </c>
      <c r="AA2164">
        <v>-0.96866297199999996</v>
      </c>
      <c r="AB2164">
        <v>2.9070004699999999E-2</v>
      </c>
      <c r="AC2164">
        <v>2.9070004699999999E-2</v>
      </c>
      <c r="AD2164">
        <v>0</v>
      </c>
      <c r="AE2164">
        <v>244.11283710000001</v>
      </c>
      <c r="AF2164">
        <v>1.6531009453000001</v>
      </c>
      <c r="AG2164">
        <v>13881.77145</v>
      </c>
      <c r="AH2164" t="s">
        <v>40</v>
      </c>
    </row>
    <row r="2165" spans="1:34" x14ac:dyDescent="0.55000000000000004">
      <c r="A2165">
        <v>16414.020816</v>
      </c>
      <c r="B2165">
        <v>16246.603332000001</v>
      </c>
      <c r="C2165" t="s">
        <v>21</v>
      </c>
      <c r="D2165">
        <v>20866</v>
      </c>
      <c r="E2165">
        <v>210057</v>
      </c>
      <c r="F2165" t="s">
        <v>526</v>
      </c>
      <c r="G2165" t="s">
        <v>35</v>
      </c>
      <c r="H2165" t="s">
        <v>46</v>
      </c>
      <c r="I2165" t="s">
        <v>37</v>
      </c>
      <c r="J2165">
        <v>2</v>
      </c>
      <c r="K2165">
        <v>0.92701997199999997</v>
      </c>
      <c r="L2165">
        <v>1</v>
      </c>
      <c r="M2165">
        <v>11731.76</v>
      </c>
      <c r="N2165">
        <v>11.724987651999999</v>
      </c>
      <c r="O2165">
        <v>12</v>
      </c>
      <c r="P2165">
        <v>194957.96</v>
      </c>
      <c r="Q2165">
        <v>11</v>
      </c>
      <c r="R2165">
        <v>10.797967679999999</v>
      </c>
      <c r="S2165">
        <v>183226.2</v>
      </c>
      <c r="T2165" t="s">
        <v>251</v>
      </c>
      <c r="U2165" t="s">
        <v>252</v>
      </c>
      <c r="V2165">
        <v>0</v>
      </c>
      <c r="W2165">
        <v>0</v>
      </c>
      <c r="X2165">
        <v>53.171304423999999</v>
      </c>
      <c r="Y2165">
        <v>-9.5049347189999995</v>
      </c>
      <c r="Z2165">
        <v>9.5049347189999995</v>
      </c>
      <c r="AA2165">
        <v>-9.5049347189999995</v>
      </c>
      <c r="AB2165">
        <v>1.9302512701000001</v>
      </c>
      <c r="AC2165">
        <v>1.9302512701000001</v>
      </c>
      <c r="AD2165">
        <v>0</v>
      </c>
      <c r="AE2165">
        <v>16209.117204</v>
      </c>
      <c r="AF2165">
        <v>8.8677164098999999</v>
      </c>
      <c r="AG2165">
        <v>74465.877498999995</v>
      </c>
      <c r="AH2165" t="s">
        <v>40</v>
      </c>
    </row>
    <row r="2166" spans="1:34" x14ac:dyDescent="0.55000000000000004">
      <c r="A2166">
        <v>16414.020816</v>
      </c>
      <c r="B2166">
        <v>16246.603332000001</v>
      </c>
      <c r="C2166" t="s">
        <v>21</v>
      </c>
      <c r="D2166">
        <v>20855</v>
      </c>
      <c r="E2166">
        <v>210057</v>
      </c>
      <c r="F2166" t="s">
        <v>526</v>
      </c>
      <c r="G2166" t="s">
        <v>35</v>
      </c>
      <c r="H2166" t="s">
        <v>46</v>
      </c>
      <c r="I2166" t="s">
        <v>37</v>
      </c>
      <c r="J2166">
        <v>3</v>
      </c>
      <c r="K2166">
        <v>77.019746713000004</v>
      </c>
      <c r="L2166">
        <v>87</v>
      </c>
      <c r="M2166">
        <v>1362711.54</v>
      </c>
      <c r="N2166">
        <v>108.01146079999999</v>
      </c>
      <c r="O2166">
        <v>109</v>
      </c>
      <c r="P2166">
        <v>1734758.09</v>
      </c>
      <c r="Q2166">
        <v>22</v>
      </c>
      <c r="R2166">
        <v>30.991714082000001</v>
      </c>
      <c r="S2166">
        <v>372046.55</v>
      </c>
      <c r="T2166" t="s">
        <v>116</v>
      </c>
      <c r="U2166" t="s">
        <v>117</v>
      </c>
      <c r="V2166">
        <v>0</v>
      </c>
      <c r="W2166">
        <v>0</v>
      </c>
      <c r="X2166">
        <v>59.389422236999998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30.991714082000001</v>
      </c>
      <c r="AG2166">
        <v>260250.22425</v>
      </c>
      <c r="AH2166" t="s">
        <v>40</v>
      </c>
    </row>
    <row r="2167" spans="1:34" x14ac:dyDescent="0.55000000000000004">
      <c r="A2167">
        <v>16414.020816</v>
      </c>
      <c r="B2167">
        <v>16246.603332000001</v>
      </c>
      <c r="C2167" t="s">
        <v>21</v>
      </c>
      <c r="D2167">
        <v>20854</v>
      </c>
      <c r="E2167">
        <v>210057</v>
      </c>
      <c r="F2167" t="s">
        <v>526</v>
      </c>
      <c r="G2167" t="s">
        <v>35</v>
      </c>
      <c r="H2167" t="s">
        <v>46</v>
      </c>
      <c r="I2167" t="s">
        <v>37</v>
      </c>
      <c r="J2167">
        <v>3</v>
      </c>
      <c r="K2167">
        <v>70.032948920999999</v>
      </c>
      <c r="L2167">
        <v>86</v>
      </c>
      <c r="M2167">
        <v>1058878.18</v>
      </c>
      <c r="N2167">
        <v>87.509431405000001</v>
      </c>
      <c r="O2167">
        <v>95</v>
      </c>
      <c r="P2167">
        <v>1458394.76</v>
      </c>
      <c r="Q2167">
        <v>9</v>
      </c>
      <c r="R2167">
        <v>17.476482484000002</v>
      </c>
      <c r="S2167">
        <v>399516.58</v>
      </c>
      <c r="T2167" t="s">
        <v>243</v>
      </c>
      <c r="U2167" t="s">
        <v>244</v>
      </c>
      <c r="V2167">
        <v>0</v>
      </c>
      <c r="W2167">
        <v>0</v>
      </c>
      <c r="X2167">
        <v>52.224355439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17.476482484000002</v>
      </c>
      <c r="AG2167">
        <v>146757.24207000001</v>
      </c>
      <c r="AH2167" t="s">
        <v>40</v>
      </c>
    </row>
    <row r="2168" spans="1:34" x14ac:dyDescent="0.55000000000000004">
      <c r="A2168">
        <v>16414.020816</v>
      </c>
      <c r="B2168">
        <v>16246.603332000001</v>
      </c>
      <c r="C2168" t="s">
        <v>21</v>
      </c>
      <c r="D2168">
        <v>21114</v>
      </c>
      <c r="E2168">
        <v>210057</v>
      </c>
      <c r="F2168" t="s">
        <v>526</v>
      </c>
      <c r="G2168" t="s">
        <v>35</v>
      </c>
      <c r="H2168" t="s">
        <v>64</v>
      </c>
      <c r="I2168" t="s">
        <v>37</v>
      </c>
      <c r="J2168">
        <v>2</v>
      </c>
      <c r="K2168">
        <v>2.3206079320000002</v>
      </c>
      <c r="L2168">
        <v>4</v>
      </c>
      <c r="M2168">
        <v>43739.28</v>
      </c>
      <c r="N2168">
        <v>3.6324098920000001</v>
      </c>
      <c r="O2168">
        <v>4</v>
      </c>
      <c r="P2168">
        <v>52033.91</v>
      </c>
      <c r="Q2168">
        <v>0</v>
      </c>
      <c r="R2168">
        <v>1.3118019599999999</v>
      </c>
      <c r="S2168">
        <v>8294.6299999999992</v>
      </c>
      <c r="T2168" t="s">
        <v>284</v>
      </c>
      <c r="U2168" t="s">
        <v>285</v>
      </c>
      <c r="V2168">
        <v>0</v>
      </c>
      <c r="W2168">
        <v>0</v>
      </c>
      <c r="X2168">
        <v>52.929094431999999</v>
      </c>
      <c r="Y2168">
        <v>-0.92701997199999997</v>
      </c>
      <c r="Z2168">
        <v>0.92701997199999997</v>
      </c>
      <c r="AA2168">
        <v>-0.92701997199999997</v>
      </c>
      <c r="AB2168">
        <v>2.2975390599999999E-2</v>
      </c>
      <c r="AC2168">
        <v>2.2975390599999999E-2</v>
      </c>
      <c r="AD2168">
        <v>0</v>
      </c>
      <c r="AE2168">
        <v>192.93384445000001</v>
      </c>
      <c r="AF2168">
        <v>1.2888265694000001</v>
      </c>
      <c r="AG2168">
        <v>10822.809053000001</v>
      </c>
      <c r="AH2168" t="s">
        <v>40</v>
      </c>
    </row>
    <row r="2169" spans="1:34" x14ac:dyDescent="0.55000000000000004">
      <c r="A2169">
        <v>16414.020816</v>
      </c>
      <c r="B2169">
        <v>16246.603332000001</v>
      </c>
      <c r="C2169" t="s">
        <v>21</v>
      </c>
      <c r="D2169">
        <v>20744</v>
      </c>
      <c r="E2169">
        <v>210057</v>
      </c>
      <c r="F2169" t="s">
        <v>526</v>
      </c>
      <c r="G2169" t="s">
        <v>35</v>
      </c>
      <c r="H2169" t="s">
        <v>41</v>
      </c>
      <c r="I2169" t="s">
        <v>37</v>
      </c>
      <c r="J2169">
        <v>1</v>
      </c>
      <c r="K2169">
        <v>4.7008808609999999</v>
      </c>
      <c r="L2169">
        <v>3</v>
      </c>
      <c r="M2169">
        <v>141093.66</v>
      </c>
      <c r="N2169">
        <v>4.8839438550000001</v>
      </c>
      <c r="O2169">
        <v>5</v>
      </c>
      <c r="P2169">
        <v>55175.92</v>
      </c>
      <c r="Q2169">
        <v>2</v>
      </c>
      <c r="R2169">
        <v>0.18306299400000001</v>
      </c>
      <c r="S2169">
        <v>-85917.74</v>
      </c>
      <c r="T2169" t="s">
        <v>42</v>
      </c>
      <c r="U2169" t="s">
        <v>43</v>
      </c>
      <c r="V2169">
        <v>0</v>
      </c>
      <c r="W2169">
        <v>0</v>
      </c>
      <c r="X2169">
        <v>69.501414928000003</v>
      </c>
      <c r="Y2169">
        <v>-9.1640427280000001</v>
      </c>
      <c r="Z2169">
        <v>9.1640427280000001</v>
      </c>
      <c r="AA2169">
        <v>-9.1640427280000001</v>
      </c>
      <c r="AB2169">
        <v>2.4137596300000001E-2</v>
      </c>
      <c r="AC2169">
        <v>2.4137596300000001E-2</v>
      </c>
      <c r="AD2169">
        <v>0</v>
      </c>
      <c r="AE2169">
        <v>202.69336652999999</v>
      </c>
      <c r="AF2169">
        <v>0.1589253977</v>
      </c>
      <c r="AG2169">
        <v>1334.5622080999999</v>
      </c>
      <c r="AH2169" t="s">
        <v>40</v>
      </c>
    </row>
    <row r="2170" spans="1:34" x14ac:dyDescent="0.55000000000000004">
      <c r="A2170">
        <v>16414.020816</v>
      </c>
      <c r="B2170">
        <v>16246.603332000001</v>
      </c>
      <c r="C2170" t="s">
        <v>21</v>
      </c>
      <c r="D2170">
        <v>20853</v>
      </c>
      <c r="E2170">
        <v>210057</v>
      </c>
      <c r="F2170" t="s">
        <v>526</v>
      </c>
      <c r="G2170" t="s">
        <v>35</v>
      </c>
      <c r="H2170" t="s">
        <v>46</v>
      </c>
      <c r="I2170" t="s">
        <v>37</v>
      </c>
      <c r="J2170">
        <v>2</v>
      </c>
      <c r="K2170">
        <v>82.815657548999994</v>
      </c>
      <c r="L2170">
        <v>93</v>
      </c>
      <c r="M2170">
        <v>1359450.93</v>
      </c>
      <c r="N2170">
        <v>93.856858208999995</v>
      </c>
      <c r="O2170">
        <v>97</v>
      </c>
      <c r="P2170">
        <v>1399401.31</v>
      </c>
      <c r="Q2170">
        <v>4</v>
      </c>
      <c r="R2170">
        <v>11.041200659999999</v>
      </c>
      <c r="S2170">
        <v>39950.379999999997</v>
      </c>
      <c r="T2170" t="s">
        <v>310</v>
      </c>
      <c r="U2170" t="s">
        <v>340</v>
      </c>
      <c r="V2170">
        <v>0</v>
      </c>
      <c r="W2170">
        <v>0</v>
      </c>
      <c r="X2170">
        <v>24.47210226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11.041200659999999</v>
      </c>
      <c r="AG2170">
        <v>92717.522503</v>
      </c>
      <c r="AH2170" t="s">
        <v>40</v>
      </c>
    </row>
    <row r="2171" spans="1:34" x14ac:dyDescent="0.55000000000000004">
      <c r="A2171">
        <v>16414.020816</v>
      </c>
      <c r="B2171">
        <v>16246.603332000001</v>
      </c>
      <c r="C2171" t="s">
        <v>21</v>
      </c>
      <c r="D2171">
        <v>20852</v>
      </c>
      <c r="E2171">
        <v>210057</v>
      </c>
      <c r="F2171" t="s">
        <v>526</v>
      </c>
      <c r="G2171" t="s">
        <v>35</v>
      </c>
      <c r="H2171" t="s">
        <v>46</v>
      </c>
      <c r="I2171" t="s">
        <v>37</v>
      </c>
      <c r="J2171">
        <v>3</v>
      </c>
      <c r="K2171">
        <v>75.146178775999999</v>
      </c>
      <c r="L2171">
        <v>90</v>
      </c>
      <c r="M2171">
        <v>1174045.3899999999</v>
      </c>
      <c r="N2171">
        <v>93.916863214000003</v>
      </c>
      <c r="O2171">
        <v>103</v>
      </c>
      <c r="P2171">
        <v>1605152.7</v>
      </c>
      <c r="Q2171">
        <v>13</v>
      </c>
      <c r="R2171">
        <v>18.770684438</v>
      </c>
      <c r="S2171">
        <v>431107.31</v>
      </c>
      <c r="T2171" t="s">
        <v>310</v>
      </c>
      <c r="U2171" t="s">
        <v>314</v>
      </c>
      <c r="V2171">
        <v>0</v>
      </c>
      <c r="W2171">
        <v>0</v>
      </c>
      <c r="X2171">
        <v>45.448545643000003</v>
      </c>
      <c r="Y2171">
        <v>-0.73492597800000004</v>
      </c>
      <c r="Z2171">
        <v>0.73492597800000004</v>
      </c>
      <c r="AA2171">
        <v>-0.73492597800000004</v>
      </c>
      <c r="AB2171">
        <v>0.30353146450000001</v>
      </c>
      <c r="AC2171">
        <v>0.30353146450000001</v>
      </c>
      <c r="AD2171">
        <v>0</v>
      </c>
      <c r="AE2171">
        <v>2548.8790809000002</v>
      </c>
      <c r="AF2171">
        <v>18.467152974000001</v>
      </c>
      <c r="AG2171">
        <v>155076.31135999999</v>
      </c>
      <c r="AH2171" t="s">
        <v>40</v>
      </c>
    </row>
    <row r="2172" spans="1:34" x14ac:dyDescent="0.55000000000000004">
      <c r="A2172">
        <v>16414.020816</v>
      </c>
      <c r="B2172">
        <v>16246.603332000001</v>
      </c>
      <c r="C2172" t="s">
        <v>21</v>
      </c>
      <c r="D2172">
        <v>20851</v>
      </c>
      <c r="E2172">
        <v>210057</v>
      </c>
      <c r="F2172" t="s">
        <v>526</v>
      </c>
      <c r="G2172" t="s">
        <v>35</v>
      </c>
      <c r="H2172" t="s">
        <v>46</v>
      </c>
      <c r="I2172" t="s">
        <v>37</v>
      </c>
      <c r="J2172">
        <v>2</v>
      </c>
      <c r="K2172">
        <v>54.820004373000003</v>
      </c>
      <c r="L2172">
        <v>71</v>
      </c>
      <c r="M2172">
        <v>1005642.7</v>
      </c>
      <c r="N2172">
        <v>79.116823658000001</v>
      </c>
      <c r="O2172">
        <v>85</v>
      </c>
      <c r="P2172">
        <v>1148111.73</v>
      </c>
      <c r="Q2172">
        <v>14</v>
      </c>
      <c r="R2172">
        <v>24.296819285000002</v>
      </c>
      <c r="S2172">
        <v>142469.03</v>
      </c>
      <c r="T2172" t="s">
        <v>310</v>
      </c>
      <c r="U2172" t="s">
        <v>311</v>
      </c>
      <c r="V2172">
        <v>0</v>
      </c>
      <c r="W2172">
        <v>0</v>
      </c>
      <c r="X2172">
        <v>59.30342924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24.296819285000002</v>
      </c>
      <c r="AG2172">
        <v>204030.42731999999</v>
      </c>
      <c r="AH2172" t="s">
        <v>40</v>
      </c>
    </row>
    <row r="2173" spans="1:34" x14ac:dyDescent="0.55000000000000004">
      <c r="A2173">
        <v>16414.020816</v>
      </c>
      <c r="B2173">
        <v>16246.603332000001</v>
      </c>
      <c r="C2173" t="s">
        <v>21</v>
      </c>
      <c r="D2173">
        <v>20850</v>
      </c>
      <c r="E2173">
        <v>210057</v>
      </c>
      <c r="F2173" t="s">
        <v>526</v>
      </c>
      <c r="G2173" t="s">
        <v>35</v>
      </c>
      <c r="H2173" t="s">
        <v>46</v>
      </c>
      <c r="I2173" t="s">
        <v>37</v>
      </c>
      <c r="J2173">
        <v>3</v>
      </c>
      <c r="K2173">
        <v>240.28137487999999</v>
      </c>
      <c r="L2173">
        <v>307</v>
      </c>
      <c r="M2173">
        <v>3807672.36</v>
      </c>
      <c r="N2173">
        <v>365.16424317000002</v>
      </c>
      <c r="O2173">
        <v>394</v>
      </c>
      <c r="P2173">
        <v>5626058.0700000003</v>
      </c>
      <c r="Q2173">
        <v>87</v>
      </c>
      <c r="R2173">
        <v>124.88286828</v>
      </c>
      <c r="S2173">
        <v>1818385.71</v>
      </c>
      <c r="T2173" t="s">
        <v>310</v>
      </c>
      <c r="U2173" t="s">
        <v>320</v>
      </c>
      <c r="V2173">
        <v>0</v>
      </c>
      <c r="W2173">
        <v>0</v>
      </c>
      <c r="X2173">
        <v>149.16299556999999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124.88286828</v>
      </c>
      <c r="AG2173">
        <v>1048693.0278</v>
      </c>
      <c r="AH2173" t="s">
        <v>40</v>
      </c>
    </row>
    <row r="2174" spans="1:34" x14ac:dyDescent="0.55000000000000004">
      <c r="A2174">
        <v>16414.020816</v>
      </c>
      <c r="B2174">
        <v>16246.603332000001</v>
      </c>
      <c r="C2174" t="s">
        <v>21</v>
      </c>
      <c r="D2174" t="s">
        <v>373</v>
      </c>
      <c r="E2174">
        <v>210057</v>
      </c>
      <c r="F2174" t="s">
        <v>526</v>
      </c>
      <c r="G2174" t="s">
        <v>35</v>
      </c>
      <c r="H2174" t="s">
        <v>373</v>
      </c>
      <c r="I2174" t="s">
        <v>37</v>
      </c>
      <c r="J2174">
        <v>1</v>
      </c>
      <c r="K2174">
        <v>1.0832999679999999</v>
      </c>
      <c r="L2174">
        <v>2</v>
      </c>
      <c r="M2174">
        <v>11871.94</v>
      </c>
      <c r="N2174">
        <v>1.9515649420000001</v>
      </c>
      <c r="O2174">
        <v>3</v>
      </c>
      <c r="P2174">
        <v>22804.17</v>
      </c>
      <c r="Q2174">
        <v>1</v>
      </c>
      <c r="R2174">
        <v>0.86826497400000002</v>
      </c>
      <c r="S2174">
        <v>10932.23</v>
      </c>
      <c r="U2174" t="s">
        <v>374</v>
      </c>
      <c r="V2174">
        <v>0</v>
      </c>
      <c r="W2174">
        <v>0</v>
      </c>
      <c r="X2174">
        <v>18.061258459000001</v>
      </c>
      <c r="Y2174">
        <v>-1.486203956</v>
      </c>
      <c r="Z2174">
        <v>1.486203956</v>
      </c>
      <c r="AA2174">
        <v>-1.486203956</v>
      </c>
      <c r="AB2174">
        <v>7.1446784400000005E-2</v>
      </c>
      <c r="AC2174">
        <v>7.1446784400000005E-2</v>
      </c>
      <c r="AD2174">
        <v>0</v>
      </c>
      <c r="AE2174">
        <v>599.9681597</v>
      </c>
      <c r="AF2174">
        <v>0.79681818959999995</v>
      </c>
      <c r="AG2174">
        <v>6691.2114633000001</v>
      </c>
      <c r="AH2174" t="s">
        <v>40</v>
      </c>
    </row>
    <row r="2175" spans="1:34" x14ac:dyDescent="0.55000000000000004">
      <c r="A2175">
        <v>16414.020816</v>
      </c>
      <c r="B2175">
        <v>16246.603332000001</v>
      </c>
      <c r="C2175" t="s">
        <v>21</v>
      </c>
      <c r="D2175">
        <v>20710</v>
      </c>
      <c r="E2175">
        <v>210057</v>
      </c>
      <c r="F2175" t="s">
        <v>526</v>
      </c>
      <c r="G2175" t="s">
        <v>35</v>
      </c>
      <c r="H2175" t="s">
        <v>41</v>
      </c>
      <c r="I2175" t="s">
        <v>37</v>
      </c>
      <c r="J2175">
        <v>1</v>
      </c>
      <c r="K2175">
        <v>0</v>
      </c>
      <c r="L2175">
        <v>0</v>
      </c>
      <c r="M2175">
        <v>0</v>
      </c>
      <c r="N2175">
        <v>0.94474897199999996</v>
      </c>
      <c r="O2175">
        <v>1</v>
      </c>
      <c r="P2175">
        <v>5613.3</v>
      </c>
      <c r="Q2175">
        <v>1</v>
      </c>
      <c r="R2175">
        <v>0.94474897199999996</v>
      </c>
      <c r="S2175">
        <v>5613.3</v>
      </c>
      <c r="T2175" t="s">
        <v>112</v>
      </c>
      <c r="U2175" t="s">
        <v>113</v>
      </c>
      <c r="V2175">
        <v>0</v>
      </c>
      <c r="W2175">
        <v>0</v>
      </c>
      <c r="X2175">
        <v>39.012683846000002</v>
      </c>
      <c r="Y2175">
        <v>-5.7856688280000004</v>
      </c>
      <c r="Z2175">
        <v>5.7856688280000004</v>
      </c>
      <c r="AA2175">
        <v>-5.7856688280000004</v>
      </c>
      <c r="AB2175">
        <v>0.1401083991</v>
      </c>
      <c r="AC2175">
        <v>0.1401083991</v>
      </c>
      <c r="AD2175">
        <v>0</v>
      </c>
      <c r="AE2175">
        <v>1176.5480987999999</v>
      </c>
      <c r="AF2175">
        <v>0.80464057290000002</v>
      </c>
      <c r="AG2175">
        <v>6756.8992471000001</v>
      </c>
      <c r="AH2175" t="s">
        <v>40</v>
      </c>
    </row>
    <row r="2176" spans="1:34" x14ac:dyDescent="0.55000000000000004">
      <c r="A2176">
        <v>16414.020816</v>
      </c>
      <c r="B2176">
        <v>16246.603332000001</v>
      </c>
      <c r="C2176" t="s">
        <v>21</v>
      </c>
      <c r="D2176" t="s">
        <v>148</v>
      </c>
      <c r="E2176">
        <v>210057</v>
      </c>
      <c r="F2176" t="s">
        <v>526</v>
      </c>
      <c r="G2176" t="s">
        <v>35</v>
      </c>
      <c r="H2176" t="s">
        <v>148</v>
      </c>
      <c r="I2176" t="s">
        <v>37</v>
      </c>
      <c r="J2176">
        <v>4</v>
      </c>
      <c r="K2176">
        <v>12.152980638000001</v>
      </c>
      <c r="L2176">
        <v>11</v>
      </c>
      <c r="M2176">
        <v>174697.06</v>
      </c>
      <c r="N2176">
        <v>12.326708633999999</v>
      </c>
      <c r="O2176">
        <v>8</v>
      </c>
      <c r="P2176">
        <v>145405.21</v>
      </c>
      <c r="Q2176">
        <v>-3</v>
      </c>
      <c r="R2176">
        <v>0.173727996</v>
      </c>
      <c r="S2176">
        <v>-29291.85</v>
      </c>
      <c r="U2176" t="s">
        <v>149</v>
      </c>
      <c r="V2176">
        <v>0</v>
      </c>
      <c r="W2176">
        <v>0</v>
      </c>
      <c r="X2176">
        <v>44.885576671999999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0.173727996</v>
      </c>
      <c r="AG2176">
        <v>1458.8657407000001</v>
      </c>
      <c r="AH2176" t="s">
        <v>40</v>
      </c>
    </row>
    <row r="2177" spans="1:34" x14ac:dyDescent="0.55000000000000004">
      <c r="A2177">
        <v>16414.020816</v>
      </c>
      <c r="B2177">
        <v>16246.603332000001</v>
      </c>
      <c r="C2177" t="s">
        <v>21</v>
      </c>
      <c r="D2177">
        <v>20839</v>
      </c>
      <c r="E2177">
        <v>210057</v>
      </c>
      <c r="F2177" t="s">
        <v>526</v>
      </c>
      <c r="G2177" t="s">
        <v>35</v>
      </c>
      <c r="H2177" t="s">
        <v>46</v>
      </c>
      <c r="I2177" t="s">
        <v>37</v>
      </c>
      <c r="J2177">
        <v>2</v>
      </c>
      <c r="K2177">
        <v>0.81848097600000003</v>
      </c>
      <c r="L2177">
        <v>2</v>
      </c>
      <c r="M2177">
        <v>13935.23</v>
      </c>
      <c r="N2177">
        <v>2.0162399400000002</v>
      </c>
      <c r="O2177">
        <v>3</v>
      </c>
      <c r="P2177">
        <v>28024.11</v>
      </c>
      <c r="Q2177">
        <v>1</v>
      </c>
      <c r="R2177">
        <v>1.1977589639999999</v>
      </c>
      <c r="S2177">
        <v>14088.88</v>
      </c>
      <c r="T2177" t="s">
        <v>527</v>
      </c>
      <c r="U2177" t="s">
        <v>528</v>
      </c>
      <c r="V2177">
        <v>0</v>
      </c>
      <c r="W2177">
        <v>0</v>
      </c>
      <c r="X2177">
        <v>1.1977589639999999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1.1977589639999999</v>
      </c>
      <c r="AG2177">
        <v>10058.076754</v>
      </c>
      <c r="AH2177" t="s">
        <v>40</v>
      </c>
    </row>
    <row r="2178" spans="1:34" x14ac:dyDescent="0.55000000000000004">
      <c r="A2178">
        <v>16414.020816</v>
      </c>
      <c r="B2178">
        <v>16246.603332000001</v>
      </c>
      <c r="C2178" t="s">
        <v>21</v>
      </c>
      <c r="D2178">
        <v>21076</v>
      </c>
      <c r="E2178">
        <v>210057</v>
      </c>
      <c r="F2178" t="s">
        <v>526</v>
      </c>
      <c r="G2178" t="s">
        <v>35</v>
      </c>
      <c r="H2178" t="s">
        <v>64</v>
      </c>
      <c r="I2178" t="s">
        <v>37</v>
      </c>
      <c r="J2178">
        <v>1</v>
      </c>
      <c r="K2178">
        <v>0.47051298600000002</v>
      </c>
      <c r="L2178">
        <v>1</v>
      </c>
      <c r="M2178">
        <v>9008.26</v>
      </c>
      <c r="N2178">
        <v>0.75430897799999996</v>
      </c>
      <c r="O2178">
        <v>1</v>
      </c>
      <c r="P2178">
        <v>6763.77</v>
      </c>
      <c r="Q2178">
        <v>0</v>
      </c>
      <c r="R2178">
        <v>0.283795992</v>
      </c>
      <c r="S2178">
        <v>-2244.4899999999998</v>
      </c>
      <c r="T2178" t="s">
        <v>204</v>
      </c>
      <c r="U2178" t="s">
        <v>205</v>
      </c>
      <c r="V2178">
        <v>0</v>
      </c>
      <c r="W2178">
        <v>0</v>
      </c>
      <c r="X2178">
        <v>57.705128287000001</v>
      </c>
      <c r="Y2178">
        <v>-0.52161998499999995</v>
      </c>
      <c r="Z2178">
        <v>0.52161998499999995</v>
      </c>
      <c r="AA2178">
        <v>-0.52161998499999995</v>
      </c>
      <c r="AB2178">
        <v>2.5653466999999998E-3</v>
      </c>
      <c r="AC2178">
        <v>2.5653466999999998E-3</v>
      </c>
      <c r="AD2178">
        <v>0</v>
      </c>
      <c r="AE2178">
        <v>21.542275952000001</v>
      </c>
      <c r="AF2178">
        <v>0.28123064530000003</v>
      </c>
      <c r="AG2178">
        <v>2361.6098906000002</v>
      </c>
      <c r="AH2178" t="s">
        <v>40</v>
      </c>
    </row>
    <row r="2179" spans="1:34" x14ac:dyDescent="0.55000000000000004">
      <c r="A2179">
        <v>16414.020816</v>
      </c>
      <c r="B2179">
        <v>16246.603332000001</v>
      </c>
      <c r="C2179" t="s">
        <v>21</v>
      </c>
      <c r="D2179">
        <v>20838</v>
      </c>
      <c r="E2179">
        <v>210057</v>
      </c>
      <c r="F2179" t="s">
        <v>526</v>
      </c>
      <c r="G2179" t="s">
        <v>35</v>
      </c>
      <c r="H2179" t="s">
        <v>46</v>
      </c>
      <c r="I2179" t="s">
        <v>37</v>
      </c>
      <c r="J2179">
        <v>2</v>
      </c>
      <c r="K2179">
        <v>0.77830497700000001</v>
      </c>
      <c r="L2179">
        <v>1</v>
      </c>
      <c r="M2179">
        <v>6569.99</v>
      </c>
      <c r="N2179">
        <v>1.825631945</v>
      </c>
      <c r="O2179">
        <v>2</v>
      </c>
      <c r="P2179">
        <v>37718.94</v>
      </c>
      <c r="Q2179">
        <v>1</v>
      </c>
      <c r="R2179">
        <v>1.0473269679999999</v>
      </c>
      <c r="S2179">
        <v>31148.95</v>
      </c>
      <c r="T2179" t="s">
        <v>334</v>
      </c>
      <c r="U2179" t="s">
        <v>335</v>
      </c>
      <c r="V2179">
        <v>0</v>
      </c>
      <c r="W2179">
        <v>0</v>
      </c>
      <c r="X2179">
        <v>2.6542819199999999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1.0473269679999999</v>
      </c>
      <c r="AG2179">
        <v>8794.8371480000005</v>
      </c>
      <c r="AH2179" t="s">
        <v>40</v>
      </c>
    </row>
    <row r="2180" spans="1:34" x14ac:dyDescent="0.55000000000000004">
      <c r="A2180">
        <v>16414.020816</v>
      </c>
      <c r="B2180">
        <v>16246.603332000001</v>
      </c>
      <c r="C2180" t="s">
        <v>21</v>
      </c>
      <c r="D2180" t="s">
        <v>53</v>
      </c>
      <c r="E2180">
        <v>210057</v>
      </c>
      <c r="F2180" t="s">
        <v>526</v>
      </c>
      <c r="G2180" t="s">
        <v>35</v>
      </c>
      <c r="H2180" t="s">
        <v>53</v>
      </c>
      <c r="I2180" t="s">
        <v>37</v>
      </c>
      <c r="J2180">
        <v>3</v>
      </c>
      <c r="K2180">
        <v>1.3652689600000001</v>
      </c>
      <c r="L2180">
        <v>3</v>
      </c>
      <c r="M2180">
        <v>18530.66</v>
      </c>
      <c r="N2180">
        <v>3.3224159009999998</v>
      </c>
      <c r="O2180">
        <v>5</v>
      </c>
      <c r="P2180">
        <v>51039.47</v>
      </c>
      <c r="Q2180">
        <v>2</v>
      </c>
      <c r="R2180">
        <v>1.957146941</v>
      </c>
      <c r="S2180">
        <v>32508.81</v>
      </c>
      <c r="U2180" t="s">
        <v>54</v>
      </c>
      <c r="V2180">
        <v>0</v>
      </c>
      <c r="W2180">
        <v>0</v>
      </c>
      <c r="X2180">
        <v>136.66112992000001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1.957146941</v>
      </c>
      <c r="AG2180">
        <v>16434.971261999999</v>
      </c>
      <c r="AH2180" t="s">
        <v>40</v>
      </c>
    </row>
    <row r="2181" spans="1:34" x14ac:dyDescent="0.55000000000000004">
      <c r="A2181">
        <v>16414.020816</v>
      </c>
      <c r="B2181">
        <v>16246.603332000001</v>
      </c>
      <c r="C2181" t="s">
        <v>21</v>
      </c>
      <c r="D2181">
        <v>21075</v>
      </c>
      <c r="E2181">
        <v>210057</v>
      </c>
      <c r="F2181" t="s">
        <v>526</v>
      </c>
      <c r="G2181" t="s">
        <v>35</v>
      </c>
      <c r="H2181" t="s">
        <v>79</v>
      </c>
      <c r="I2181" t="s">
        <v>37</v>
      </c>
      <c r="J2181">
        <v>1</v>
      </c>
      <c r="K2181">
        <v>0</v>
      </c>
      <c r="L2181">
        <v>0</v>
      </c>
      <c r="M2181">
        <v>0</v>
      </c>
      <c r="N2181">
        <v>0.35034799</v>
      </c>
      <c r="O2181">
        <v>1</v>
      </c>
      <c r="P2181">
        <v>6488.78</v>
      </c>
      <c r="Q2181">
        <v>1</v>
      </c>
      <c r="R2181">
        <v>0.35034799</v>
      </c>
      <c r="S2181">
        <v>6488.78</v>
      </c>
      <c r="T2181" t="s">
        <v>158</v>
      </c>
      <c r="U2181" t="s">
        <v>159</v>
      </c>
      <c r="V2181">
        <v>0</v>
      </c>
      <c r="W2181">
        <v>0</v>
      </c>
      <c r="X2181">
        <v>74.389385790999995</v>
      </c>
      <c r="Y2181">
        <v>-3.5079528959999999</v>
      </c>
      <c r="Z2181">
        <v>3.5079528959999999</v>
      </c>
      <c r="AA2181">
        <v>-3.5079528959999999</v>
      </c>
      <c r="AB2181">
        <v>1.6521231300000001E-2</v>
      </c>
      <c r="AC2181">
        <v>1.6521231300000001E-2</v>
      </c>
      <c r="AD2181">
        <v>0</v>
      </c>
      <c r="AE2181">
        <v>138.735603</v>
      </c>
      <c r="AF2181">
        <v>0.3338267587</v>
      </c>
      <c r="AG2181">
        <v>2803.2811800999998</v>
      </c>
      <c r="AH2181" t="s">
        <v>40</v>
      </c>
    </row>
    <row r="2182" spans="1:34" x14ac:dyDescent="0.55000000000000004">
      <c r="A2182">
        <v>16414.020816</v>
      </c>
      <c r="B2182">
        <v>16246.603332000001</v>
      </c>
      <c r="C2182" t="s">
        <v>21</v>
      </c>
      <c r="D2182">
        <v>20740</v>
      </c>
      <c r="E2182">
        <v>210057</v>
      </c>
      <c r="F2182" t="s">
        <v>526</v>
      </c>
      <c r="G2182" t="s">
        <v>35</v>
      </c>
      <c r="H2182" t="s">
        <v>41</v>
      </c>
      <c r="I2182" t="s">
        <v>37</v>
      </c>
      <c r="J2182">
        <v>2</v>
      </c>
      <c r="K2182">
        <v>2.270757932</v>
      </c>
      <c r="L2182">
        <v>3</v>
      </c>
      <c r="M2182">
        <v>36729.24</v>
      </c>
      <c r="N2182">
        <v>4.9852908530000004</v>
      </c>
      <c r="O2182">
        <v>3</v>
      </c>
      <c r="P2182">
        <v>467913.46</v>
      </c>
      <c r="Q2182">
        <v>0</v>
      </c>
      <c r="R2182">
        <v>2.714532921</v>
      </c>
      <c r="S2182">
        <v>431184.22</v>
      </c>
      <c r="T2182" t="s">
        <v>433</v>
      </c>
      <c r="U2182" t="s">
        <v>434</v>
      </c>
      <c r="V2182">
        <v>0</v>
      </c>
      <c r="W2182">
        <v>0</v>
      </c>
      <c r="X2182">
        <v>41.513387764999997</v>
      </c>
      <c r="Y2182">
        <v>-22.245150339999999</v>
      </c>
      <c r="Z2182">
        <v>22.245150343999999</v>
      </c>
      <c r="AA2182">
        <v>-22.245150339999999</v>
      </c>
      <c r="AB2182">
        <v>1.4545956422999999</v>
      </c>
      <c r="AC2182">
        <v>1.4545956422999999</v>
      </c>
      <c r="AD2182">
        <v>0</v>
      </c>
      <c r="AE2182">
        <v>12214.840428</v>
      </c>
      <c r="AF2182">
        <v>1.2599372787000001</v>
      </c>
      <c r="AG2182">
        <v>10580.213744999999</v>
      </c>
      <c r="AH2182" t="s">
        <v>40</v>
      </c>
    </row>
    <row r="2183" spans="1:34" x14ac:dyDescent="0.55000000000000004">
      <c r="A2183">
        <v>16414.020816</v>
      </c>
      <c r="B2183">
        <v>16246.603332000001</v>
      </c>
      <c r="C2183" t="s">
        <v>21</v>
      </c>
      <c r="D2183">
        <v>20833</v>
      </c>
      <c r="E2183">
        <v>210057</v>
      </c>
      <c r="F2183" t="s">
        <v>526</v>
      </c>
      <c r="G2183" t="s">
        <v>35</v>
      </c>
      <c r="H2183" t="s">
        <v>46</v>
      </c>
      <c r="I2183" t="s">
        <v>37</v>
      </c>
      <c r="J2183">
        <v>2</v>
      </c>
      <c r="K2183">
        <v>7.1018347899999998</v>
      </c>
      <c r="L2183">
        <v>6</v>
      </c>
      <c r="M2183">
        <v>155133.75</v>
      </c>
      <c r="N2183">
        <v>7.11681879</v>
      </c>
      <c r="O2183">
        <v>10</v>
      </c>
      <c r="P2183">
        <v>145548.71</v>
      </c>
      <c r="Q2183">
        <v>4</v>
      </c>
      <c r="R2183">
        <v>1.4984000000000001E-2</v>
      </c>
      <c r="S2183">
        <v>-9585.0400000000009</v>
      </c>
      <c r="T2183" t="s">
        <v>424</v>
      </c>
      <c r="U2183" t="s">
        <v>425</v>
      </c>
      <c r="V2183">
        <v>0</v>
      </c>
      <c r="W2183">
        <v>0</v>
      </c>
      <c r="X2183">
        <v>11.573457657000001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1.4984000000000001E-2</v>
      </c>
      <c r="AG2183">
        <v>125.82683713</v>
      </c>
      <c r="AH2183" t="s">
        <v>40</v>
      </c>
    </row>
    <row r="2184" spans="1:34" x14ac:dyDescent="0.55000000000000004">
      <c r="A2184">
        <v>16414.020816</v>
      </c>
      <c r="B2184">
        <v>16246.603332000001</v>
      </c>
      <c r="C2184" t="s">
        <v>21</v>
      </c>
      <c r="D2184" t="s">
        <v>347</v>
      </c>
      <c r="E2184">
        <v>210057</v>
      </c>
      <c r="F2184" t="s">
        <v>526</v>
      </c>
      <c r="G2184" t="s">
        <v>35</v>
      </c>
      <c r="H2184" t="s">
        <v>347</v>
      </c>
      <c r="I2184" t="s">
        <v>37</v>
      </c>
      <c r="J2184">
        <v>1</v>
      </c>
      <c r="K2184">
        <v>0</v>
      </c>
      <c r="L2184">
        <v>0</v>
      </c>
      <c r="M2184">
        <v>0</v>
      </c>
      <c r="N2184">
        <v>0.73492597800000004</v>
      </c>
      <c r="O2184">
        <v>1</v>
      </c>
      <c r="P2184">
        <v>6390.94</v>
      </c>
      <c r="Q2184">
        <v>1</v>
      </c>
      <c r="R2184">
        <v>0.73492597800000004</v>
      </c>
      <c r="S2184">
        <v>6390.94</v>
      </c>
      <c r="U2184" t="s">
        <v>348</v>
      </c>
      <c r="V2184">
        <v>0</v>
      </c>
      <c r="W2184">
        <v>0</v>
      </c>
      <c r="X2184">
        <v>68.731464979999998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0.73492597800000004</v>
      </c>
      <c r="AG2184">
        <v>6171.4769980000001</v>
      </c>
      <c r="AH2184" t="s">
        <v>40</v>
      </c>
    </row>
    <row r="2185" spans="1:34" x14ac:dyDescent="0.55000000000000004">
      <c r="A2185">
        <v>16414.020816</v>
      </c>
      <c r="B2185">
        <v>16246.603332000001</v>
      </c>
      <c r="C2185" t="s">
        <v>21</v>
      </c>
      <c r="D2185">
        <v>20613</v>
      </c>
      <c r="E2185">
        <v>210057</v>
      </c>
      <c r="F2185" t="s">
        <v>526</v>
      </c>
      <c r="G2185" t="s">
        <v>35</v>
      </c>
      <c r="H2185" t="s">
        <v>41</v>
      </c>
      <c r="I2185" t="s">
        <v>37</v>
      </c>
      <c r="J2185">
        <v>1</v>
      </c>
      <c r="K2185">
        <v>0</v>
      </c>
      <c r="L2185">
        <v>0</v>
      </c>
      <c r="M2185">
        <v>0</v>
      </c>
      <c r="N2185">
        <v>4.6004618629999996</v>
      </c>
      <c r="O2185">
        <v>1</v>
      </c>
      <c r="P2185">
        <v>76653.87</v>
      </c>
      <c r="Q2185">
        <v>1</v>
      </c>
      <c r="R2185">
        <v>4.6004618629999996</v>
      </c>
      <c r="S2185">
        <v>76653.87</v>
      </c>
      <c r="T2185" t="s">
        <v>186</v>
      </c>
      <c r="U2185" t="s">
        <v>187</v>
      </c>
      <c r="V2185">
        <v>0</v>
      </c>
      <c r="W2185">
        <v>0</v>
      </c>
      <c r="X2185">
        <v>58.378697269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4.6004618629999996</v>
      </c>
      <c r="AG2185">
        <v>38631.978480999998</v>
      </c>
      <c r="AH2185" t="s">
        <v>40</v>
      </c>
    </row>
    <row r="2186" spans="1:34" x14ac:dyDescent="0.55000000000000004">
      <c r="A2186">
        <v>16414.020816</v>
      </c>
      <c r="B2186">
        <v>16246.603332000001</v>
      </c>
      <c r="C2186" t="s">
        <v>21</v>
      </c>
      <c r="D2186" t="s">
        <v>46</v>
      </c>
      <c r="E2186">
        <v>210057</v>
      </c>
      <c r="F2186" t="s">
        <v>526</v>
      </c>
      <c r="G2186" t="s">
        <v>35</v>
      </c>
      <c r="H2186" t="s">
        <v>46</v>
      </c>
      <c r="I2186" t="s">
        <v>37</v>
      </c>
      <c r="J2186">
        <v>10</v>
      </c>
      <c r="K2186">
        <v>6.9308677960000002</v>
      </c>
      <c r="L2186">
        <v>9</v>
      </c>
      <c r="M2186">
        <v>111498.13</v>
      </c>
      <c r="N2186">
        <v>10.313876693999999</v>
      </c>
      <c r="O2186">
        <v>15</v>
      </c>
      <c r="P2186">
        <v>179872.19</v>
      </c>
      <c r="Q2186">
        <v>6</v>
      </c>
      <c r="R2186">
        <v>3.3830088979999999</v>
      </c>
      <c r="S2186">
        <v>68374.06</v>
      </c>
      <c r="U2186" t="s">
        <v>305</v>
      </c>
      <c r="V2186">
        <v>0</v>
      </c>
      <c r="W2186">
        <v>0</v>
      </c>
      <c r="X2186">
        <v>16.002010524999999</v>
      </c>
      <c r="Y2186">
        <v>-1.601359953</v>
      </c>
      <c r="Z2186">
        <v>1.601359953</v>
      </c>
      <c r="AA2186">
        <v>-1.601359953</v>
      </c>
      <c r="AB2186">
        <v>0.33854589470000002</v>
      </c>
      <c r="AC2186">
        <v>0.33854589470000002</v>
      </c>
      <c r="AD2186">
        <v>0</v>
      </c>
      <c r="AE2186">
        <v>2842.9097138000002</v>
      </c>
      <c r="AF2186">
        <v>3.0444630033000002</v>
      </c>
      <c r="AG2186">
        <v>25565.613352</v>
      </c>
      <c r="AH2186" t="s">
        <v>40</v>
      </c>
    </row>
    <row r="2187" spans="1:34" x14ac:dyDescent="0.55000000000000004">
      <c r="A2187">
        <v>16414.020816</v>
      </c>
      <c r="B2187">
        <v>16246.603332000001</v>
      </c>
      <c r="C2187" t="s">
        <v>21</v>
      </c>
      <c r="D2187">
        <v>20818</v>
      </c>
      <c r="E2187">
        <v>210057</v>
      </c>
      <c r="F2187" t="s">
        <v>526</v>
      </c>
      <c r="G2187" t="s">
        <v>35</v>
      </c>
      <c r="H2187" t="s">
        <v>46</v>
      </c>
      <c r="I2187" t="s">
        <v>37</v>
      </c>
      <c r="J2187">
        <v>1</v>
      </c>
      <c r="K2187">
        <v>0</v>
      </c>
      <c r="L2187">
        <v>0</v>
      </c>
      <c r="M2187">
        <v>0</v>
      </c>
      <c r="N2187">
        <v>2.2780159320000002</v>
      </c>
      <c r="O2187">
        <v>1</v>
      </c>
      <c r="P2187">
        <v>16640.419999999998</v>
      </c>
      <c r="Q2187">
        <v>1</v>
      </c>
      <c r="R2187">
        <v>2.2780159320000002</v>
      </c>
      <c r="S2187">
        <v>16640.419999999998</v>
      </c>
      <c r="T2187" t="s">
        <v>429</v>
      </c>
      <c r="U2187" t="s">
        <v>430</v>
      </c>
      <c r="V2187">
        <v>0</v>
      </c>
      <c r="W2187">
        <v>0</v>
      </c>
      <c r="X2187">
        <v>2.6715939199999998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2.2780159320000002</v>
      </c>
      <c r="AG2187">
        <v>19129.440714</v>
      </c>
      <c r="AH2187" t="s">
        <v>40</v>
      </c>
    </row>
    <row r="2188" spans="1:34" x14ac:dyDescent="0.55000000000000004">
      <c r="A2188">
        <v>16414.020816</v>
      </c>
      <c r="B2188">
        <v>16246.603332000001</v>
      </c>
      <c r="C2188" t="s">
        <v>21</v>
      </c>
      <c r="D2188">
        <v>21061</v>
      </c>
      <c r="E2188">
        <v>210057</v>
      </c>
      <c r="F2188" t="s">
        <v>526</v>
      </c>
      <c r="G2188" t="s">
        <v>35</v>
      </c>
      <c r="H2188" t="s">
        <v>64</v>
      </c>
      <c r="I2188" t="s">
        <v>37</v>
      </c>
      <c r="J2188">
        <v>1</v>
      </c>
      <c r="K2188">
        <v>0</v>
      </c>
      <c r="L2188">
        <v>0</v>
      </c>
      <c r="M2188">
        <v>0</v>
      </c>
      <c r="N2188">
        <v>0.75515097799999997</v>
      </c>
      <c r="O2188">
        <v>1</v>
      </c>
      <c r="P2188">
        <v>8426.14</v>
      </c>
      <c r="Q2188">
        <v>1</v>
      </c>
      <c r="R2188">
        <v>0.75515097799999997</v>
      </c>
      <c r="S2188">
        <v>8426.14</v>
      </c>
      <c r="T2188" t="s">
        <v>164</v>
      </c>
      <c r="U2188" t="s">
        <v>421</v>
      </c>
      <c r="V2188">
        <v>0</v>
      </c>
      <c r="W2188">
        <v>0</v>
      </c>
      <c r="X2188">
        <v>121.47440439</v>
      </c>
      <c r="Y2188">
        <v>-2.2170409339999999</v>
      </c>
      <c r="Z2188">
        <v>2.2170409339999999</v>
      </c>
      <c r="AA2188">
        <v>-2.2170409339999999</v>
      </c>
      <c r="AB2188">
        <v>1.3782332499999999E-2</v>
      </c>
      <c r="AC2188">
        <v>1.3782332499999999E-2</v>
      </c>
      <c r="AD2188">
        <v>0</v>
      </c>
      <c r="AE2188">
        <v>115.73593864999999</v>
      </c>
      <c r="AF2188">
        <v>0.74136864550000003</v>
      </c>
      <c r="AG2188">
        <v>6225.5787382999997</v>
      </c>
      <c r="AH2188" t="s">
        <v>40</v>
      </c>
    </row>
    <row r="2189" spans="1:34" x14ac:dyDescent="0.55000000000000004">
      <c r="A2189">
        <v>16414.020816</v>
      </c>
      <c r="B2189">
        <v>16246.603332000001</v>
      </c>
      <c r="C2189" t="s">
        <v>21</v>
      </c>
      <c r="D2189">
        <v>20817</v>
      </c>
      <c r="E2189">
        <v>210057</v>
      </c>
      <c r="F2189" t="s">
        <v>526</v>
      </c>
      <c r="G2189" t="s">
        <v>35</v>
      </c>
      <c r="H2189" t="s">
        <v>46</v>
      </c>
      <c r="I2189" t="s">
        <v>37</v>
      </c>
      <c r="J2189">
        <v>2</v>
      </c>
      <c r="K2189">
        <v>14.258580576</v>
      </c>
      <c r="L2189">
        <v>16</v>
      </c>
      <c r="M2189">
        <v>288729.07</v>
      </c>
      <c r="N2189">
        <v>23.501712302000001</v>
      </c>
      <c r="O2189">
        <v>30</v>
      </c>
      <c r="P2189">
        <v>360395.37</v>
      </c>
      <c r="Q2189">
        <v>14</v>
      </c>
      <c r="R2189">
        <v>9.2431317259999997</v>
      </c>
      <c r="S2189">
        <v>71666.3</v>
      </c>
      <c r="T2189" t="s">
        <v>160</v>
      </c>
      <c r="U2189" t="s">
        <v>161</v>
      </c>
      <c r="V2189">
        <v>0</v>
      </c>
      <c r="W2189">
        <v>0</v>
      </c>
      <c r="X2189">
        <v>20.978973379999999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9.2431317259999997</v>
      </c>
      <c r="AG2189">
        <v>77618.394973000002</v>
      </c>
      <c r="AH2189" t="s">
        <v>40</v>
      </c>
    </row>
    <row r="2190" spans="1:34" x14ac:dyDescent="0.55000000000000004">
      <c r="A2190">
        <v>16414.020816</v>
      </c>
      <c r="B2190">
        <v>16246.603332000001</v>
      </c>
      <c r="C2190" t="s">
        <v>21</v>
      </c>
      <c r="D2190" t="s">
        <v>259</v>
      </c>
      <c r="E2190">
        <v>210057</v>
      </c>
      <c r="F2190" t="s">
        <v>526</v>
      </c>
      <c r="G2190" t="s">
        <v>35</v>
      </c>
      <c r="H2190" t="s">
        <v>259</v>
      </c>
      <c r="I2190" t="s">
        <v>37</v>
      </c>
      <c r="J2190">
        <v>1</v>
      </c>
      <c r="K2190">
        <v>0</v>
      </c>
      <c r="L2190">
        <v>0</v>
      </c>
      <c r="M2190">
        <v>0</v>
      </c>
      <c r="N2190">
        <v>0.73492597800000004</v>
      </c>
      <c r="O2190">
        <v>1</v>
      </c>
      <c r="P2190">
        <v>14427.47</v>
      </c>
      <c r="Q2190">
        <v>1</v>
      </c>
      <c r="R2190">
        <v>0.73492597800000004</v>
      </c>
      <c r="S2190">
        <v>14427.47</v>
      </c>
      <c r="U2190" t="s">
        <v>260</v>
      </c>
      <c r="V2190">
        <v>0</v>
      </c>
      <c r="W2190">
        <v>0</v>
      </c>
      <c r="X2190">
        <v>7.0635457910000001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0.73492597800000004</v>
      </c>
      <c r="AG2190">
        <v>6171.4769980000001</v>
      </c>
      <c r="AH2190" t="s">
        <v>40</v>
      </c>
    </row>
    <row r="2191" spans="1:34" x14ac:dyDescent="0.55000000000000004">
      <c r="A2191">
        <v>16414.020816</v>
      </c>
      <c r="B2191">
        <v>16246.603332000001</v>
      </c>
      <c r="C2191" t="s">
        <v>21</v>
      </c>
      <c r="D2191" t="s">
        <v>55</v>
      </c>
      <c r="E2191">
        <v>210057</v>
      </c>
      <c r="F2191" t="s">
        <v>526</v>
      </c>
      <c r="G2191" t="s">
        <v>35</v>
      </c>
      <c r="H2191" t="s">
        <v>55</v>
      </c>
      <c r="I2191" t="s">
        <v>37</v>
      </c>
      <c r="J2191">
        <v>1</v>
      </c>
      <c r="K2191">
        <v>0</v>
      </c>
      <c r="L2191">
        <v>0</v>
      </c>
      <c r="M2191">
        <v>0</v>
      </c>
      <c r="N2191">
        <v>2.457526927</v>
      </c>
      <c r="O2191">
        <v>1</v>
      </c>
      <c r="P2191">
        <v>56877.33</v>
      </c>
      <c r="Q2191">
        <v>1</v>
      </c>
      <c r="R2191">
        <v>2.457526927</v>
      </c>
      <c r="S2191">
        <v>56877.33</v>
      </c>
      <c r="U2191" t="s">
        <v>263</v>
      </c>
      <c r="V2191">
        <v>0</v>
      </c>
      <c r="W2191">
        <v>0</v>
      </c>
      <c r="X2191">
        <v>14.405875571999999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2.457526927</v>
      </c>
      <c r="AG2191">
        <v>20636.868686000002</v>
      </c>
      <c r="AH2191" t="s">
        <v>40</v>
      </c>
    </row>
    <row r="2192" spans="1:34" x14ac:dyDescent="0.55000000000000004">
      <c r="A2192">
        <v>16414.020816</v>
      </c>
      <c r="B2192">
        <v>16246.603332000001</v>
      </c>
      <c r="C2192" t="s">
        <v>21</v>
      </c>
      <c r="D2192" t="s">
        <v>249</v>
      </c>
      <c r="E2192">
        <v>210057</v>
      </c>
      <c r="F2192" t="s">
        <v>526</v>
      </c>
      <c r="G2192" t="s">
        <v>35</v>
      </c>
      <c r="H2192" t="s">
        <v>249</v>
      </c>
      <c r="I2192" t="s">
        <v>37</v>
      </c>
      <c r="J2192">
        <v>2</v>
      </c>
      <c r="K2192">
        <v>0</v>
      </c>
      <c r="L2192">
        <v>0</v>
      </c>
      <c r="M2192">
        <v>0</v>
      </c>
      <c r="N2192">
        <v>1.6493489509999999</v>
      </c>
      <c r="O2192">
        <v>3</v>
      </c>
      <c r="P2192">
        <v>33715.26</v>
      </c>
      <c r="Q2192">
        <v>3</v>
      </c>
      <c r="R2192">
        <v>1.6493489509999999</v>
      </c>
      <c r="S2192">
        <v>33715.26</v>
      </c>
      <c r="U2192" t="s">
        <v>250</v>
      </c>
      <c r="V2192">
        <v>0</v>
      </c>
      <c r="W2192">
        <v>0</v>
      </c>
      <c r="X2192">
        <v>25.409762245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1.6493489509999999</v>
      </c>
      <c r="AG2192">
        <v>13850.264404</v>
      </c>
      <c r="AH2192" t="s">
        <v>40</v>
      </c>
    </row>
    <row r="2193" spans="1:34" x14ac:dyDescent="0.55000000000000004">
      <c r="A2193">
        <v>16414.020816</v>
      </c>
      <c r="B2193">
        <v>16246.603332000001</v>
      </c>
      <c r="C2193" t="s">
        <v>21</v>
      </c>
      <c r="D2193">
        <v>21060</v>
      </c>
      <c r="E2193">
        <v>210057</v>
      </c>
      <c r="F2193" t="s">
        <v>526</v>
      </c>
      <c r="G2193" t="s">
        <v>35</v>
      </c>
      <c r="H2193" t="s">
        <v>64</v>
      </c>
      <c r="I2193" t="s">
        <v>37</v>
      </c>
      <c r="J2193">
        <v>1</v>
      </c>
      <c r="K2193">
        <v>0</v>
      </c>
      <c r="L2193">
        <v>0</v>
      </c>
      <c r="M2193">
        <v>0</v>
      </c>
      <c r="N2193">
        <v>0.94474897199999996</v>
      </c>
      <c r="O2193">
        <v>1</v>
      </c>
      <c r="P2193">
        <v>20427.599999999999</v>
      </c>
      <c r="Q2193">
        <v>1</v>
      </c>
      <c r="R2193">
        <v>0.94474897199999996</v>
      </c>
      <c r="S2193">
        <v>20427.599999999999</v>
      </c>
      <c r="T2193" t="s">
        <v>164</v>
      </c>
      <c r="U2193" t="s">
        <v>165</v>
      </c>
      <c r="V2193">
        <v>0</v>
      </c>
      <c r="W2193">
        <v>0</v>
      </c>
      <c r="X2193">
        <v>34.865030947000001</v>
      </c>
      <c r="Y2193">
        <v>-0.45127198699999999</v>
      </c>
      <c r="Z2193">
        <v>0.45127198699999999</v>
      </c>
      <c r="AA2193">
        <v>-0.45127198699999999</v>
      </c>
      <c r="AB2193">
        <v>1.22282624E-2</v>
      </c>
      <c r="AC2193">
        <v>1.22282624E-2</v>
      </c>
      <c r="AD2193">
        <v>0</v>
      </c>
      <c r="AE2193">
        <v>102.68576996</v>
      </c>
      <c r="AF2193">
        <v>0.9325207096</v>
      </c>
      <c r="AG2193">
        <v>7830.7615759</v>
      </c>
      <c r="AH2193" t="s">
        <v>40</v>
      </c>
    </row>
    <row r="2194" spans="1:34" x14ac:dyDescent="0.55000000000000004">
      <c r="A2194">
        <v>16414.020816</v>
      </c>
      <c r="B2194">
        <v>16246.603332000001</v>
      </c>
      <c r="C2194" t="s">
        <v>21</v>
      </c>
      <c r="D2194">
        <v>20816</v>
      </c>
      <c r="E2194">
        <v>210057</v>
      </c>
      <c r="F2194" t="s">
        <v>526</v>
      </c>
      <c r="G2194" t="s">
        <v>35</v>
      </c>
      <c r="H2194" t="s">
        <v>46</v>
      </c>
      <c r="I2194" t="s">
        <v>37</v>
      </c>
      <c r="J2194">
        <v>1</v>
      </c>
      <c r="K2194">
        <v>1.67770095</v>
      </c>
      <c r="L2194">
        <v>2</v>
      </c>
      <c r="M2194">
        <v>23650.49</v>
      </c>
      <c r="N2194">
        <v>1.741922948</v>
      </c>
      <c r="O2194">
        <v>4</v>
      </c>
      <c r="P2194">
        <v>57646.49</v>
      </c>
      <c r="Q2194">
        <v>2</v>
      </c>
      <c r="R2194">
        <v>6.4221998000000002E-2</v>
      </c>
      <c r="S2194">
        <v>33996</v>
      </c>
      <c r="T2194" t="s">
        <v>160</v>
      </c>
      <c r="U2194" t="s">
        <v>472</v>
      </c>
      <c r="V2194">
        <v>0</v>
      </c>
      <c r="W2194">
        <v>0</v>
      </c>
      <c r="X2194">
        <v>7.3784247839999999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6.4221998000000002E-2</v>
      </c>
      <c r="AG2194">
        <v>539.29864406000002</v>
      </c>
      <c r="AH2194" t="s">
        <v>40</v>
      </c>
    </row>
    <row r="2195" spans="1:34" x14ac:dyDescent="0.55000000000000004">
      <c r="A2195">
        <v>16414.020816</v>
      </c>
      <c r="B2195">
        <v>16246.603332000001</v>
      </c>
      <c r="C2195" t="s">
        <v>21</v>
      </c>
      <c r="D2195" t="s">
        <v>62</v>
      </c>
      <c r="E2195">
        <v>210057</v>
      </c>
      <c r="F2195" t="s">
        <v>526</v>
      </c>
      <c r="G2195" t="s">
        <v>35</v>
      </c>
      <c r="H2195" t="s">
        <v>62</v>
      </c>
      <c r="I2195" t="s">
        <v>37</v>
      </c>
      <c r="J2195">
        <v>3</v>
      </c>
      <c r="K2195">
        <v>3.6905438899999998</v>
      </c>
      <c r="L2195">
        <v>5</v>
      </c>
      <c r="M2195">
        <v>70465.570000000007</v>
      </c>
      <c r="N2195">
        <v>4.6433768630000003</v>
      </c>
      <c r="O2195">
        <v>5</v>
      </c>
      <c r="P2195">
        <v>86039.8</v>
      </c>
      <c r="Q2195">
        <v>0</v>
      </c>
      <c r="R2195">
        <v>0.95283297300000003</v>
      </c>
      <c r="S2195">
        <v>15574.23</v>
      </c>
      <c r="U2195" t="s">
        <v>63</v>
      </c>
      <c r="V2195">
        <v>0</v>
      </c>
      <c r="W2195">
        <v>0</v>
      </c>
      <c r="X2195">
        <v>145.88484364999999</v>
      </c>
      <c r="Y2195">
        <v>-9.3912267220000007</v>
      </c>
      <c r="Z2195">
        <v>9.3912267220000007</v>
      </c>
      <c r="AA2195">
        <v>-9.3912267220000007</v>
      </c>
      <c r="AB2195">
        <v>6.13379036E-2</v>
      </c>
      <c r="AC2195">
        <v>6.13379036E-2</v>
      </c>
      <c r="AD2195">
        <v>0</v>
      </c>
      <c r="AE2195">
        <v>515.07971218</v>
      </c>
      <c r="AF2195">
        <v>0.89149506940000001</v>
      </c>
      <c r="AG2195">
        <v>7486.2523291999996</v>
      </c>
      <c r="AH2195" t="s">
        <v>40</v>
      </c>
    </row>
    <row r="2196" spans="1:34" x14ac:dyDescent="0.55000000000000004">
      <c r="A2196">
        <v>16414.020816</v>
      </c>
      <c r="B2196">
        <v>16246.603332000001</v>
      </c>
      <c r="C2196" t="s">
        <v>21</v>
      </c>
      <c r="D2196">
        <v>20815</v>
      </c>
      <c r="E2196">
        <v>210057</v>
      </c>
      <c r="F2196" t="s">
        <v>526</v>
      </c>
      <c r="G2196" t="s">
        <v>35</v>
      </c>
      <c r="H2196" t="s">
        <v>46</v>
      </c>
      <c r="I2196" t="s">
        <v>37</v>
      </c>
      <c r="J2196">
        <v>2</v>
      </c>
      <c r="K2196">
        <v>3.01784491</v>
      </c>
      <c r="L2196">
        <v>5</v>
      </c>
      <c r="M2196">
        <v>53197.17</v>
      </c>
      <c r="N2196">
        <v>8.1700167570000009</v>
      </c>
      <c r="O2196">
        <v>9</v>
      </c>
      <c r="P2196">
        <v>116124.84</v>
      </c>
      <c r="Q2196">
        <v>4</v>
      </c>
      <c r="R2196">
        <v>5.152171847</v>
      </c>
      <c r="S2196">
        <v>62927.67</v>
      </c>
      <c r="T2196" t="s">
        <v>440</v>
      </c>
      <c r="U2196" t="s">
        <v>441</v>
      </c>
      <c r="V2196">
        <v>0</v>
      </c>
      <c r="W2196">
        <v>0</v>
      </c>
      <c r="X2196">
        <v>41.452504771000001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5.152171847</v>
      </c>
      <c r="AG2196">
        <v>43264.915100999999</v>
      </c>
      <c r="AH2196" t="s">
        <v>40</v>
      </c>
    </row>
    <row r="2197" spans="1:34" x14ac:dyDescent="0.55000000000000004">
      <c r="A2197">
        <v>16414.020816</v>
      </c>
      <c r="B2197">
        <v>16246.603332000001</v>
      </c>
      <c r="C2197" t="s">
        <v>21</v>
      </c>
      <c r="D2197" t="s">
        <v>286</v>
      </c>
      <c r="E2197">
        <v>210057</v>
      </c>
      <c r="F2197" t="s">
        <v>526</v>
      </c>
      <c r="G2197" t="s">
        <v>35</v>
      </c>
      <c r="H2197" t="s">
        <v>286</v>
      </c>
      <c r="I2197" t="s">
        <v>37</v>
      </c>
      <c r="J2197">
        <v>1</v>
      </c>
      <c r="K2197">
        <v>0</v>
      </c>
      <c r="L2197">
        <v>0</v>
      </c>
      <c r="M2197">
        <v>0</v>
      </c>
      <c r="N2197">
        <v>0.598206982</v>
      </c>
      <c r="O2197">
        <v>1</v>
      </c>
      <c r="P2197">
        <v>6663.32</v>
      </c>
      <c r="Q2197">
        <v>1</v>
      </c>
      <c r="R2197">
        <v>0.598206982</v>
      </c>
      <c r="S2197">
        <v>6663.32</v>
      </c>
      <c r="U2197" t="s">
        <v>287</v>
      </c>
      <c r="V2197">
        <v>0</v>
      </c>
      <c r="W2197">
        <v>0</v>
      </c>
      <c r="X2197">
        <v>198.49333811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0.598206982</v>
      </c>
      <c r="AG2197">
        <v>5023.3911169000003</v>
      </c>
      <c r="AH2197" t="s">
        <v>40</v>
      </c>
    </row>
    <row r="2198" spans="1:34" x14ac:dyDescent="0.55000000000000004">
      <c r="A2198">
        <v>16414.020816</v>
      </c>
      <c r="B2198">
        <v>16246.603332000001</v>
      </c>
      <c r="C2198" t="s">
        <v>21</v>
      </c>
      <c r="D2198">
        <v>20814</v>
      </c>
      <c r="E2198">
        <v>210057</v>
      </c>
      <c r="F2198" t="s">
        <v>526</v>
      </c>
      <c r="G2198" t="s">
        <v>35</v>
      </c>
      <c r="H2198" t="s">
        <v>46</v>
      </c>
      <c r="I2198" t="s">
        <v>37</v>
      </c>
      <c r="J2198">
        <v>2</v>
      </c>
      <c r="K2198">
        <v>6.4813488079999999</v>
      </c>
      <c r="L2198">
        <v>7</v>
      </c>
      <c r="M2198">
        <v>86857.09</v>
      </c>
      <c r="N2198">
        <v>17.036780493999998</v>
      </c>
      <c r="O2198">
        <v>17</v>
      </c>
      <c r="P2198">
        <v>282787.78999999998</v>
      </c>
      <c r="Q2198">
        <v>10</v>
      </c>
      <c r="R2198">
        <v>10.555431686</v>
      </c>
      <c r="S2198">
        <v>195930.7</v>
      </c>
      <c r="T2198" t="s">
        <v>160</v>
      </c>
      <c r="U2198" t="s">
        <v>426</v>
      </c>
      <c r="V2198">
        <v>0</v>
      </c>
      <c r="W2198">
        <v>0</v>
      </c>
      <c r="X2198">
        <v>28.932738140000001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10.555431686</v>
      </c>
      <c r="AG2198">
        <v>88638.319782000006</v>
      </c>
      <c r="AH2198" t="s">
        <v>40</v>
      </c>
    </row>
    <row r="2199" spans="1:34" x14ac:dyDescent="0.55000000000000004">
      <c r="A2199">
        <v>16414.020816</v>
      </c>
      <c r="B2199">
        <v>16246.603332000001</v>
      </c>
      <c r="C2199" t="s">
        <v>21</v>
      </c>
      <c r="D2199">
        <v>20794</v>
      </c>
      <c r="E2199">
        <v>210057</v>
      </c>
      <c r="F2199" t="s">
        <v>526</v>
      </c>
      <c r="G2199" t="s">
        <v>35</v>
      </c>
      <c r="H2199" t="s">
        <v>79</v>
      </c>
      <c r="I2199" t="s">
        <v>37</v>
      </c>
      <c r="J2199">
        <v>1</v>
      </c>
      <c r="K2199">
        <v>0</v>
      </c>
      <c r="L2199">
        <v>0</v>
      </c>
      <c r="M2199">
        <v>0</v>
      </c>
      <c r="N2199">
        <v>0.73492597800000004</v>
      </c>
      <c r="O2199">
        <v>1</v>
      </c>
      <c r="P2199">
        <v>10827.02</v>
      </c>
      <c r="Q2199">
        <v>1</v>
      </c>
      <c r="R2199">
        <v>0.73492597800000004</v>
      </c>
      <c r="S2199">
        <v>10827.02</v>
      </c>
      <c r="T2199" t="s">
        <v>208</v>
      </c>
      <c r="U2199" t="s">
        <v>209</v>
      </c>
      <c r="V2199">
        <v>0</v>
      </c>
      <c r="W2199">
        <v>0</v>
      </c>
      <c r="X2199">
        <v>40.043864829999997</v>
      </c>
      <c r="Y2199">
        <v>-4.7681088579999997</v>
      </c>
      <c r="Z2199">
        <v>4.7681088579999997</v>
      </c>
      <c r="AA2199">
        <v>-4.7681088579999997</v>
      </c>
      <c r="AB2199">
        <v>8.7509212200000006E-2</v>
      </c>
      <c r="AC2199">
        <v>8.7509212200000006E-2</v>
      </c>
      <c r="AD2199">
        <v>0</v>
      </c>
      <c r="AE2199">
        <v>734.85100066999996</v>
      </c>
      <c r="AF2199">
        <v>0.64741676579999996</v>
      </c>
      <c r="AG2199">
        <v>5436.6259972999997</v>
      </c>
      <c r="AH2199" t="s">
        <v>40</v>
      </c>
    </row>
    <row r="2200" spans="1:34" x14ac:dyDescent="0.55000000000000004">
      <c r="A2200">
        <v>16414.020816</v>
      </c>
      <c r="B2200">
        <v>16246.603332000001</v>
      </c>
      <c r="C2200" t="s">
        <v>21</v>
      </c>
      <c r="D2200">
        <v>20708</v>
      </c>
      <c r="E2200">
        <v>210057</v>
      </c>
      <c r="F2200" t="s">
        <v>526</v>
      </c>
      <c r="G2200" t="s">
        <v>35</v>
      </c>
      <c r="H2200" t="s">
        <v>41</v>
      </c>
      <c r="I2200" t="s">
        <v>37</v>
      </c>
      <c r="J2200">
        <v>2</v>
      </c>
      <c r="K2200">
        <v>2.2005849350000002</v>
      </c>
      <c r="L2200">
        <v>2</v>
      </c>
      <c r="M2200">
        <v>11691.85</v>
      </c>
      <c r="N2200">
        <v>4.8731498560000004</v>
      </c>
      <c r="O2200">
        <v>5</v>
      </c>
      <c r="P2200">
        <v>83608.39</v>
      </c>
      <c r="Q2200">
        <v>3</v>
      </c>
      <c r="R2200">
        <v>2.6725649210000002</v>
      </c>
      <c r="S2200">
        <v>71916.539999999994</v>
      </c>
      <c r="T2200" t="s">
        <v>129</v>
      </c>
      <c r="U2200" t="s">
        <v>280</v>
      </c>
      <c r="V2200">
        <v>0</v>
      </c>
      <c r="W2200">
        <v>0</v>
      </c>
      <c r="X2200">
        <v>171.31853193000001</v>
      </c>
      <c r="Y2200">
        <v>-106.8178618</v>
      </c>
      <c r="Z2200">
        <v>106.81786183</v>
      </c>
      <c r="AA2200">
        <v>-106.8178618</v>
      </c>
      <c r="AB2200">
        <v>1.6663560400999999</v>
      </c>
      <c r="AC2200">
        <v>1.6663560400999999</v>
      </c>
      <c r="AD2200">
        <v>0</v>
      </c>
      <c r="AE2200">
        <v>13993.079956</v>
      </c>
      <c r="AF2200">
        <v>1.0062088809</v>
      </c>
      <c r="AG2200">
        <v>8449.5515866999995</v>
      </c>
      <c r="AH2200" t="s">
        <v>40</v>
      </c>
    </row>
    <row r="2201" spans="1:34" x14ac:dyDescent="0.55000000000000004">
      <c r="A2201">
        <v>16414.020816</v>
      </c>
      <c r="B2201">
        <v>16246.603332000001</v>
      </c>
      <c r="C2201" t="s">
        <v>21</v>
      </c>
      <c r="D2201">
        <v>21798</v>
      </c>
      <c r="E2201">
        <v>210057</v>
      </c>
      <c r="F2201" t="s">
        <v>526</v>
      </c>
      <c r="G2201" t="s">
        <v>35</v>
      </c>
      <c r="H2201" t="s">
        <v>55</v>
      </c>
      <c r="I2201" t="s">
        <v>37</v>
      </c>
      <c r="J2201">
        <v>1</v>
      </c>
      <c r="K2201">
        <v>0</v>
      </c>
      <c r="L2201">
        <v>0</v>
      </c>
      <c r="M2201">
        <v>0</v>
      </c>
      <c r="N2201">
        <v>0.60089098200000002</v>
      </c>
      <c r="O2201">
        <v>1</v>
      </c>
      <c r="P2201">
        <v>3766.83</v>
      </c>
      <c r="Q2201">
        <v>1</v>
      </c>
      <c r="R2201">
        <v>0.60089098200000002</v>
      </c>
      <c r="S2201">
        <v>3766.83</v>
      </c>
      <c r="T2201" t="s">
        <v>58</v>
      </c>
      <c r="U2201" t="s">
        <v>59</v>
      </c>
      <c r="V2201">
        <v>0</v>
      </c>
      <c r="W2201">
        <v>0</v>
      </c>
      <c r="X2201">
        <v>20.018276405000002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0.60089098200000002</v>
      </c>
      <c r="AG2201">
        <v>5045.9297735</v>
      </c>
      <c r="AH2201" t="s">
        <v>40</v>
      </c>
    </row>
    <row r="2202" spans="1:34" x14ac:dyDescent="0.55000000000000004">
      <c r="A2202">
        <v>16414.020816</v>
      </c>
      <c r="B2202">
        <v>16246.603332000001</v>
      </c>
      <c r="C2202" t="s">
        <v>21</v>
      </c>
      <c r="D2202">
        <v>21793</v>
      </c>
      <c r="E2202">
        <v>210057</v>
      </c>
      <c r="F2202" t="s">
        <v>526</v>
      </c>
      <c r="G2202" t="s">
        <v>35</v>
      </c>
      <c r="H2202" t="s">
        <v>55</v>
      </c>
      <c r="I2202" t="s">
        <v>37</v>
      </c>
      <c r="J2202">
        <v>2</v>
      </c>
      <c r="K2202">
        <v>1.3742259590000001</v>
      </c>
      <c r="L2202">
        <v>2</v>
      </c>
      <c r="M2202">
        <v>34444.03</v>
      </c>
      <c r="N2202">
        <v>8.4222747499999997</v>
      </c>
      <c r="O2202">
        <v>5</v>
      </c>
      <c r="P2202">
        <v>240553.47</v>
      </c>
      <c r="Q2202">
        <v>3</v>
      </c>
      <c r="R2202">
        <v>7.0480487910000003</v>
      </c>
      <c r="S2202">
        <v>206109.44</v>
      </c>
      <c r="T2202" t="s">
        <v>102</v>
      </c>
      <c r="U2202" t="s">
        <v>103</v>
      </c>
      <c r="V2202">
        <v>0</v>
      </c>
      <c r="W2202">
        <v>0</v>
      </c>
      <c r="X2202">
        <v>50.084308516999997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7.0480487910000003</v>
      </c>
      <c r="AG2202">
        <v>59185.37689</v>
      </c>
      <c r="AH2202" t="s">
        <v>40</v>
      </c>
    </row>
    <row r="2203" spans="1:34" x14ac:dyDescent="0.55000000000000004">
      <c r="A2203">
        <v>16414.020816</v>
      </c>
      <c r="B2203">
        <v>16246.603332000001</v>
      </c>
      <c r="C2203" t="s">
        <v>21</v>
      </c>
      <c r="D2203">
        <v>21788</v>
      </c>
      <c r="E2203">
        <v>210057</v>
      </c>
      <c r="F2203" t="s">
        <v>526</v>
      </c>
      <c r="G2203" t="s">
        <v>35</v>
      </c>
      <c r="H2203" t="s">
        <v>55</v>
      </c>
      <c r="I2203" t="s">
        <v>37</v>
      </c>
      <c r="J2203">
        <v>1</v>
      </c>
      <c r="K2203">
        <v>0</v>
      </c>
      <c r="L2203">
        <v>0</v>
      </c>
      <c r="M2203">
        <v>0</v>
      </c>
      <c r="N2203">
        <v>2.5524579250000001</v>
      </c>
      <c r="O2203">
        <v>3</v>
      </c>
      <c r="P2203">
        <v>68659.66</v>
      </c>
      <c r="Q2203">
        <v>3</v>
      </c>
      <c r="R2203">
        <v>2.5524579250000001</v>
      </c>
      <c r="S2203">
        <v>68659.66</v>
      </c>
      <c r="T2203" t="s">
        <v>416</v>
      </c>
      <c r="U2203" t="s">
        <v>417</v>
      </c>
      <c r="V2203">
        <v>0</v>
      </c>
      <c r="W2203">
        <v>0</v>
      </c>
      <c r="X2203">
        <v>7.9381137649999998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2.5524579250000001</v>
      </c>
      <c r="AG2203">
        <v>21434.043486999999</v>
      </c>
      <c r="AH2203" t="s">
        <v>40</v>
      </c>
    </row>
    <row r="2204" spans="1:34" x14ac:dyDescent="0.55000000000000004">
      <c r="A2204">
        <v>16414.020816</v>
      </c>
      <c r="B2204">
        <v>16246.603332000001</v>
      </c>
      <c r="C2204" t="s">
        <v>21</v>
      </c>
      <c r="D2204">
        <v>21045</v>
      </c>
      <c r="E2204">
        <v>210057</v>
      </c>
      <c r="F2204" t="s">
        <v>526</v>
      </c>
      <c r="G2204" t="s">
        <v>35</v>
      </c>
      <c r="H2204" t="s">
        <v>79</v>
      </c>
      <c r="I2204" t="s">
        <v>37</v>
      </c>
      <c r="J2204">
        <v>1</v>
      </c>
      <c r="K2204">
        <v>0.51374798499999996</v>
      </c>
      <c r="L2204">
        <v>1</v>
      </c>
      <c r="M2204">
        <v>11865.01</v>
      </c>
      <c r="N2204">
        <v>1.781804948</v>
      </c>
      <c r="O2204">
        <v>3</v>
      </c>
      <c r="P2204">
        <v>30394.75</v>
      </c>
      <c r="Q2204">
        <v>2</v>
      </c>
      <c r="R2204">
        <v>1.268056963</v>
      </c>
      <c r="S2204">
        <v>18529.740000000002</v>
      </c>
      <c r="T2204" t="s">
        <v>80</v>
      </c>
      <c r="U2204" t="s">
        <v>242</v>
      </c>
      <c r="V2204">
        <v>0</v>
      </c>
      <c r="W2204">
        <v>0</v>
      </c>
      <c r="X2204">
        <v>78.241843665999994</v>
      </c>
      <c r="Y2204">
        <v>-7.9040637660000002</v>
      </c>
      <c r="Z2204">
        <v>7.9040637660000002</v>
      </c>
      <c r="AA2204">
        <v>-7.9040637660000002</v>
      </c>
      <c r="AB2204">
        <v>0.1281002929</v>
      </c>
      <c r="AC2204">
        <v>0.1281002929</v>
      </c>
      <c r="AD2204">
        <v>0</v>
      </c>
      <c r="AE2204">
        <v>1075.7110716</v>
      </c>
      <c r="AF2204">
        <v>1.1399566700999999</v>
      </c>
      <c r="AG2204">
        <v>9572.6870168000005</v>
      </c>
      <c r="AH2204" t="s">
        <v>40</v>
      </c>
    </row>
    <row r="2205" spans="1:34" x14ac:dyDescent="0.55000000000000004">
      <c r="A2205">
        <v>16414.020816</v>
      </c>
      <c r="B2205">
        <v>16246.603332000001</v>
      </c>
      <c r="C2205" t="s">
        <v>21</v>
      </c>
      <c r="D2205">
        <v>21784</v>
      </c>
      <c r="E2205">
        <v>210057</v>
      </c>
      <c r="F2205" t="s">
        <v>526</v>
      </c>
      <c r="G2205" t="s">
        <v>35</v>
      </c>
      <c r="H2205" t="s">
        <v>123</v>
      </c>
      <c r="I2205" t="s">
        <v>37</v>
      </c>
      <c r="J2205">
        <v>1</v>
      </c>
      <c r="K2205">
        <v>0</v>
      </c>
      <c r="L2205">
        <v>0</v>
      </c>
      <c r="M2205">
        <v>0</v>
      </c>
      <c r="N2205">
        <v>0.75515097799999997</v>
      </c>
      <c r="O2205">
        <v>1</v>
      </c>
      <c r="P2205">
        <v>13184.78</v>
      </c>
      <c r="Q2205">
        <v>1</v>
      </c>
      <c r="R2205">
        <v>0.75515097799999997</v>
      </c>
      <c r="S2205">
        <v>13184.78</v>
      </c>
      <c r="T2205" t="s">
        <v>410</v>
      </c>
      <c r="U2205" t="s">
        <v>411</v>
      </c>
      <c r="V2205">
        <v>0</v>
      </c>
      <c r="W2205">
        <v>0</v>
      </c>
      <c r="X2205">
        <v>42.057279747999999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0.75515097799999997</v>
      </c>
      <c r="AG2205">
        <v>6341.3146769000004</v>
      </c>
      <c r="AH2205" t="s">
        <v>40</v>
      </c>
    </row>
    <row r="2206" spans="1:34" x14ac:dyDescent="0.55000000000000004">
      <c r="A2206">
        <v>16414.020816</v>
      </c>
      <c r="B2206">
        <v>16246.603332000001</v>
      </c>
      <c r="C2206" t="s">
        <v>21</v>
      </c>
      <c r="D2206">
        <v>20785</v>
      </c>
      <c r="E2206">
        <v>210057</v>
      </c>
      <c r="F2206" t="s">
        <v>526</v>
      </c>
      <c r="G2206" t="s">
        <v>35</v>
      </c>
      <c r="H2206" t="s">
        <v>41</v>
      </c>
      <c r="I2206" t="s">
        <v>37</v>
      </c>
      <c r="J2206">
        <v>2</v>
      </c>
      <c r="K2206">
        <v>1.383821959</v>
      </c>
      <c r="L2206">
        <v>3</v>
      </c>
      <c r="M2206">
        <v>22546.5</v>
      </c>
      <c r="N2206">
        <v>4.4907968670000002</v>
      </c>
      <c r="O2206">
        <v>6</v>
      </c>
      <c r="P2206">
        <v>54622.66</v>
      </c>
      <c r="Q2206">
        <v>3</v>
      </c>
      <c r="R2206">
        <v>3.1069749080000002</v>
      </c>
      <c r="S2206">
        <v>32076.16</v>
      </c>
      <c r="T2206" t="s">
        <v>49</v>
      </c>
      <c r="U2206" t="s">
        <v>150</v>
      </c>
      <c r="V2206">
        <v>0</v>
      </c>
      <c r="W2206">
        <v>0</v>
      </c>
      <c r="X2206">
        <v>200.05824806000001</v>
      </c>
      <c r="Y2206">
        <v>-3.5376048949999999</v>
      </c>
      <c r="Z2206">
        <v>3.5376048949999999</v>
      </c>
      <c r="AA2206">
        <v>-3.5376048949999999</v>
      </c>
      <c r="AB2206">
        <v>5.4940247400000003E-2</v>
      </c>
      <c r="AC2206">
        <v>5.4940247400000003E-2</v>
      </c>
      <c r="AD2206">
        <v>0</v>
      </c>
      <c r="AE2206">
        <v>461.35595045999997</v>
      </c>
      <c r="AF2206">
        <v>3.0520346605999999</v>
      </c>
      <c r="AG2206">
        <v>25629.195685999999</v>
      </c>
      <c r="AH2206" t="s">
        <v>40</v>
      </c>
    </row>
    <row r="2207" spans="1:34" x14ac:dyDescent="0.55000000000000004">
      <c r="A2207">
        <v>16414.020816</v>
      </c>
      <c r="B2207">
        <v>16246.603332000001</v>
      </c>
      <c r="C2207" t="s">
        <v>21</v>
      </c>
      <c r="D2207">
        <v>21774</v>
      </c>
      <c r="E2207">
        <v>210057</v>
      </c>
      <c r="F2207" t="s">
        <v>526</v>
      </c>
      <c r="G2207" t="s">
        <v>35</v>
      </c>
      <c r="H2207" t="s">
        <v>55</v>
      </c>
      <c r="I2207" t="s">
        <v>37</v>
      </c>
      <c r="J2207">
        <v>2</v>
      </c>
      <c r="K2207">
        <v>1.3632179600000001</v>
      </c>
      <c r="L2207">
        <v>1</v>
      </c>
      <c r="M2207">
        <v>19871.080000000002</v>
      </c>
      <c r="N2207">
        <v>2.3088189319999999</v>
      </c>
      <c r="O2207">
        <v>4</v>
      </c>
      <c r="P2207">
        <v>42792.800000000003</v>
      </c>
      <c r="Q2207">
        <v>3</v>
      </c>
      <c r="R2207">
        <v>0.94560097200000004</v>
      </c>
      <c r="S2207">
        <v>22921.72</v>
      </c>
      <c r="T2207" t="s">
        <v>118</v>
      </c>
      <c r="U2207" t="s">
        <v>119</v>
      </c>
      <c r="V2207">
        <v>0</v>
      </c>
      <c r="W2207">
        <v>0</v>
      </c>
      <c r="X2207">
        <v>27.160838197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0.94560097200000004</v>
      </c>
      <c r="AG2207">
        <v>7940.6019417999996</v>
      </c>
      <c r="AH2207" t="s">
        <v>40</v>
      </c>
    </row>
    <row r="2208" spans="1:34" x14ac:dyDescent="0.55000000000000004">
      <c r="A2208">
        <v>16414.020816</v>
      </c>
      <c r="B2208">
        <v>16246.603332000001</v>
      </c>
      <c r="C2208" t="s">
        <v>21</v>
      </c>
      <c r="D2208">
        <v>20733</v>
      </c>
      <c r="E2208">
        <v>210057</v>
      </c>
      <c r="F2208" t="s">
        <v>526</v>
      </c>
      <c r="G2208" t="s">
        <v>35</v>
      </c>
      <c r="H2208" t="s">
        <v>64</v>
      </c>
      <c r="I2208" t="s">
        <v>37</v>
      </c>
      <c r="J2208">
        <v>1</v>
      </c>
      <c r="K2208">
        <v>0</v>
      </c>
      <c r="L2208">
        <v>0</v>
      </c>
      <c r="M2208">
        <v>0</v>
      </c>
      <c r="N2208">
        <v>1.543351954</v>
      </c>
      <c r="O2208">
        <v>1</v>
      </c>
      <c r="P2208">
        <v>12602.29</v>
      </c>
      <c r="Q2208">
        <v>1</v>
      </c>
      <c r="R2208">
        <v>1.543351954</v>
      </c>
      <c r="S2208">
        <v>12602.29</v>
      </c>
      <c r="T2208" t="s">
        <v>490</v>
      </c>
      <c r="U2208" t="s">
        <v>491</v>
      </c>
      <c r="V2208">
        <v>0</v>
      </c>
      <c r="W2208">
        <v>0</v>
      </c>
      <c r="X2208">
        <v>13.823042591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1.543351954</v>
      </c>
      <c r="AG2208">
        <v>12960.163838</v>
      </c>
      <c r="AH2208" t="s">
        <v>40</v>
      </c>
    </row>
    <row r="2209" spans="1:34" x14ac:dyDescent="0.55000000000000004">
      <c r="A2209">
        <v>16414.020816</v>
      </c>
      <c r="B2209">
        <v>16246.603332000001</v>
      </c>
      <c r="C2209" t="s">
        <v>21</v>
      </c>
      <c r="D2209">
        <v>21769</v>
      </c>
      <c r="E2209">
        <v>210057</v>
      </c>
      <c r="F2209" t="s">
        <v>526</v>
      </c>
      <c r="G2209" t="s">
        <v>35</v>
      </c>
      <c r="H2209" t="s">
        <v>55</v>
      </c>
      <c r="I2209" t="s">
        <v>37</v>
      </c>
      <c r="J2209">
        <v>1</v>
      </c>
      <c r="K2209">
        <v>0.58304598299999999</v>
      </c>
      <c r="L2209">
        <v>1</v>
      </c>
      <c r="M2209">
        <v>9253.2900000000009</v>
      </c>
      <c r="N2209">
        <v>2.509844926</v>
      </c>
      <c r="O2209">
        <v>3</v>
      </c>
      <c r="P2209">
        <v>38436.29</v>
      </c>
      <c r="Q2209">
        <v>2</v>
      </c>
      <c r="R2209">
        <v>1.9267989430000001</v>
      </c>
      <c r="S2209">
        <v>29183</v>
      </c>
      <c r="T2209" t="s">
        <v>133</v>
      </c>
      <c r="U2209" t="s">
        <v>134</v>
      </c>
      <c r="V2209">
        <v>0</v>
      </c>
      <c r="W2209">
        <v>0</v>
      </c>
      <c r="X2209">
        <v>15.85309453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1.9267989430000001</v>
      </c>
      <c r="AG2209">
        <v>16180.126587000001</v>
      </c>
      <c r="AH2209" t="s">
        <v>40</v>
      </c>
    </row>
    <row r="2210" spans="1:34" x14ac:dyDescent="0.55000000000000004">
      <c r="A2210">
        <v>16414.020816</v>
      </c>
      <c r="B2210">
        <v>16246.603332000001</v>
      </c>
      <c r="C2210" t="s">
        <v>21</v>
      </c>
      <c r="D2210">
        <v>20784</v>
      </c>
      <c r="E2210">
        <v>210057</v>
      </c>
      <c r="F2210" t="s">
        <v>526</v>
      </c>
      <c r="G2210" t="s">
        <v>35</v>
      </c>
      <c r="H2210" t="s">
        <v>41</v>
      </c>
      <c r="I2210" t="s">
        <v>37</v>
      </c>
      <c r="J2210">
        <v>1</v>
      </c>
      <c r="K2210">
        <v>4.9670948519999998</v>
      </c>
      <c r="L2210">
        <v>6</v>
      </c>
      <c r="M2210">
        <v>97875.44</v>
      </c>
      <c r="N2210">
        <v>7.6519667719999998</v>
      </c>
      <c r="O2210">
        <v>6</v>
      </c>
      <c r="P2210">
        <v>165425.23000000001</v>
      </c>
      <c r="Q2210">
        <v>0</v>
      </c>
      <c r="R2210">
        <v>2.68487192</v>
      </c>
      <c r="S2210">
        <v>67549.789999999994</v>
      </c>
      <c r="T2210" t="s">
        <v>49</v>
      </c>
      <c r="U2210" t="s">
        <v>199</v>
      </c>
      <c r="V2210">
        <v>0</v>
      </c>
      <c r="W2210">
        <v>0</v>
      </c>
      <c r="X2210">
        <v>56.639419320000002</v>
      </c>
      <c r="Y2210">
        <v>-8.2590517559999999</v>
      </c>
      <c r="Z2210">
        <v>8.2590517559999999</v>
      </c>
      <c r="AA2210">
        <v>-8.2590517559999999</v>
      </c>
      <c r="AB2210">
        <v>0.39150288640000003</v>
      </c>
      <c r="AC2210">
        <v>0.39150288640000003</v>
      </c>
      <c r="AD2210">
        <v>0</v>
      </c>
      <c r="AE2210">
        <v>3287.6114468000001</v>
      </c>
      <c r="AF2210">
        <v>2.2933690335999999</v>
      </c>
      <c r="AG2210">
        <v>19258.367050000001</v>
      </c>
      <c r="AH2210" t="s">
        <v>40</v>
      </c>
    </row>
    <row r="2211" spans="1:34" x14ac:dyDescent="0.55000000000000004">
      <c r="A2211">
        <v>16414.020816</v>
      </c>
      <c r="B2211">
        <v>16246.603332000001</v>
      </c>
      <c r="C2211" t="s">
        <v>21</v>
      </c>
      <c r="D2211">
        <v>21754</v>
      </c>
      <c r="E2211">
        <v>210057</v>
      </c>
      <c r="F2211" t="s">
        <v>526</v>
      </c>
      <c r="G2211" t="s">
        <v>35</v>
      </c>
      <c r="H2211" t="s">
        <v>55</v>
      </c>
      <c r="I2211" t="s">
        <v>37</v>
      </c>
      <c r="J2211">
        <v>2</v>
      </c>
      <c r="K2211">
        <v>4.9602668530000003</v>
      </c>
      <c r="L2211">
        <v>7</v>
      </c>
      <c r="M2211">
        <v>93590.99</v>
      </c>
      <c r="N2211">
        <v>6.3469078120000004</v>
      </c>
      <c r="O2211">
        <v>6</v>
      </c>
      <c r="P2211">
        <v>99612.18</v>
      </c>
      <c r="Q2211">
        <v>-1</v>
      </c>
      <c r="R2211">
        <v>1.386640959</v>
      </c>
      <c r="S2211">
        <v>6021.19</v>
      </c>
      <c r="T2211" t="s">
        <v>312</v>
      </c>
      <c r="U2211" t="s">
        <v>313</v>
      </c>
      <c r="V2211">
        <v>0</v>
      </c>
      <c r="W2211">
        <v>0</v>
      </c>
      <c r="X2211">
        <v>6.7717767999999996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1.386640959</v>
      </c>
      <c r="AG2211">
        <v>11644.196884000001</v>
      </c>
      <c r="AH2211" t="s">
        <v>40</v>
      </c>
    </row>
    <row r="2212" spans="1:34" x14ac:dyDescent="0.55000000000000004">
      <c r="A2212">
        <v>16414.020816</v>
      </c>
      <c r="B2212">
        <v>16246.603332000001</v>
      </c>
      <c r="C2212" t="s">
        <v>21</v>
      </c>
      <c r="D2212">
        <v>20724</v>
      </c>
      <c r="E2212">
        <v>210057</v>
      </c>
      <c r="F2212" t="s">
        <v>526</v>
      </c>
      <c r="G2212" t="s">
        <v>35</v>
      </c>
      <c r="H2212" t="s">
        <v>64</v>
      </c>
      <c r="I2212" t="s">
        <v>37</v>
      </c>
      <c r="J2212">
        <v>2</v>
      </c>
      <c r="K2212">
        <v>0</v>
      </c>
      <c r="L2212">
        <v>0</v>
      </c>
      <c r="M2212">
        <v>0</v>
      </c>
      <c r="N2212">
        <v>4.662863862</v>
      </c>
      <c r="O2212">
        <v>4</v>
      </c>
      <c r="P2212">
        <v>108233.7</v>
      </c>
      <c r="Q2212">
        <v>4</v>
      </c>
      <c r="R2212">
        <v>4.662863862</v>
      </c>
      <c r="S2212">
        <v>108233.7</v>
      </c>
      <c r="T2212" t="s">
        <v>129</v>
      </c>
      <c r="U2212" t="s">
        <v>130</v>
      </c>
      <c r="V2212">
        <v>0</v>
      </c>
      <c r="W2212">
        <v>0</v>
      </c>
      <c r="X2212">
        <v>65.307156057</v>
      </c>
      <c r="Y2212">
        <v>-51.13715148</v>
      </c>
      <c r="Z2212">
        <v>51.137151484</v>
      </c>
      <c r="AA2212">
        <v>-51.13715148</v>
      </c>
      <c r="AB2212">
        <v>3.6511400903000002</v>
      </c>
      <c r="AC2212">
        <v>3.6511400903000002</v>
      </c>
      <c r="AD2212">
        <v>0</v>
      </c>
      <c r="AE2212">
        <v>30660.131439000001</v>
      </c>
      <c r="AF2212">
        <v>1.0117237717000001</v>
      </c>
      <c r="AG2212">
        <v>8495.8624032000007</v>
      </c>
      <c r="AH2212" t="s">
        <v>40</v>
      </c>
    </row>
    <row r="2213" spans="1:34" x14ac:dyDescent="0.55000000000000004">
      <c r="A2213">
        <v>16414.020816</v>
      </c>
      <c r="B2213">
        <v>16246.603332000001</v>
      </c>
      <c r="C2213" t="s">
        <v>21</v>
      </c>
      <c r="D2213">
        <v>21042</v>
      </c>
      <c r="E2213">
        <v>210057</v>
      </c>
      <c r="F2213" t="s">
        <v>526</v>
      </c>
      <c r="G2213" t="s">
        <v>35</v>
      </c>
      <c r="H2213" t="s">
        <v>79</v>
      </c>
      <c r="I2213" t="s">
        <v>37</v>
      </c>
      <c r="J2213">
        <v>1</v>
      </c>
      <c r="K2213">
        <v>0</v>
      </c>
      <c r="L2213">
        <v>0</v>
      </c>
      <c r="M2213">
        <v>0</v>
      </c>
      <c r="N2213">
        <v>0.64408198100000003</v>
      </c>
      <c r="O2213">
        <v>1</v>
      </c>
      <c r="P2213">
        <v>3140.06</v>
      </c>
      <c r="Q2213">
        <v>1</v>
      </c>
      <c r="R2213">
        <v>0.64408198100000003</v>
      </c>
      <c r="S2213">
        <v>3140.06</v>
      </c>
      <c r="T2213" t="s">
        <v>365</v>
      </c>
      <c r="U2213" t="s">
        <v>366</v>
      </c>
      <c r="V2213">
        <v>0</v>
      </c>
      <c r="W2213">
        <v>0</v>
      </c>
      <c r="X2213">
        <v>41.943236755999997</v>
      </c>
      <c r="Y2213">
        <v>-2.192951935</v>
      </c>
      <c r="Z2213">
        <v>2.192951935</v>
      </c>
      <c r="AA2213">
        <v>-2.192951935</v>
      </c>
      <c r="AB2213">
        <v>3.3675055500000002E-2</v>
      </c>
      <c r="AC2213">
        <v>3.3675055500000002E-2</v>
      </c>
      <c r="AD2213">
        <v>0</v>
      </c>
      <c r="AE2213">
        <v>282.78335068000001</v>
      </c>
      <c r="AF2213">
        <v>0.61040692549999997</v>
      </c>
      <c r="AG2213">
        <v>5125.8390814000004</v>
      </c>
      <c r="AH2213" t="s">
        <v>40</v>
      </c>
    </row>
    <row r="2214" spans="1:34" x14ac:dyDescent="0.55000000000000004">
      <c r="A2214">
        <v>16414.020816</v>
      </c>
      <c r="B2214">
        <v>16246.603332000001</v>
      </c>
      <c r="C2214" t="s">
        <v>21</v>
      </c>
      <c r="D2214">
        <v>21710</v>
      </c>
      <c r="E2214">
        <v>210057</v>
      </c>
      <c r="F2214" t="s">
        <v>526</v>
      </c>
      <c r="G2214" t="s">
        <v>35</v>
      </c>
      <c r="H2214" t="s">
        <v>55</v>
      </c>
      <c r="I2214" t="s">
        <v>37</v>
      </c>
      <c r="J2214">
        <v>2</v>
      </c>
      <c r="K2214">
        <v>0</v>
      </c>
      <c r="L2214">
        <v>0</v>
      </c>
      <c r="M2214">
        <v>0</v>
      </c>
      <c r="N2214">
        <v>1.4398309570000001</v>
      </c>
      <c r="O2214">
        <v>2</v>
      </c>
      <c r="P2214">
        <v>15332.65</v>
      </c>
      <c r="Q2214">
        <v>2</v>
      </c>
      <c r="R2214">
        <v>1.4398309570000001</v>
      </c>
      <c r="S2214">
        <v>15332.65</v>
      </c>
      <c r="T2214" t="s">
        <v>60</v>
      </c>
      <c r="U2214" t="s">
        <v>61</v>
      </c>
      <c r="V2214">
        <v>0</v>
      </c>
      <c r="W2214">
        <v>0</v>
      </c>
      <c r="X2214">
        <v>4.1955198759999996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1.4398309570000001</v>
      </c>
      <c r="AG2214">
        <v>12090.855267000001</v>
      </c>
      <c r="AH2214" t="s">
        <v>40</v>
      </c>
    </row>
    <row r="2215" spans="1:34" x14ac:dyDescent="0.55000000000000004">
      <c r="A2215">
        <v>16414.020816</v>
      </c>
      <c r="B2215">
        <v>16246.603332000001</v>
      </c>
      <c r="C2215" t="s">
        <v>21</v>
      </c>
      <c r="D2215">
        <v>21704</v>
      </c>
      <c r="E2215">
        <v>210057</v>
      </c>
      <c r="F2215" t="s">
        <v>526</v>
      </c>
      <c r="G2215" t="s">
        <v>35</v>
      </c>
      <c r="H2215" t="s">
        <v>55</v>
      </c>
      <c r="I2215" t="s">
        <v>37</v>
      </c>
      <c r="J2215">
        <v>2</v>
      </c>
      <c r="K2215">
        <v>6.1326648180000003</v>
      </c>
      <c r="L2215">
        <v>7</v>
      </c>
      <c r="M2215">
        <v>108247.52</v>
      </c>
      <c r="N2215">
        <v>13.639970593999999</v>
      </c>
      <c r="O2215">
        <v>10</v>
      </c>
      <c r="P2215">
        <v>186298.41</v>
      </c>
      <c r="Q2215">
        <v>3</v>
      </c>
      <c r="R2215">
        <v>7.5073057759999999</v>
      </c>
      <c r="S2215">
        <v>78050.89</v>
      </c>
      <c r="T2215" t="s">
        <v>55</v>
      </c>
      <c r="U2215" t="s">
        <v>324</v>
      </c>
      <c r="V2215">
        <v>0</v>
      </c>
      <c r="W2215">
        <v>0</v>
      </c>
      <c r="X2215">
        <v>21.652685352999999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7.5073057759999999</v>
      </c>
      <c r="AG2215">
        <v>63041.947488999998</v>
      </c>
      <c r="AH2215" t="s">
        <v>40</v>
      </c>
    </row>
    <row r="2216" spans="1:34" x14ac:dyDescent="0.55000000000000004">
      <c r="A2216">
        <v>16414.020816</v>
      </c>
      <c r="B2216">
        <v>16246.603332000001</v>
      </c>
      <c r="C2216" t="s">
        <v>21</v>
      </c>
      <c r="D2216">
        <v>21703</v>
      </c>
      <c r="E2216">
        <v>210057</v>
      </c>
      <c r="F2216" t="s">
        <v>526</v>
      </c>
      <c r="G2216" t="s">
        <v>35</v>
      </c>
      <c r="H2216" t="s">
        <v>55</v>
      </c>
      <c r="I2216" t="s">
        <v>37</v>
      </c>
      <c r="J2216">
        <v>2</v>
      </c>
      <c r="K2216">
        <v>11.432470662</v>
      </c>
      <c r="L2216">
        <v>16</v>
      </c>
      <c r="M2216">
        <v>177928.5</v>
      </c>
      <c r="N2216">
        <v>15.027546554000001</v>
      </c>
      <c r="O2216">
        <v>19</v>
      </c>
      <c r="P2216">
        <v>185022.54</v>
      </c>
      <c r="Q2216">
        <v>3</v>
      </c>
      <c r="R2216">
        <v>3.5950758920000001</v>
      </c>
      <c r="S2216">
        <v>7094.04</v>
      </c>
      <c r="T2216" t="s">
        <v>55</v>
      </c>
      <c r="U2216" t="s">
        <v>166</v>
      </c>
      <c r="V2216">
        <v>0</v>
      </c>
      <c r="W2216">
        <v>0</v>
      </c>
      <c r="X2216">
        <v>20.142659399999999</v>
      </c>
      <c r="Y2216">
        <v>-0.52161998499999995</v>
      </c>
      <c r="Z2216">
        <v>0.52161998499999995</v>
      </c>
      <c r="AA2216">
        <v>-0.52161998499999995</v>
      </c>
      <c r="AB2216">
        <v>9.3099098599999999E-2</v>
      </c>
      <c r="AC2216">
        <v>9.3099098599999999E-2</v>
      </c>
      <c r="AD2216">
        <v>0</v>
      </c>
      <c r="AE2216">
        <v>781.79158517999997</v>
      </c>
      <c r="AF2216">
        <v>3.5019767933999999</v>
      </c>
      <c r="AG2216">
        <v>29407.545623999998</v>
      </c>
      <c r="AH2216" t="s">
        <v>40</v>
      </c>
    </row>
    <row r="2217" spans="1:34" x14ac:dyDescent="0.55000000000000004">
      <c r="A2217">
        <v>0</v>
      </c>
      <c r="B2217">
        <v>13523.080324</v>
      </c>
      <c r="C2217" t="s">
        <v>21</v>
      </c>
      <c r="D2217">
        <v>21133</v>
      </c>
      <c r="E2217">
        <v>210058</v>
      </c>
      <c r="F2217" t="s">
        <v>529</v>
      </c>
      <c r="G2217" t="s">
        <v>35</v>
      </c>
      <c r="H2217" t="s">
        <v>36</v>
      </c>
      <c r="I2217" t="s">
        <v>37</v>
      </c>
      <c r="J2217">
        <v>1</v>
      </c>
      <c r="K2217">
        <v>0</v>
      </c>
      <c r="L2217">
        <v>0</v>
      </c>
      <c r="M2217">
        <v>0</v>
      </c>
      <c r="N2217">
        <v>1.8280179459999999</v>
      </c>
      <c r="O2217">
        <v>1</v>
      </c>
      <c r="P2217">
        <v>4015.77</v>
      </c>
      <c r="Q2217">
        <v>1</v>
      </c>
      <c r="R2217">
        <v>1.8280179459999999</v>
      </c>
      <c r="S2217">
        <v>4015.77</v>
      </c>
      <c r="T2217" t="s">
        <v>67</v>
      </c>
      <c r="U2217" t="s">
        <v>68</v>
      </c>
      <c r="V2217">
        <v>0</v>
      </c>
      <c r="W2217">
        <v>0</v>
      </c>
      <c r="X2217">
        <v>1.8280179459999999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1.8280179459999999</v>
      </c>
      <c r="AG2217">
        <v>0</v>
      </c>
      <c r="AH2217" t="s">
        <v>275</v>
      </c>
    </row>
    <row r="2218" spans="1:34" x14ac:dyDescent="0.55000000000000004">
      <c r="A2218">
        <v>0</v>
      </c>
      <c r="B2218">
        <v>13523.080324</v>
      </c>
      <c r="C2218" t="s">
        <v>21</v>
      </c>
      <c r="D2218">
        <v>21090</v>
      </c>
      <c r="E2218">
        <v>210058</v>
      </c>
      <c r="F2218" t="s">
        <v>529</v>
      </c>
      <c r="G2218" t="s">
        <v>35</v>
      </c>
      <c r="H2218" t="s">
        <v>64</v>
      </c>
      <c r="I2218" t="s">
        <v>37</v>
      </c>
      <c r="J2218">
        <v>1</v>
      </c>
      <c r="K2218">
        <v>0</v>
      </c>
      <c r="L2218">
        <v>0</v>
      </c>
      <c r="M2218">
        <v>0</v>
      </c>
      <c r="N2218">
        <v>1.8280179459999999</v>
      </c>
      <c r="O2218">
        <v>1</v>
      </c>
      <c r="P2218">
        <v>27704.57</v>
      </c>
      <c r="Q2218">
        <v>1</v>
      </c>
      <c r="R2218">
        <v>1.8280179459999999</v>
      </c>
      <c r="S2218">
        <v>27704.57</v>
      </c>
      <c r="T2218" t="s">
        <v>169</v>
      </c>
      <c r="U2218" t="s">
        <v>170</v>
      </c>
      <c r="V2218">
        <v>0</v>
      </c>
      <c r="W2218">
        <v>0</v>
      </c>
      <c r="X2218">
        <v>3.190058906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1.8280179459999999</v>
      </c>
      <c r="AG2218">
        <v>0</v>
      </c>
      <c r="AH2218" t="s">
        <v>275</v>
      </c>
    </row>
    <row r="2219" spans="1:34" x14ac:dyDescent="0.55000000000000004">
      <c r="A2219">
        <v>0</v>
      </c>
      <c r="B2219">
        <v>13523.080324</v>
      </c>
      <c r="C2219" t="s">
        <v>21</v>
      </c>
      <c r="D2219">
        <v>21217</v>
      </c>
      <c r="E2219">
        <v>210058</v>
      </c>
      <c r="F2219" t="s">
        <v>529</v>
      </c>
      <c r="G2219" t="s">
        <v>35</v>
      </c>
      <c r="H2219" t="s">
        <v>86</v>
      </c>
      <c r="I2219" t="s">
        <v>37</v>
      </c>
      <c r="J2219">
        <v>1</v>
      </c>
      <c r="K2219">
        <v>0</v>
      </c>
      <c r="L2219">
        <v>0</v>
      </c>
      <c r="M2219">
        <v>0</v>
      </c>
      <c r="N2219">
        <v>2.4119089279999999</v>
      </c>
      <c r="O2219">
        <v>1</v>
      </c>
      <c r="P2219">
        <v>19340.169999999998</v>
      </c>
      <c r="Q2219">
        <v>1</v>
      </c>
      <c r="R2219">
        <v>2.4119089279999999</v>
      </c>
      <c r="S2219">
        <v>19340.169999999998</v>
      </c>
      <c r="T2219" t="s">
        <v>36</v>
      </c>
      <c r="U2219" t="s">
        <v>364</v>
      </c>
      <c r="V2219">
        <v>0</v>
      </c>
      <c r="W2219">
        <v>0</v>
      </c>
      <c r="X2219">
        <v>2.4119089279999999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2.4119089279999999</v>
      </c>
      <c r="AG2219">
        <v>0</v>
      </c>
      <c r="AH2219" t="s">
        <v>275</v>
      </c>
    </row>
    <row r="2220" spans="1:34" x14ac:dyDescent="0.55000000000000004">
      <c r="A2220">
        <v>0</v>
      </c>
      <c r="B2220">
        <v>13523.080324</v>
      </c>
      <c r="C2220" t="s">
        <v>21</v>
      </c>
      <c r="D2220">
        <v>21045</v>
      </c>
      <c r="E2220">
        <v>210058</v>
      </c>
      <c r="F2220" t="s">
        <v>529</v>
      </c>
      <c r="G2220" t="s">
        <v>35</v>
      </c>
      <c r="H2220" t="s">
        <v>79</v>
      </c>
      <c r="I2220" t="s">
        <v>37</v>
      </c>
      <c r="J2220">
        <v>1</v>
      </c>
      <c r="K2220">
        <v>0</v>
      </c>
      <c r="L2220">
        <v>0</v>
      </c>
      <c r="M2220">
        <v>0</v>
      </c>
      <c r="N2220">
        <v>2.081713938</v>
      </c>
      <c r="O2220">
        <v>1</v>
      </c>
      <c r="P2220">
        <v>59147.98</v>
      </c>
      <c r="Q2220">
        <v>1</v>
      </c>
      <c r="R2220">
        <v>2.081713938</v>
      </c>
      <c r="S2220">
        <v>59147.98</v>
      </c>
      <c r="T2220" t="s">
        <v>80</v>
      </c>
      <c r="U2220" t="s">
        <v>242</v>
      </c>
      <c r="V2220">
        <v>0</v>
      </c>
      <c r="W2220">
        <v>0</v>
      </c>
      <c r="X2220">
        <v>2.081713938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2.081713938</v>
      </c>
      <c r="AG2220">
        <v>0</v>
      </c>
      <c r="AH2220" t="s">
        <v>275</v>
      </c>
    </row>
    <row r="2221" spans="1:34" x14ac:dyDescent="0.55000000000000004">
      <c r="A2221">
        <v>12508.586144000001</v>
      </c>
      <c r="B2221">
        <v>15018.492467</v>
      </c>
      <c r="C2221" t="s">
        <v>21</v>
      </c>
      <c r="D2221">
        <v>21244</v>
      </c>
      <c r="E2221">
        <v>210060</v>
      </c>
      <c r="F2221" t="s">
        <v>530</v>
      </c>
      <c r="G2221" t="s">
        <v>35</v>
      </c>
      <c r="H2221" t="s">
        <v>36</v>
      </c>
      <c r="I2221" t="s">
        <v>37</v>
      </c>
      <c r="J2221">
        <v>1</v>
      </c>
      <c r="K2221">
        <v>0</v>
      </c>
      <c r="L2221">
        <v>0</v>
      </c>
      <c r="M2221">
        <v>0</v>
      </c>
      <c r="N2221">
        <v>0.58365498299999996</v>
      </c>
      <c r="O2221">
        <v>1</v>
      </c>
      <c r="P2221">
        <v>9244.2000000000007</v>
      </c>
      <c r="Q2221">
        <v>1</v>
      </c>
      <c r="R2221">
        <v>0.58365498299999996</v>
      </c>
      <c r="S2221">
        <v>9244.2000000000007</v>
      </c>
      <c r="T2221" t="s">
        <v>153</v>
      </c>
      <c r="U2221" t="s">
        <v>154</v>
      </c>
      <c r="V2221">
        <v>0</v>
      </c>
      <c r="W2221">
        <v>0</v>
      </c>
      <c r="X2221">
        <v>128.80505017999999</v>
      </c>
      <c r="Y2221">
        <v>-0.77333497699999998</v>
      </c>
      <c r="Z2221">
        <v>0.77333497699999998</v>
      </c>
      <c r="AA2221">
        <v>-0.77333497699999998</v>
      </c>
      <c r="AB2221">
        <v>3.5042166999999999E-3</v>
      </c>
      <c r="AC2221">
        <v>3.5042166999999999E-3</v>
      </c>
      <c r="AD2221">
        <v>0</v>
      </c>
      <c r="AE2221">
        <v>22.424858917000002</v>
      </c>
      <c r="AF2221">
        <v>0.58015076629999995</v>
      </c>
      <c r="AG2221">
        <v>3712.6125619999998</v>
      </c>
      <c r="AH2221" t="s">
        <v>40</v>
      </c>
    </row>
    <row r="2222" spans="1:34" x14ac:dyDescent="0.55000000000000004">
      <c r="A2222">
        <v>12508.586144000001</v>
      </c>
      <c r="B2222">
        <v>15018.492467</v>
      </c>
      <c r="C2222" t="s">
        <v>21</v>
      </c>
      <c r="D2222">
        <v>20607</v>
      </c>
      <c r="E2222">
        <v>210060</v>
      </c>
      <c r="F2222" t="s">
        <v>530</v>
      </c>
      <c r="G2222" t="s">
        <v>35</v>
      </c>
      <c r="H2222" t="s">
        <v>41</v>
      </c>
      <c r="I2222" t="s">
        <v>37</v>
      </c>
      <c r="J2222">
        <v>2</v>
      </c>
      <c r="K2222">
        <v>27.413711187000001</v>
      </c>
      <c r="L2222">
        <v>42</v>
      </c>
      <c r="M2222">
        <v>352196.45</v>
      </c>
      <c r="N2222">
        <v>32.398774039999999</v>
      </c>
      <c r="O2222">
        <v>58</v>
      </c>
      <c r="P2222">
        <v>522710.75</v>
      </c>
      <c r="Q2222">
        <v>16</v>
      </c>
      <c r="R2222">
        <v>4.9850628529999996</v>
      </c>
      <c r="S2222">
        <v>170514.3</v>
      </c>
      <c r="T2222" t="s">
        <v>351</v>
      </c>
      <c r="U2222" t="s">
        <v>352</v>
      </c>
      <c r="V2222">
        <v>0</v>
      </c>
      <c r="W2222">
        <v>0</v>
      </c>
      <c r="X2222">
        <v>32.126005048000003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4.9850628529999996</v>
      </c>
      <c r="AG2222">
        <v>31901.374688</v>
      </c>
      <c r="AH2222" t="s">
        <v>40</v>
      </c>
    </row>
    <row r="2223" spans="1:34" x14ac:dyDescent="0.55000000000000004">
      <c r="A2223">
        <v>12508.586144000001</v>
      </c>
      <c r="B2223">
        <v>15018.492467</v>
      </c>
      <c r="C2223" t="s">
        <v>21</v>
      </c>
      <c r="D2223">
        <v>20774</v>
      </c>
      <c r="E2223">
        <v>210060</v>
      </c>
      <c r="F2223" t="s">
        <v>530</v>
      </c>
      <c r="G2223" t="s">
        <v>35</v>
      </c>
      <c r="H2223" t="s">
        <v>41</v>
      </c>
      <c r="I2223" t="s">
        <v>37</v>
      </c>
      <c r="J2223">
        <v>2</v>
      </c>
      <c r="K2223">
        <v>3.7095688899999999</v>
      </c>
      <c r="L2223">
        <v>6</v>
      </c>
      <c r="M2223">
        <v>61262.2</v>
      </c>
      <c r="N2223">
        <v>4.5734418659999996</v>
      </c>
      <c r="O2223">
        <v>8</v>
      </c>
      <c r="P2223">
        <v>72443.72</v>
      </c>
      <c r="Q2223">
        <v>2</v>
      </c>
      <c r="R2223">
        <v>0.86387297600000001</v>
      </c>
      <c r="S2223">
        <v>11181.52</v>
      </c>
      <c r="T2223" t="s">
        <v>162</v>
      </c>
      <c r="U2223" t="s">
        <v>201</v>
      </c>
      <c r="V2223">
        <v>0</v>
      </c>
      <c r="W2223">
        <v>0</v>
      </c>
      <c r="X2223">
        <v>108.96683977000001</v>
      </c>
      <c r="Y2223">
        <v>-10.96837268</v>
      </c>
      <c r="Z2223">
        <v>10.968372676</v>
      </c>
      <c r="AA2223">
        <v>-10.96837268</v>
      </c>
      <c r="AB2223">
        <v>8.6955635000000003E-2</v>
      </c>
      <c r="AC2223">
        <v>8.6955635000000003E-2</v>
      </c>
      <c r="AD2223">
        <v>0</v>
      </c>
      <c r="AE2223">
        <v>556.46325331000003</v>
      </c>
      <c r="AF2223">
        <v>0.77691734099999998</v>
      </c>
      <c r="AG2223">
        <v>4971.7991383999997</v>
      </c>
      <c r="AH2223" t="s">
        <v>40</v>
      </c>
    </row>
    <row r="2224" spans="1:34" x14ac:dyDescent="0.55000000000000004">
      <c r="A2224">
        <v>12508.586144000001</v>
      </c>
      <c r="B2224">
        <v>15018.492467</v>
      </c>
      <c r="C2224" t="s">
        <v>21</v>
      </c>
      <c r="D2224">
        <v>20772</v>
      </c>
      <c r="E2224">
        <v>210060</v>
      </c>
      <c r="F2224" t="s">
        <v>530</v>
      </c>
      <c r="G2224" t="s">
        <v>35</v>
      </c>
      <c r="H2224" t="s">
        <v>41</v>
      </c>
      <c r="I2224" t="s">
        <v>37</v>
      </c>
      <c r="J2224">
        <v>2</v>
      </c>
      <c r="K2224">
        <v>4.1075558770000002</v>
      </c>
      <c r="L2224">
        <v>7</v>
      </c>
      <c r="M2224">
        <v>66246.55</v>
      </c>
      <c r="N2224">
        <v>4.348483871</v>
      </c>
      <c r="O2224">
        <v>9</v>
      </c>
      <c r="P2224">
        <v>75934.289999999994</v>
      </c>
      <c r="Q2224">
        <v>2</v>
      </c>
      <c r="R2224">
        <v>0.24092799400000001</v>
      </c>
      <c r="S2224">
        <v>9687.74</v>
      </c>
      <c r="T2224" t="s">
        <v>162</v>
      </c>
      <c r="U2224" t="s">
        <v>163</v>
      </c>
      <c r="V2224">
        <v>0</v>
      </c>
      <c r="W2224">
        <v>0</v>
      </c>
      <c r="X2224">
        <v>53.818906400000003</v>
      </c>
      <c r="Y2224">
        <v>-4.8192558569999999</v>
      </c>
      <c r="Z2224">
        <v>4.8192558569999999</v>
      </c>
      <c r="AA2224">
        <v>-4.8192558569999999</v>
      </c>
      <c r="AB2224">
        <v>2.1574084699999999E-2</v>
      </c>
      <c r="AC2224">
        <v>2.1574084699999999E-2</v>
      </c>
      <c r="AD2224">
        <v>0</v>
      </c>
      <c r="AE2224">
        <v>138.06103965</v>
      </c>
      <c r="AF2224">
        <v>0.21935390930000001</v>
      </c>
      <c r="AG2224">
        <v>1403.7317995000001</v>
      </c>
      <c r="AH2224" t="s">
        <v>40</v>
      </c>
    </row>
    <row r="2225" spans="1:34" x14ac:dyDescent="0.55000000000000004">
      <c r="A2225">
        <v>12508.586144000001</v>
      </c>
      <c r="B2225">
        <v>15018.492467</v>
      </c>
      <c r="C2225" t="s">
        <v>21</v>
      </c>
      <c r="D2225">
        <v>20706</v>
      </c>
      <c r="E2225">
        <v>210060</v>
      </c>
      <c r="F2225" t="s">
        <v>530</v>
      </c>
      <c r="G2225" t="s">
        <v>35</v>
      </c>
      <c r="H2225" t="s">
        <v>41</v>
      </c>
      <c r="I2225" t="s">
        <v>37</v>
      </c>
      <c r="J2225">
        <v>1</v>
      </c>
      <c r="K2225">
        <v>0.39626098799999998</v>
      </c>
      <c r="L2225">
        <v>1</v>
      </c>
      <c r="M2225">
        <v>5144.0600000000004</v>
      </c>
      <c r="N2225">
        <v>0.802908976</v>
      </c>
      <c r="O2225">
        <v>1</v>
      </c>
      <c r="P2225">
        <v>7264.82</v>
      </c>
      <c r="Q2225">
        <v>0</v>
      </c>
      <c r="R2225">
        <v>0.40664798800000002</v>
      </c>
      <c r="S2225">
        <v>2120.7600000000002</v>
      </c>
      <c r="T2225" t="s">
        <v>343</v>
      </c>
      <c r="U2225" t="s">
        <v>344</v>
      </c>
      <c r="V2225">
        <v>0</v>
      </c>
      <c r="W2225">
        <v>0</v>
      </c>
      <c r="X2225">
        <v>47.235311596999999</v>
      </c>
      <c r="Y2225">
        <v>-13.427207599999999</v>
      </c>
      <c r="Z2225">
        <v>13.427207599999999</v>
      </c>
      <c r="AA2225">
        <v>-13.427207599999999</v>
      </c>
      <c r="AB2225">
        <v>0.1155946001</v>
      </c>
      <c r="AC2225">
        <v>0.1155946001</v>
      </c>
      <c r="AD2225">
        <v>0</v>
      </c>
      <c r="AE2225">
        <v>739.73523679000004</v>
      </c>
      <c r="AF2225">
        <v>0.29105338790000002</v>
      </c>
      <c r="AG2225">
        <v>1862.5649175000001</v>
      </c>
      <c r="AH2225" t="s">
        <v>40</v>
      </c>
    </row>
    <row r="2226" spans="1:34" x14ac:dyDescent="0.55000000000000004">
      <c r="A2226">
        <v>12508.586144000001</v>
      </c>
      <c r="B2226">
        <v>15018.492467</v>
      </c>
      <c r="C2226" t="s">
        <v>21</v>
      </c>
      <c r="D2226">
        <v>20882</v>
      </c>
      <c r="E2226">
        <v>210060</v>
      </c>
      <c r="F2226" t="s">
        <v>530</v>
      </c>
      <c r="G2226" t="s">
        <v>35</v>
      </c>
      <c r="H2226" t="s">
        <v>46</v>
      </c>
      <c r="I2226" t="s">
        <v>37</v>
      </c>
      <c r="J2226">
        <v>1</v>
      </c>
      <c r="K2226">
        <v>0.424166987</v>
      </c>
      <c r="L2226">
        <v>1</v>
      </c>
      <c r="M2226">
        <v>7246.73</v>
      </c>
      <c r="N2226">
        <v>0.52161998499999995</v>
      </c>
      <c r="O2226">
        <v>1</v>
      </c>
      <c r="P2226">
        <v>2765.98</v>
      </c>
      <c r="Q2226">
        <v>0</v>
      </c>
      <c r="R2226">
        <v>9.7452997999999999E-2</v>
      </c>
      <c r="S2226">
        <v>-4480.75</v>
      </c>
      <c r="T2226" t="s">
        <v>47</v>
      </c>
      <c r="U2226" t="s">
        <v>120</v>
      </c>
      <c r="V2226">
        <v>0</v>
      </c>
      <c r="W2226">
        <v>0</v>
      </c>
      <c r="X2226">
        <v>33.022101024999998</v>
      </c>
      <c r="Y2226">
        <v>-0.57127498300000001</v>
      </c>
      <c r="Z2226">
        <v>0.57127498300000001</v>
      </c>
      <c r="AA2226">
        <v>-0.57127498300000001</v>
      </c>
      <c r="AB2226">
        <v>1.6859151000000001E-3</v>
      </c>
      <c r="AC2226">
        <v>1.6859151000000001E-3</v>
      </c>
      <c r="AD2226">
        <v>0</v>
      </c>
      <c r="AE2226">
        <v>10.788832934</v>
      </c>
      <c r="AF2226">
        <v>9.5767082899999995E-2</v>
      </c>
      <c r="AG2226">
        <v>612.85116828000002</v>
      </c>
      <c r="AH2226" t="s">
        <v>40</v>
      </c>
    </row>
    <row r="2227" spans="1:34" x14ac:dyDescent="0.55000000000000004">
      <c r="A2227">
        <v>12508.586144000001</v>
      </c>
      <c r="B2227">
        <v>15018.492467</v>
      </c>
      <c r="C2227" t="s">
        <v>21</v>
      </c>
      <c r="D2227">
        <v>20748</v>
      </c>
      <c r="E2227">
        <v>210060</v>
      </c>
      <c r="F2227" t="s">
        <v>530</v>
      </c>
      <c r="G2227" t="s">
        <v>35</v>
      </c>
      <c r="H2227" t="s">
        <v>41</v>
      </c>
      <c r="I2227" t="s">
        <v>37</v>
      </c>
      <c r="J2227">
        <v>2</v>
      </c>
      <c r="K2227">
        <v>38.819837853000003</v>
      </c>
      <c r="L2227">
        <v>62</v>
      </c>
      <c r="M2227">
        <v>449556.27</v>
      </c>
      <c r="N2227">
        <v>48.455311567999999</v>
      </c>
      <c r="O2227">
        <v>86</v>
      </c>
      <c r="P2227">
        <v>721253.5</v>
      </c>
      <c r="Q2227">
        <v>24</v>
      </c>
      <c r="R2227">
        <v>9.6354737149999998</v>
      </c>
      <c r="S2227">
        <v>271697.23</v>
      </c>
      <c r="T2227" t="s">
        <v>318</v>
      </c>
      <c r="U2227" t="s">
        <v>319</v>
      </c>
      <c r="V2227">
        <v>0</v>
      </c>
      <c r="W2227">
        <v>0</v>
      </c>
      <c r="X2227">
        <v>58.72886227</v>
      </c>
      <c r="Y2227">
        <v>-3.3167708999999999</v>
      </c>
      <c r="Z2227">
        <v>3.3167708999999999</v>
      </c>
      <c r="AA2227">
        <v>-3.3167708999999999</v>
      </c>
      <c r="AB2227">
        <v>0.54417296010000005</v>
      </c>
      <c r="AC2227">
        <v>0.54417296010000005</v>
      </c>
      <c r="AD2227">
        <v>0</v>
      </c>
      <c r="AE2227">
        <v>3482.3764529999999</v>
      </c>
      <c r="AF2227">
        <v>9.0913007549000007</v>
      </c>
      <c r="AG2227">
        <v>58178.803424999998</v>
      </c>
      <c r="AH2227" t="s">
        <v>40</v>
      </c>
    </row>
    <row r="2228" spans="1:34" x14ac:dyDescent="0.55000000000000004">
      <c r="A2228">
        <v>12508.586144000001</v>
      </c>
      <c r="B2228">
        <v>15018.492467</v>
      </c>
      <c r="C2228" t="s">
        <v>21</v>
      </c>
      <c r="D2228">
        <v>20705</v>
      </c>
      <c r="E2228">
        <v>210060</v>
      </c>
      <c r="F2228" t="s">
        <v>530</v>
      </c>
      <c r="G2228" t="s">
        <v>35</v>
      </c>
      <c r="H2228" t="s">
        <v>41</v>
      </c>
      <c r="I2228" t="s">
        <v>37</v>
      </c>
      <c r="J2228">
        <v>1</v>
      </c>
      <c r="K2228">
        <v>0</v>
      </c>
      <c r="L2228">
        <v>0</v>
      </c>
      <c r="M2228">
        <v>0</v>
      </c>
      <c r="N2228">
        <v>0.80401997599999997</v>
      </c>
      <c r="O2228">
        <v>1</v>
      </c>
      <c r="P2228">
        <v>18982.2</v>
      </c>
      <c r="Q2228">
        <v>1</v>
      </c>
      <c r="R2228">
        <v>0.80401997599999997</v>
      </c>
      <c r="S2228">
        <v>18982.2</v>
      </c>
      <c r="T2228" t="s">
        <v>298</v>
      </c>
      <c r="U2228" t="s">
        <v>299</v>
      </c>
      <c r="V2228">
        <v>0</v>
      </c>
      <c r="W2228">
        <v>0</v>
      </c>
      <c r="X2228">
        <v>75.462409758000007</v>
      </c>
      <c r="Y2228">
        <v>-55.213048360000002</v>
      </c>
      <c r="Z2228">
        <v>55.213048364000002</v>
      </c>
      <c r="AA2228">
        <v>-55.213048360000002</v>
      </c>
      <c r="AB2228">
        <v>0.58827161709999998</v>
      </c>
      <c r="AC2228">
        <v>0.58827161709999998</v>
      </c>
      <c r="AD2228">
        <v>0</v>
      </c>
      <c r="AE2228">
        <v>3764.5810755000002</v>
      </c>
      <c r="AF2228">
        <v>0.21574835889999999</v>
      </c>
      <c r="AG2228">
        <v>1380.6584667</v>
      </c>
      <c r="AH2228" t="s">
        <v>40</v>
      </c>
    </row>
    <row r="2229" spans="1:34" x14ac:dyDescent="0.55000000000000004">
      <c r="A2229">
        <v>12508.586144000001</v>
      </c>
      <c r="B2229">
        <v>15018.492467</v>
      </c>
      <c r="C2229" t="s">
        <v>21</v>
      </c>
      <c r="D2229">
        <v>20715</v>
      </c>
      <c r="E2229">
        <v>210060</v>
      </c>
      <c r="F2229" t="s">
        <v>530</v>
      </c>
      <c r="G2229" t="s">
        <v>35</v>
      </c>
      <c r="H2229" t="s">
        <v>41</v>
      </c>
      <c r="I2229" t="s">
        <v>37</v>
      </c>
      <c r="J2229">
        <v>1</v>
      </c>
      <c r="K2229">
        <v>0</v>
      </c>
      <c r="L2229">
        <v>0</v>
      </c>
      <c r="M2229">
        <v>0</v>
      </c>
      <c r="N2229">
        <v>0.37665798900000003</v>
      </c>
      <c r="O2229">
        <v>1</v>
      </c>
      <c r="P2229">
        <v>3321.23</v>
      </c>
      <c r="Q2229">
        <v>1</v>
      </c>
      <c r="R2229">
        <v>0.37665798900000003</v>
      </c>
      <c r="S2229">
        <v>3321.23</v>
      </c>
      <c r="T2229" t="s">
        <v>140</v>
      </c>
      <c r="U2229" t="s">
        <v>141</v>
      </c>
      <c r="V2229">
        <v>0</v>
      </c>
      <c r="W2229">
        <v>0</v>
      </c>
      <c r="X2229">
        <v>14.181413575000001</v>
      </c>
      <c r="Y2229">
        <v>-7.2284367859999996</v>
      </c>
      <c r="Z2229">
        <v>7.2284367859999996</v>
      </c>
      <c r="AA2229">
        <v>-7.2284367859999996</v>
      </c>
      <c r="AB2229">
        <v>0.19198709980000001</v>
      </c>
      <c r="AC2229">
        <v>0.19198709980000001</v>
      </c>
      <c r="AD2229">
        <v>0</v>
      </c>
      <c r="AE2229">
        <v>1228.6008394999999</v>
      </c>
      <c r="AF2229">
        <v>0.18467088919999999</v>
      </c>
      <c r="AG2229">
        <v>1181.7815349</v>
      </c>
      <c r="AH2229" t="s">
        <v>40</v>
      </c>
    </row>
    <row r="2230" spans="1:34" x14ac:dyDescent="0.55000000000000004">
      <c r="A2230">
        <v>12508.586144000001</v>
      </c>
      <c r="B2230">
        <v>15018.492467</v>
      </c>
      <c r="C2230" t="s">
        <v>21</v>
      </c>
      <c r="D2230">
        <v>20711</v>
      </c>
      <c r="E2230">
        <v>210060</v>
      </c>
      <c r="F2230" t="s">
        <v>530</v>
      </c>
      <c r="G2230" t="s">
        <v>35</v>
      </c>
      <c r="H2230" t="s">
        <v>64</v>
      </c>
      <c r="I2230" t="s">
        <v>37</v>
      </c>
      <c r="J2230">
        <v>1</v>
      </c>
      <c r="K2230">
        <v>0</v>
      </c>
      <c r="L2230">
        <v>0</v>
      </c>
      <c r="M2230">
        <v>0</v>
      </c>
      <c r="N2230">
        <v>0.52161998499999995</v>
      </c>
      <c r="O2230">
        <v>1</v>
      </c>
      <c r="P2230">
        <v>5900.96</v>
      </c>
      <c r="Q2230">
        <v>1</v>
      </c>
      <c r="R2230">
        <v>0.52161998499999995</v>
      </c>
      <c r="S2230">
        <v>5900.96</v>
      </c>
      <c r="T2230" t="s">
        <v>131</v>
      </c>
      <c r="U2230" t="s">
        <v>132</v>
      </c>
      <c r="V2230">
        <v>0</v>
      </c>
      <c r="W2230">
        <v>0</v>
      </c>
      <c r="X2230">
        <v>37.829274878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0.52161998499999995</v>
      </c>
      <c r="AG2230">
        <v>3338.0511093</v>
      </c>
      <c r="AH2230" t="s">
        <v>40</v>
      </c>
    </row>
    <row r="2231" spans="1:34" x14ac:dyDescent="0.55000000000000004">
      <c r="A2231">
        <v>12508.586144000001</v>
      </c>
      <c r="B2231">
        <v>15018.492467</v>
      </c>
      <c r="C2231" t="s">
        <v>21</v>
      </c>
      <c r="D2231">
        <v>20743</v>
      </c>
      <c r="E2231">
        <v>210060</v>
      </c>
      <c r="F2231" t="s">
        <v>530</v>
      </c>
      <c r="G2231" t="s">
        <v>35</v>
      </c>
      <c r="H2231" t="s">
        <v>41</v>
      </c>
      <c r="I2231" t="s">
        <v>37</v>
      </c>
      <c r="J2231">
        <v>2</v>
      </c>
      <c r="K2231">
        <v>6.486998807</v>
      </c>
      <c r="L2231">
        <v>10</v>
      </c>
      <c r="M2231">
        <v>83567.59</v>
      </c>
      <c r="N2231">
        <v>7.0099587919999999</v>
      </c>
      <c r="O2231">
        <v>10</v>
      </c>
      <c r="P2231">
        <v>109781.87</v>
      </c>
      <c r="Q2231">
        <v>0</v>
      </c>
      <c r="R2231">
        <v>0.52295998499999996</v>
      </c>
      <c r="S2231">
        <v>26214.28</v>
      </c>
      <c r="T2231" t="s">
        <v>265</v>
      </c>
      <c r="U2231" t="s">
        <v>266</v>
      </c>
      <c r="V2231">
        <v>0</v>
      </c>
      <c r="W2231">
        <v>0</v>
      </c>
      <c r="X2231">
        <v>117.22862953000001</v>
      </c>
      <c r="Y2231">
        <v>-10.39679769</v>
      </c>
      <c r="Z2231">
        <v>10.396797691</v>
      </c>
      <c r="AA2231">
        <v>-10.39679769</v>
      </c>
      <c r="AB2231">
        <v>4.6380386699999998E-2</v>
      </c>
      <c r="AC2231">
        <v>4.6380386699999998E-2</v>
      </c>
      <c r="AD2231">
        <v>0</v>
      </c>
      <c r="AE2231">
        <v>296.80630645999997</v>
      </c>
      <c r="AF2231">
        <v>0.47657959830000002</v>
      </c>
      <c r="AG2231">
        <v>3049.8199890000001</v>
      </c>
      <c r="AH2231" t="s">
        <v>40</v>
      </c>
    </row>
    <row r="2232" spans="1:34" x14ac:dyDescent="0.55000000000000004">
      <c r="A2232">
        <v>12508.586144000001</v>
      </c>
      <c r="B2232">
        <v>15018.492467</v>
      </c>
      <c r="C2232" t="s">
        <v>21</v>
      </c>
      <c r="D2232">
        <v>20613</v>
      </c>
      <c r="E2232">
        <v>210060</v>
      </c>
      <c r="F2232" t="s">
        <v>530</v>
      </c>
      <c r="G2232" t="s">
        <v>35</v>
      </c>
      <c r="H2232" t="s">
        <v>41</v>
      </c>
      <c r="I2232" t="s">
        <v>37</v>
      </c>
      <c r="J2232">
        <v>2</v>
      </c>
      <c r="K2232">
        <v>3.9610198840000002</v>
      </c>
      <c r="L2232">
        <v>8</v>
      </c>
      <c r="M2232">
        <v>45033.62</v>
      </c>
      <c r="N2232">
        <v>6.4094008100000002</v>
      </c>
      <c r="O2232">
        <v>10</v>
      </c>
      <c r="P2232">
        <v>109705.35</v>
      </c>
      <c r="Q2232">
        <v>2</v>
      </c>
      <c r="R2232">
        <v>2.448380926</v>
      </c>
      <c r="S2232">
        <v>64671.73</v>
      </c>
      <c r="T2232" t="s">
        <v>186</v>
      </c>
      <c r="U2232" t="s">
        <v>187</v>
      </c>
      <c r="V2232">
        <v>0</v>
      </c>
      <c r="W2232">
        <v>0</v>
      </c>
      <c r="X2232">
        <v>58.378697269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2.448380926</v>
      </c>
      <c r="AG2232">
        <v>15668.150954999999</v>
      </c>
      <c r="AH2232" t="s">
        <v>40</v>
      </c>
    </row>
    <row r="2233" spans="1:34" x14ac:dyDescent="0.55000000000000004">
      <c r="A2233">
        <v>12508.586144000001</v>
      </c>
      <c r="B2233">
        <v>15018.492467</v>
      </c>
      <c r="C2233" t="s">
        <v>21</v>
      </c>
      <c r="D2233" t="s">
        <v>53</v>
      </c>
      <c r="E2233">
        <v>210060</v>
      </c>
      <c r="F2233" t="s">
        <v>530</v>
      </c>
      <c r="G2233" t="s">
        <v>35</v>
      </c>
      <c r="H2233" t="s">
        <v>53</v>
      </c>
      <c r="I2233" t="s">
        <v>37</v>
      </c>
      <c r="J2233">
        <v>2</v>
      </c>
      <c r="K2233">
        <v>1.3940419580000001</v>
      </c>
      <c r="L2233">
        <v>3</v>
      </c>
      <c r="M2233">
        <v>13305.27</v>
      </c>
      <c r="N2233">
        <v>1.836150945</v>
      </c>
      <c r="O2233">
        <v>2</v>
      </c>
      <c r="P2233">
        <v>18128.84</v>
      </c>
      <c r="Q2233">
        <v>-1</v>
      </c>
      <c r="R2233">
        <v>0.44210898700000001</v>
      </c>
      <c r="S2233">
        <v>4823.57</v>
      </c>
      <c r="U2233" t="s">
        <v>54</v>
      </c>
      <c r="V2233">
        <v>0</v>
      </c>
      <c r="W2233">
        <v>0</v>
      </c>
      <c r="X2233">
        <v>136.66112992000001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0.44210898700000001</v>
      </c>
      <c r="AG2233">
        <v>2829.2290114000002</v>
      </c>
      <c r="AH2233" t="s">
        <v>40</v>
      </c>
    </row>
    <row r="2234" spans="1:34" x14ac:dyDescent="0.55000000000000004">
      <c r="A2234">
        <v>12508.586144000001</v>
      </c>
      <c r="B2234">
        <v>15018.492467</v>
      </c>
      <c r="C2234" t="s">
        <v>21</v>
      </c>
      <c r="D2234" t="s">
        <v>41</v>
      </c>
      <c r="E2234">
        <v>210060</v>
      </c>
      <c r="F2234" t="s">
        <v>530</v>
      </c>
      <c r="G2234" t="s">
        <v>35</v>
      </c>
      <c r="H2234" t="s">
        <v>41</v>
      </c>
      <c r="I2234" t="s">
        <v>37</v>
      </c>
      <c r="J2234">
        <v>2</v>
      </c>
      <c r="K2234">
        <v>0.51374798499999996</v>
      </c>
      <c r="L2234">
        <v>1</v>
      </c>
      <c r="M2234">
        <v>5725.9</v>
      </c>
      <c r="N2234">
        <v>1.175806965</v>
      </c>
      <c r="O2234">
        <v>2</v>
      </c>
      <c r="P2234">
        <v>10171.26</v>
      </c>
      <c r="Q2234">
        <v>1</v>
      </c>
      <c r="R2234">
        <v>0.66205897999999996</v>
      </c>
      <c r="S2234">
        <v>4445.3599999999997</v>
      </c>
      <c r="U2234" t="s">
        <v>111</v>
      </c>
      <c r="V2234">
        <v>0</v>
      </c>
      <c r="W2234">
        <v>0</v>
      </c>
      <c r="X2234">
        <v>35.717816939999999</v>
      </c>
      <c r="Y2234">
        <v>-2.0343319399999999</v>
      </c>
      <c r="Z2234">
        <v>2.0343319399999999</v>
      </c>
      <c r="AA2234">
        <v>-2.0343319399999999</v>
      </c>
      <c r="AB2234">
        <v>3.7708008100000003E-2</v>
      </c>
      <c r="AC2234">
        <v>3.7708008100000003E-2</v>
      </c>
      <c r="AD2234">
        <v>0</v>
      </c>
      <c r="AE2234">
        <v>241.30835046000001</v>
      </c>
      <c r="AF2234">
        <v>0.6243509719</v>
      </c>
      <c r="AG2234">
        <v>3995.4670341999999</v>
      </c>
      <c r="AH2234" t="s">
        <v>40</v>
      </c>
    </row>
    <row r="2235" spans="1:34" x14ac:dyDescent="0.55000000000000004">
      <c r="A2235">
        <v>12508.586144000001</v>
      </c>
      <c r="B2235">
        <v>15018.492467</v>
      </c>
      <c r="C2235" t="s">
        <v>21</v>
      </c>
      <c r="D2235">
        <v>20785</v>
      </c>
      <c r="E2235">
        <v>210060</v>
      </c>
      <c r="F2235" t="s">
        <v>530</v>
      </c>
      <c r="G2235" t="s">
        <v>35</v>
      </c>
      <c r="H2235" t="s">
        <v>41</v>
      </c>
      <c r="I2235" t="s">
        <v>37</v>
      </c>
      <c r="J2235">
        <v>2</v>
      </c>
      <c r="K2235">
        <v>0.40787798800000002</v>
      </c>
      <c r="L2235">
        <v>1</v>
      </c>
      <c r="M2235">
        <v>6902.66</v>
      </c>
      <c r="N2235">
        <v>4.1357638779999997</v>
      </c>
      <c r="O2235">
        <v>5</v>
      </c>
      <c r="P2235">
        <v>35092</v>
      </c>
      <c r="Q2235">
        <v>4</v>
      </c>
      <c r="R2235">
        <v>3.72788589</v>
      </c>
      <c r="S2235">
        <v>28189.34</v>
      </c>
      <c r="T2235" t="s">
        <v>49</v>
      </c>
      <c r="U2235" t="s">
        <v>150</v>
      </c>
      <c r="V2235">
        <v>0</v>
      </c>
      <c r="W2235">
        <v>0</v>
      </c>
      <c r="X2235">
        <v>200.05824806000001</v>
      </c>
      <c r="Y2235">
        <v>-3.5376048949999999</v>
      </c>
      <c r="Z2235">
        <v>3.5376048949999999</v>
      </c>
      <c r="AA2235">
        <v>-3.5376048949999999</v>
      </c>
      <c r="AB2235">
        <v>6.5919738399999997E-2</v>
      </c>
      <c r="AC2235">
        <v>6.5919738399999997E-2</v>
      </c>
      <c r="AD2235">
        <v>0</v>
      </c>
      <c r="AE2235">
        <v>421.84629067999998</v>
      </c>
      <c r="AF2235">
        <v>3.6619661516000002</v>
      </c>
      <c r="AG2235">
        <v>23434.359354</v>
      </c>
      <c r="AH2235" t="s">
        <v>40</v>
      </c>
    </row>
    <row r="2236" spans="1:34" x14ac:dyDescent="0.55000000000000004">
      <c r="A2236">
        <v>12508.586144000001</v>
      </c>
      <c r="B2236">
        <v>15018.492467</v>
      </c>
      <c r="C2236" t="s">
        <v>21</v>
      </c>
      <c r="D2236">
        <v>20608</v>
      </c>
      <c r="E2236">
        <v>210060</v>
      </c>
      <c r="F2236" t="s">
        <v>530</v>
      </c>
      <c r="G2236" t="s">
        <v>35</v>
      </c>
      <c r="H2236" t="s">
        <v>41</v>
      </c>
      <c r="I2236" t="s">
        <v>37</v>
      </c>
      <c r="J2236">
        <v>1</v>
      </c>
      <c r="K2236">
        <v>0</v>
      </c>
      <c r="L2236">
        <v>0</v>
      </c>
      <c r="M2236">
        <v>0</v>
      </c>
      <c r="N2236">
        <v>0.867460974</v>
      </c>
      <c r="O2236">
        <v>1</v>
      </c>
      <c r="P2236">
        <v>6871.94</v>
      </c>
      <c r="Q2236">
        <v>1</v>
      </c>
      <c r="R2236">
        <v>0.867460974</v>
      </c>
      <c r="S2236">
        <v>6871.94</v>
      </c>
      <c r="T2236" t="s">
        <v>509</v>
      </c>
      <c r="U2236" t="s">
        <v>510</v>
      </c>
      <c r="V2236">
        <v>0</v>
      </c>
      <c r="W2236">
        <v>0</v>
      </c>
      <c r="X2236">
        <v>13.008224609999999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0.867460974</v>
      </c>
      <c r="AG2236">
        <v>5551.2233998000002</v>
      </c>
      <c r="AH2236" t="s">
        <v>40</v>
      </c>
    </row>
    <row r="2237" spans="1:34" x14ac:dyDescent="0.55000000000000004">
      <c r="A2237">
        <v>12508.586144000001</v>
      </c>
      <c r="B2237">
        <v>15018.492467</v>
      </c>
      <c r="C2237" t="s">
        <v>21</v>
      </c>
      <c r="D2237">
        <v>20784</v>
      </c>
      <c r="E2237">
        <v>210060</v>
      </c>
      <c r="F2237" t="s">
        <v>530</v>
      </c>
      <c r="G2237" t="s">
        <v>35</v>
      </c>
      <c r="H2237" t="s">
        <v>41</v>
      </c>
      <c r="I2237" t="s">
        <v>37</v>
      </c>
      <c r="J2237">
        <v>1</v>
      </c>
      <c r="K2237">
        <v>0</v>
      </c>
      <c r="L2237">
        <v>0</v>
      </c>
      <c r="M2237">
        <v>0</v>
      </c>
      <c r="N2237">
        <v>0.58304598299999999</v>
      </c>
      <c r="O2237">
        <v>1</v>
      </c>
      <c r="P2237">
        <v>3622.42</v>
      </c>
      <c r="Q2237">
        <v>1</v>
      </c>
      <c r="R2237">
        <v>0.58304598299999999</v>
      </c>
      <c r="S2237">
        <v>3622.42</v>
      </c>
      <c r="T2237" t="s">
        <v>49</v>
      </c>
      <c r="U2237" t="s">
        <v>199</v>
      </c>
      <c r="V2237">
        <v>0</v>
      </c>
      <c r="W2237">
        <v>0</v>
      </c>
      <c r="X2237">
        <v>56.639419320000002</v>
      </c>
      <c r="Y2237">
        <v>-8.2590517559999999</v>
      </c>
      <c r="Z2237">
        <v>8.2590517559999999</v>
      </c>
      <c r="AA2237">
        <v>-8.2590517559999999</v>
      </c>
      <c r="AB2237">
        <v>8.5018649700000004E-2</v>
      </c>
      <c r="AC2237">
        <v>8.5018649700000004E-2</v>
      </c>
      <c r="AD2237">
        <v>0</v>
      </c>
      <c r="AE2237">
        <v>544.06772376000004</v>
      </c>
      <c r="AF2237">
        <v>0.49802733329999999</v>
      </c>
      <c r="AG2237">
        <v>3187.072467</v>
      </c>
      <c r="AH2237" t="s">
        <v>40</v>
      </c>
    </row>
    <row r="2238" spans="1:34" x14ac:dyDescent="0.55000000000000004">
      <c r="A2238">
        <v>11928.360943</v>
      </c>
      <c r="B2238">
        <v>12776.701709000001</v>
      </c>
      <c r="C2238" t="s">
        <v>21</v>
      </c>
      <c r="D2238">
        <v>21701</v>
      </c>
      <c r="E2238">
        <v>210061</v>
      </c>
      <c r="F2238" t="s">
        <v>531</v>
      </c>
      <c r="G2238" t="s">
        <v>35</v>
      </c>
      <c r="H2238" t="s">
        <v>55</v>
      </c>
      <c r="I2238" t="s">
        <v>37</v>
      </c>
      <c r="J2238">
        <v>2</v>
      </c>
      <c r="K2238">
        <v>0</v>
      </c>
      <c r="L2238">
        <v>0</v>
      </c>
      <c r="M2238">
        <v>0</v>
      </c>
      <c r="N2238">
        <v>2.1787099360000002</v>
      </c>
      <c r="O2238">
        <v>2</v>
      </c>
      <c r="P2238">
        <v>29947.29</v>
      </c>
      <c r="Q2238">
        <v>2</v>
      </c>
      <c r="R2238">
        <v>2.1787099360000002</v>
      </c>
      <c r="S2238">
        <v>29947.29</v>
      </c>
      <c r="T2238" t="s">
        <v>55</v>
      </c>
      <c r="U2238" t="s">
        <v>76</v>
      </c>
      <c r="V2238">
        <v>0</v>
      </c>
      <c r="W2238">
        <v>0</v>
      </c>
      <c r="X2238">
        <v>32.620666036000003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2.1787099360000002</v>
      </c>
      <c r="AG2238">
        <v>13295.68514</v>
      </c>
      <c r="AH2238" t="s">
        <v>40</v>
      </c>
    </row>
    <row r="2239" spans="1:34" x14ac:dyDescent="0.55000000000000004">
      <c r="A2239">
        <v>11928.360943</v>
      </c>
      <c r="B2239">
        <v>12776.701709000001</v>
      </c>
      <c r="C2239" t="s">
        <v>21</v>
      </c>
      <c r="D2239">
        <v>21401</v>
      </c>
      <c r="E2239">
        <v>210061</v>
      </c>
      <c r="F2239" t="s">
        <v>531</v>
      </c>
      <c r="G2239" t="s">
        <v>35</v>
      </c>
      <c r="H2239" t="s">
        <v>64</v>
      </c>
      <c r="I2239" t="s">
        <v>37</v>
      </c>
      <c r="J2239">
        <v>1</v>
      </c>
      <c r="K2239">
        <v>0</v>
      </c>
      <c r="L2239">
        <v>0</v>
      </c>
      <c r="M2239">
        <v>0</v>
      </c>
      <c r="N2239">
        <v>0.41563398800000001</v>
      </c>
      <c r="O2239">
        <v>1</v>
      </c>
      <c r="P2239">
        <v>4980.1400000000003</v>
      </c>
      <c r="Q2239">
        <v>1</v>
      </c>
      <c r="R2239">
        <v>0.41563398800000001</v>
      </c>
      <c r="S2239">
        <v>4980.1400000000003</v>
      </c>
      <c r="T2239" t="s">
        <v>104</v>
      </c>
      <c r="U2239" t="s">
        <v>325</v>
      </c>
      <c r="V2239">
        <v>0</v>
      </c>
      <c r="W2239">
        <v>0</v>
      </c>
      <c r="X2239">
        <v>81.173615592999994</v>
      </c>
      <c r="Y2239">
        <v>-1.1152699669999999</v>
      </c>
      <c r="Z2239">
        <v>1.1152699669999999</v>
      </c>
      <c r="AA2239">
        <v>-1.1152699669999999</v>
      </c>
      <c r="AB2239">
        <v>5.7105267999999999E-3</v>
      </c>
      <c r="AC2239">
        <v>5.7105267999999999E-3</v>
      </c>
      <c r="AD2239">
        <v>0</v>
      </c>
      <c r="AE2239">
        <v>34.848771988999999</v>
      </c>
      <c r="AF2239">
        <v>0.40992346120000001</v>
      </c>
      <c r="AG2239">
        <v>2501.5781963999998</v>
      </c>
      <c r="AH2239" t="s">
        <v>40</v>
      </c>
    </row>
    <row r="2240" spans="1:34" x14ac:dyDescent="0.55000000000000004">
      <c r="A2240">
        <v>11928.360943</v>
      </c>
      <c r="B2240">
        <v>12776.701709000001</v>
      </c>
      <c r="C2240" t="s">
        <v>21</v>
      </c>
      <c r="D2240">
        <v>20782</v>
      </c>
      <c r="E2240">
        <v>210061</v>
      </c>
      <c r="F2240" t="s">
        <v>531</v>
      </c>
      <c r="G2240" t="s">
        <v>35</v>
      </c>
      <c r="H2240" t="s">
        <v>41</v>
      </c>
      <c r="I2240" t="s">
        <v>37</v>
      </c>
      <c r="J2240">
        <v>1</v>
      </c>
      <c r="K2240">
        <v>0.79348897600000001</v>
      </c>
      <c r="L2240">
        <v>1</v>
      </c>
      <c r="M2240">
        <v>8534.1</v>
      </c>
      <c r="N2240">
        <v>1.0422079689999999</v>
      </c>
      <c r="O2240">
        <v>1</v>
      </c>
      <c r="P2240">
        <v>5597.79</v>
      </c>
      <c r="Q2240">
        <v>0</v>
      </c>
      <c r="R2240">
        <v>0.248718993</v>
      </c>
      <c r="S2240">
        <v>-2936.31</v>
      </c>
      <c r="T2240" t="s">
        <v>49</v>
      </c>
      <c r="U2240" t="s">
        <v>139</v>
      </c>
      <c r="V2240">
        <v>0</v>
      </c>
      <c r="W2240">
        <v>0</v>
      </c>
      <c r="X2240">
        <v>56.446641329000002</v>
      </c>
      <c r="Y2240">
        <v>-1.706743949</v>
      </c>
      <c r="Z2240">
        <v>1.706743949</v>
      </c>
      <c r="AA2240">
        <v>-1.706743949</v>
      </c>
      <c r="AB2240">
        <v>7.5203700999999998E-3</v>
      </c>
      <c r="AC2240">
        <v>7.5203700999999998E-3</v>
      </c>
      <c r="AD2240">
        <v>0</v>
      </c>
      <c r="AE2240">
        <v>45.893430762999998</v>
      </c>
      <c r="AF2240">
        <v>0.24119862289999999</v>
      </c>
      <c r="AG2240">
        <v>1471.9265253000001</v>
      </c>
      <c r="AH2240" t="s">
        <v>40</v>
      </c>
    </row>
    <row r="2241" spans="1:34" x14ac:dyDescent="0.55000000000000004">
      <c r="A2241">
        <v>11928.360943</v>
      </c>
      <c r="B2241">
        <v>12776.701709000001</v>
      </c>
      <c r="C2241" t="s">
        <v>21</v>
      </c>
      <c r="D2241">
        <v>20607</v>
      </c>
      <c r="E2241">
        <v>210061</v>
      </c>
      <c r="F2241" t="s">
        <v>531</v>
      </c>
      <c r="G2241" t="s">
        <v>35</v>
      </c>
      <c r="H2241" t="s">
        <v>41</v>
      </c>
      <c r="I2241" t="s">
        <v>37</v>
      </c>
      <c r="J2241">
        <v>1</v>
      </c>
      <c r="K2241">
        <v>0</v>
      </c>
      <c r="L2241">
        <v>0</v>
      </c>
      <c r="M2241">
        <v>0</v>
      </c>
      <c r="N2241">
        <v>0.52952198399999995</v>
      </c>
      <c r="O2241">
        <v>1</v>
      </c>
      <c r="P2241">
        <v>6933.5</v>
      </c>
      <c r="Q2241">
        <v>1</v>
      </c>
      <c r="R2241">
        <v>0.52952198399999995</v>
      </c>
      <c r="S2241">
        <v>6933.5</v>
      </c>
      <c r="T2241" t="s">
        <v>351</v>
      </c>
      <c r="U2241" t="s">
        <v>352</v>
      </c>
      <c r="V2241">
        <v>0</v>
      </c>
      <c r="W2241">
        <v>0</v>
      </c>
      <c r="X2241">
        <v>32.126005048000003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0.52952198399999995</v>
      </c>
      <c r="AG2241">
        <v>3231.4340966999998</v>
      </c>
      <c r="AH2241" t="s">
        <v>40</v>
      </c>
    </row>
    <row r="2242" spans="1:34" x14ac:dyDescent="0.55000000000000004">
      <c r="A2242">
        <v>11928.360943</v>
      </c>
      <c r="B2242">
        <v>12776.701709000001</v>
      </c>
      <c r="C2242" t="s">
        <v>21</v>
      </c>
      <c r="D2242">
        <v>21236</v>
      </c>
      <c r="E2242">
        <v>210061</v>
      </c>
      <c r="F2242" t="s">
        <v>531</v>
      </c>
      <c r="G2242" t="s">
        <v>35</v>
      </c>
      <c r="H2242" t="s">
        <v>36</v>
      </c>
      <c r="I2242" t="s">
        <v>37</v>
      </c>
      <c r="J2242">
        <v>1</v>
      </c>
      <c r="K2242">
        <v>0.58304598299999999</v>
      </c>
      <c r="L2242">
        <v>1</v>
      </c>
      <c r="M2242">
        <v>8047.33</v>
      </c>
      <c r="N2242">
        <v>0.92701997199999997</v>
      </c>
      <c r="O2242">
        <v>1</v>
      </c>
      <c r="P2242">
        <v>3676.87</v>
      </c>
      <c r="Q2242">
        <v>0</v>
      </c>
      <c r="R2242">
        <v>0.34397398899999998</v>
      </c>
      <c r="S2242">
        <v>-4370.46</v>
      </c>
      <c r="T2242" t="s">
        <v>367</v>
      </c>
      <c r="U2242" t="s">
        <v>368</v>
      </c>
      <c r="V2242">
        <v>0</v>
      </c>
      <c r="W2242">
        <v>0</v>
      </c>
      <c r="X2242">
        <v>54.704096397999997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0.34397398899999998</v>
      </c>
      <c r="AG2242">
        <v>2099.1182803000002</v>
      </c>
      <c r="AH2242" t="s">
        <v>40</v>
      </c>
    </row>
    <row r="2243" spans="1:34" x14ac:dyDescent="0.55000000000000004">
      <c r="A2243">
        <v>11928.360943</v>
      </c>
      <c r="B2243">
        <v>12776.701709000001</v>
      </c>
      <c r="C2243" t="s">
        <v>21</v>
      </c>
      <c r="D2243">
        <v>21014</v>
      </c>
      <c r="E2243">
        <v>210061</v>
      </c>
      <c r="F2243" t="s">
        <v>531</v>
      </c>
      <c r="G2243" t="s">
        <v>35</v>
      </c>
      <c r="H2243" t="s">
        <v>126</v>
      </c>
      <c r="I2243" t="s">
        <v>37</v>
      </c>
      <c r="J2243">
        <v>1</v>
      </c>
      <c r="K2243">
        <v>0</v>
      </c>
      <c r="L2243">
        <v>0</v>
      </c>
      <c r="M2243">
        <v>0</v>
      </c>
      <c r="N2243">
        <v>0.43226198700000001</v>
      </c>
      <c r="O2243">
        <v>1</v>
      </c>
      <c r="P2243">
        <v>5780.52</v>
      </c>
      <c r="Q2243">
        <v>1</v>
      </c>
      <c r="R2243">
        <v>0.43226198700000001</v>
      </c>
      <c r="S2243">
        <v>5780.52</v>
      </c>
      <c r="T2243" t="s">
        <v>247</v>
      </c>
      <c r="U2243" t="s">
        <v>248</v>
      </c>
      <c r="V2243">
        <v>0</v>
      </c>
      <c r="W2243">
        <v>0</v>
      </c>
      <c r="X2243">
        <v>67.507471998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0.43226198700000001</v>
      </c>
      <c r="AG2243">
        <v>2637.9001546999998</v>
      </c>
      <c r="AH2243" t="s">
        <v>40</v>
      </c>
    </row>
    <row r="2244" spans="1:34" x14ac:dyDescent="0.55000000000000004">
      <c r="A2244">
        <v>11928.360943</v>
      </c>
      <c r="B2244">
        <v>12776.701709000001</v>
      </c>
      <c r="C2244" t="s">
        <v>21</v>
      </c>
      <c r="D2244">
        <v>21230</v>
      </c>
      <c r="E2244">
        <v>210061</v>
      </c>
      <c r="F2244" t="s">
        <v>531</v>
      </c>
      <c r="G2244" t="s">
        <v>35</v>
      </c>
      <c r="H2244" t="s">
        <v>86</v>
      </c>
      <c r="I2244" t="s">
        <v>37</v>
      </c>
      <c r="J2244">
        <v>1</v>
      </c>
      <c r="K2244">
        <v>0</v>
      </c>
      <c r="L2244">
        <v>0</v>
      </c>
      <c r="M2244">
        <v>0</v>
      </c>
      <c r="N2244">
        <v>0.49757698500000003</v>
      </c>
      <c r="O2244">
        <v>1</v>
      </c>
      <c r="P2244">
        <v>5045.54</v>
      </c>
      <c r="Q2244">
        <v>1</v>
      </c>
      <c r="R2244">
        <v>0.49757698500000003</v>
      </c>
      <c r="S2244">
        <v>5045.54</v>
      </c>
      <c r="T2244" t="s">
        <v>36</v>
      </c>
      <c r="U2244" t="s">
        <v>200</v>
      </c>
      <c r="V2244">
        <v>0</v>
      </c>
      <c r="W2244">
        <v>0</v>
      </c>
      <c r="X2244">
        <v>91.026667282999995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0.49757698500000003</v>
      </c>
      <c r="AG2244">
        <v>3036.4881604000002</v>
      </c>
      <c r="AH2244" t="s">
        <v>40</v>
      </c>
    </row>
    <row r="2245" spans="1:34" x14ac:dyDescent="0.55000000000000004">
      <c r="A2245">
        <v>11928.360943</v>
      </c>
      <c r="B2245">
        <v>12776.701709000001</v>
      </c>
      <c r="C2245" t="s">
        <v>21</v>
      </c>
      <c r="D2245">
        <v>21012</v>
      </c>
      <c r="E2245">
        <v>210061</v>
      </c>
      <c r="F2245" t="s">
        <v>531</v>
      </c>
      <c r="G2245" t="s">
        <v>35</v>
      </c>
      <c r="H2245" t="s">
        <v>64</v>
      </c>
      <c r="I2245" t="s">
        <v>37</v>
      </c>
      <c r="J2245">
        <v>1</v>
      </c>
      <c r="K2245">
        <v>0</v>
      </c>
      <c r="L2245">
        <v>0</v>
      </c>
      <c r="M2245">
        <v>0</v>
      </c>
      <c r="N2245">
        <v>0.59684498200000002</v>
      </c>
      <c r="O2245">
        <v>1</v>
      </c>
      <c r="P2245">
        <v>3226.24</v>
      </c>
      <c r="Q2245">
        <v>1</v>
      </c>
      <c r="R2245">
        <v>0.59684498200000002</v>
      </c>
      <c r="S2245">
        <v>3226.24</v>
      </c>
      <c r="T2245" t="s">
        <v>341</v>
      </c>
      <c r="U2245" t="s">
        <v>342</v>
      </c>
      <c r="V2245">
        <v>0</v>
      </c>
      <c r="W2245">
        <v>0</v>
      </c>
      <c r="X2245">
        <v>80.251827634999998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0.59684498200000002</v>
      </c>
      <c r="AG2245">
        <v>3642.2760217</v>
      </c>
      <c r="AH2245" t="s">
        <v>40</v>
      </c>
    </row>
    <row r="2246" spans="1:34" x14ac:dyDescent="0.55000000000000004">
      <c r="A2246">
        <v>11928.360943</v>
      </c>
      <c r="B2246">
        <v>12776.701709000001</v>
      </c>
      <c r="C2246" t="s">
        <v>21</v>
      </c>
      <c r="D2246">
        <v>21220</v>
      </c>
      <c r="E2246">
        <v>210061</v>
      </c>
      <c r="F2246" t="s">
        <v>531</v>
      </c>
      <c r="G2246" t="s">
        <v>35</v>
      </c>
      <c r="H2246" t="s">
        <v>36</v>
      </c>
      <c r="I2246" t="s">
        <v>37</v>
      </c>
      <c r="J2246">
        <v>1</v>
      </c>
      <c r="K2246">
        <v>0</v>
      </c>
      <c r="L2246">
        <v>0</v>
      </c>
      <c r="M2246">
        <v>0</v>
      </c>
      <c r="N2246">
        <v>1.2257509630000001</v>
      </c>
      <c r="O2246">
        <v>2</v>
      </c>
      <c r="P2246">
        <v>7127.11</v>
      </c>
      <c r="Q2246">
        <v>2</v>
      </c>
      <c r="R2246">
        <v>1.2257509630000001</v>
      </c>
      <c r="S2246">
        <v>7127.11</v>
      </c>
      <c r="T2246" t="s">
        <v>238</v>
      </c>
      <c r="U2246" t="s">
        <v>239</v>
      </c>
      <c r="V2246">
        <v>0</v>
      </c>
      <c r="W2246">
        <v>0</v>
      </c>
      <c r="X2246">
        <v>75.358833779999998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1.2257509630000001</v>
      </c>
      <c r="AG2246">
        <v>7480.2058754999998</v>
      </c>
      <c r="AH2246" t="s">
        <v>40</v>
      </c>
    </row>
    <row r="2247" spans="1:34" x14ac:dyDescent="0.55000000000000004">
      <c r="A2247">
        <v>11928.360943</v>
      </c>
      <c r="B2247">
        <v>12776.701709000001</v>
      </c>
      <c r="C2247" t="s">
        <v>21</v>
      </c>
      <c r="D2247">
        <v>21219</v>
      </c>
      <c r="E2247">
        <v>210061</v>
      </c>
      <c r="F2247" t="s">
        <v>531</v>
      </c>
      <c r="G2247" t="s">
        <v>35</v>
      </c>
      <c r="H2247" t="s">
        <v>36</v>
      </c>
      <c r="I2247" t="s">
        <v>37</v>
      </c>
      <c r="J2247">
        <v>1</v>
      </c>
      <c r="K2247">
        <v>0</v>
      </c>
      <c r="L2247">
        <v>0</v>
      </c>
      <c r="M2247">
        <v>0</v>
      </c>
      <c r="N2247">
        <v>0.802908976</v>
      </c>
      <c r="O2247">
        <v>1</v>
      </c>
      <c r="P2247">
        <v>4855.0200000000004</v>
      </c>
      <c r="Q2247">
        <v>1</v>
      </c>
      <c r="R2247">
        <v>0.802908976</v>
      </c>
      <c r="S2247">
        <v>4855.0200000000004</v>
      </c>
      <c r="T2247" t="s">
        <v>221</v>
      </c>
      <c r="U2247" t="s">
        <v>222</v>
      </c>
      <c r="V2247">
        <v>0</v>
      </c>
      <c r="W2247">
        <v>0</v>
      </c>
      <c r="X2247">
        <v>25.849107242999999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0.802908976</v>
      </c>
      <c r="AG2247">
        <v>4899.7917367</v>
      </c>
      <c r="AH2247" t="s">
        <v>40</v>
      </c>
    </row>
    <row r="2248" spans="1:34" x14ac:dyDescent="0.55000000000000004">
      <c r="A2248">
        <v>11928.360943</v>
      </c>
      <c r="B2248">
        <v>12776.701709000001</v>
      </c>
      <c r="C2248" t="s">
        <v>21</v>
      </c>
      <c r="D2248">
        <v>21213</v>
      </c>
      <c r="E2248">
        <v>210061</v>
      </c>
      <c r="F2248" t="s">
        <v>531</v>
      </c>
      <c r="G2248" t="s">
        <v>35</v>
      </c>
      <c r="H2248" t="s">
        <v>86</v>
      </c>
      <c r="I2248" t="s">
        <v>37</v>
      </c>
      <c r="J2248">
        <v>1</v>
      </c>
      <c r="K2248">
        <v>0</v>
      </c>
      <c r="L2248">
        <v>0</v>
      </c>
      <c r="M2248">
        <v>0</v>
      </c>
      <c r="N2248">
        <v>0.77830497700000001</v>
      </c>
      <c r="O2248">
        <v>1</v>
      </c>
      <c r="P2248">
        <v>8179.27</v>
      </c>
      <c r="Q2248">
        <v>1</v>
      </c>
      <c r="R2248">
        <v>0.77830497700000001</v>
      </c>
      <c r="S2248">
        <v>8179.27</v>
      </c>
      <c r="T2248" t="s">
        <v>36</v>
      </c>
      <c r="U2248" t="s">
        <v>339</v>
      </c>
      <c r="V2248">
        <v>0</v>
      </c>
      <c r="W2248">
        <v>0</v>
      </c>
      <c r="X2248">
        <v>44.363528690000003</v>
      </c>
      <c r="Y2248">
        <v>-0.73492597800000004</v>
      </c>
      <c r="Z2248">
        <v>0.73492597800000004</v>
      </c>
      <c r="AA2248">
        <v>-0.73492597800000004</v>
      </c>
      <c r="AB2248">
        <v>1.2893396099999999E-2</v>
      </c>
      <c r="AC2248">
        <v>1.2893396099999999E-2</v>
      </c>
      <c r="AD2248">
        <v>0</v>
      </c>
      <c r="AE2248">
        <v>78.682587197000004</v>
      </c>
      <c r="AF2248">
        <v>0.76541158090000005</v>
      </c>
      <c r="AG2248">
        <v>4670.9620286999998</v>
      </c>
      <c r="AH2248" t="s">
        <v>40</v>
      </c>
    </row>
    <row r="2249" spans="1:34" x14ac:dyDescent="0.55000000000000004">
      <c r="A2249">
        <v>11928.360943</v>
      </c>
      <c r="B2249">
        <v>12776.701709000001</v>
      </c>
      <c r="C2249" t="s">
        <v>21</v>
      </c>
      <c r="D2249">
        <v>21163</v>
      </c>
      <c r="E2249">
        <v>210061</v>
      </c>
      <c r="F2249" t="s">
        <v>531</v>
      </c>
      <c r="G2249" t="s">
        <v>35</v>
      </c>
      <c r="H2249" t="s">
        <v>79</v>
      </c>
      <c r="I2249" t="s">
        <v>37</v>
      </c>
      <c r="J2249">
        <v>1</v>
      </c>
      <c r="K2249">
        <v>0</v>
      </c>
      <c r="L2249">
        <v>0</v>
      </c>
      <c r="M2249">
        <v>0</v>
      </c>
      <c r="N2249">
        <v>0.52952198399999995</v>
      </c>
      <c r="O2249">
        <v>1</v>
      </c>
      <c r="P2249">
        <v>7357.33</v>
      </c>
      <c r="Q2249">
        <v>1</v>
      </c>
      <c r="R2249">
        <v>0.52952198399999995</v>
      </c>
      <c r="S2249">
        <v>7357.33</v>
      </c>
      <c r="T2249" t="s">
        <v>121</v>
      </c>
      <c r="U2249" t="s">
        <v>122</v>
      </c>
      <c r="V2249">
        <v>0</v>
      </c>
      <c r="W2249">
        <v>0</v>
      </c>
      <c r="X2249">
        <v>24.653901267999998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0.52952198399999995</v>
      </c>
      <c r="AG2249">
        <v>3231.4340966999998</v>
      </c>
      <c r="AH2249" t="s">
        <v>40</v>
      </c>
    </row>
    <row r="2250" spans="1:34" x14ac:dyDescent="0.55000000000000004">
      <c r="A2250">
        <v>11928.360943</v>
      </c>
      <c r="B2250">
        <v>12776.701709000001</v>
      </c>
      <c r="C2250" t="s">
        <v>21</v>
      </c>
      <c r="D2250">
        <v>20876</v>
      </c>
      <c r="E2250">
        <v>210061</v>
      </c>
      <c r="F2250" t="s">
        <v>531</v>
      </c>
      <c r="G2250" t="s">
        <v>35</v>
      </c>
      <c r="H2250" t="s">
        <v>46</v>
      </c>
      <c r="I2250" t="s">
        <v>37</v>
      </c>
      <c r="J2250">
        <v>1</v>
      </c>
      <c r="K2250">
        <v>0</v>
      </c>
      <c r="L2250">
        <v>0</v>
      </c>
      <c r="M2250">
        <v>0</v>
      </c>
      <c r="N2250">
        <v>0.75430897799999996</v>
      </c>
      <c r="O2250">
        <v>1</v>
      </c>
      <c r="P2250">
        <v>3966.92</v>
      </c>
      <c r="Q2250">
        <v>1</v>
      </c>
      <c r="R2250">
        <v>0.75430897799999996</v>
      </c>
      <c r="S2250">
        <v>3966.92</v>
      </c>
      <c r="T2250" t="s">
        <v>74</v>
      </c>
      <c r="U2250" t="s">
        <v>75</v>
      </c>
      <c r="V2250">
        <v>0</v>
      </c>
      <c r="W2250">
        <v>0</v>
      </c>
      <c r="X2250">
        <v>56.860298307000001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0.75430897799999996</v>
      </c>
      <c r="AG2250">
        <v>4603.2078451999996</v>
      </c>
      <c r="AH2250" t="s">
        <v>40</v>
      </c>
    </row>
    <row r="2251" spans="1:34" x14ac:dyDescent="0.55000000000000004">
      <c r="A2251">
        <v>11928.360943</v>
      </c>
      <c r="B2251">
        <v>12776.701709000001</v>
      </c>
      <c r="C2251" t="s">
        <v>21</v>
      </c>
      <c r="D2251">
        <v>20715</v>
      </c>
      <c r="E2251">
        <v>210061</v>
      </c>
      <c r="F2251" t="s">
        <v>531</v>
      </c>
      <c r="G2251" t="s">
        <v>35</v>
      </c>
      <c r="H2251" t="s">
        <v>41</v>
      </c>
      <c r="I2251" t="s">
        <v>37</v>
      </c>
      <c r="J2251">
        <v>1</v>
      </c>
      <c r="K2251">
        <v>0</v>
      </c>
      <c r="L2251">
        <v>0</v>
      </c>
      <c r="M2251">
        <v>0</v>
      </c>
      <c r="N2251">
        <v>0.43226198700000001</v>
      </c>
      <c r="O2251">
        <v>1</v>
      </c>
      <c r="P2251">
        <v>4636.43</v>
      </c>
      <c r="Q2251">
        <v>1</v>
      </c>
      <c r="R2251">
        <v>0.43226198700000001</v>
      </c>
      <c r="S2251">
        <v>4636.43</v>
      </c>
      <c r="T2251" t="s">
        <v>140</v>
      </c>
      <c r="U2251" t="s">
        <v>141</v>
      </c>
      <c r="V2251">
        <v>0</v>
      </c>
      <c r="W2251">
        <v>0</v>
      </c>
      <c r="X2251">
        <v>14.181413575000001</v>
      </c>
      <c r="Y2251">
        <v>-7.2284367859999996</v>
      </c>
      <c r="Z2251">
        <v>7.2284367859999996</v>
      </c>
      <c r="AA2251">
        <v>-7.2284367859999996</v>
      </c>
      <c r="AB2251">
        <v>0.22032912530000001</v>
      </c>
      <c r="AC2251">
        <v>0.22032912530000001</v>
      </c>
      <c r="AD2251">
        <v>0</v>
      </c>
      <c r="AE2251">
        <v>1344.5693841</v>
      </c>
      <c r="AF2251">
        <v>0.2119328617</v>
      </c>
      <c r="AG2251">
        <v>1293.3307706000001</v>
      </c>
      <c r="AH2251" t="s">
        <v>40</v>
      </c>
    </row>
    <row r="2252" spans="1:34" x14ac:dyDescent="0.55000000000000004">
      <c r="A2252">
        <v>11928.360943</v>
      </c>
      <c r="B2252">
        <v>12776.701709000001</v>
      </c>
      <c r="C2252" t="s">
        <v>21</v>
      </c>
      <c r="D2252">
        <v>21155</v>
      </c>
      <c r="E2252">
        <v>210061</v>
      </c>
      <c r="F2252" t="s">
        <v>531</v>
      </c>
      <c r="G2252" t="s">
        <v>35</v>
      </c>
      <c r="H2252" t="s">
        <v>36</v>
      </c>
      <c r="I2252" t="s">
        <v>37</v>
      </c>
      <c r="J2252">
        <v>1</v>
      </c>
      <c r="K2252">
        <v>0</v>
      </c>
      <c r="L2252">
        <v>0</v>
      </c>
      <c r="M2252">
        <v>0</v>
      </c>
      <c r="N2252">
        <v>0.58304598299999999</v>
      </c>
      <c r="O2252">
        <v>1</v>
      </c>
      <c r="P2252">
        <v>5793.71</v>
      </c>
      <c r="Q2252">
        <v>1</v>
      </c>
      <c r="R2252">
        <v>0.58304598299999999</v>
      </c>
      <c r="S2252">
        <v>5793.71</v>
      </c>
      <c r="T2252" t="s">
        <v>142</v>
      </c>
      <c r="U2252" t="s">
        <v>143</v>
      </c>
      <c r="V2252">
        <v>0</v>
      </c>
      <c r="W2252">
        <v>0</v>
      </c>
      <c r="X2252">
        <v>16.53367751</v>
      </c>
      <c r="Y2252">
        <v>-0.51374798499999996</v>
      </c>
      <c r="Z2252">
        <v>0.51374798499999996</v>
      </c>
      <c r="AA2252">
        <v>-0.51374798499999996</v>
      </c>
      <c r="AB2252">
        <v>1.8116882899999999E-2</v>
      </c>
      <c r="AC2252">
        <v>1.8116882899999999E-2</v>
      </c>
      <c r="AD2252">
        <v>0</v>
      </c>
      <c r="AE2252">
        <v>110.55917377</v>
      </c>
      <c r="AF2252">
        <v>0.56492910009999997</v>
      </c>
      <c r="AG2252">
        <v>3447.5077740000002</v>
      </c>
      <c r="AH2252" t="s">
        <v>40</v>
      </c>
    </row>
    <row r="2253" spans="1:34" x14ac:dyDescent="0.55000000000000004">
      <c r="A2253">
        <v>11928.360943</v>
      </c>
      <c r="B2253">
        <v>12776.701709000001</v>
      </c>
      <c r="C2253" t="s">
        <v>21</v>
      </c>
      <c r="D2253">
        <v>21140</v>
      </c>
      <c r="E2253">
        <v>210061</v>
      </c>
      <c r="F2253" t="s">
        <v>531</v>
      </c>
      <c r="G2253" t="s">
        <v>35</v>
      </c>
      <c r="H2253" t="s">
        <v>64</v>
      </c>
      <c r="I2253" t="s">
        <v>37</v>
      </c>
      <c r="J2253">
        <v>1</v>
      </c>
      <c r="K2253">
        <v>0</v>
      </c>
      <c r="L2253">
        <v>0</v>
      </c>
      <c r="M2253">
        <v>0</v>
      </c>
      <c r="N2253">
        <v>0.75430897799999996</v>
      </c>
      <c r="O2253">
        <v>1</v>
      </c>
      <c r="P2253">
        <v>12219.32</v>
      </c>
      <c r="Q2253">
        <v>1</v>
      </c>
      <c r="R2253">
        <v>0.75430897799999996</v>
      </c>
      <c r="S2253">
        <v>12219.32</v>
      </c>
      <c r="T2253" t="s">
        <v>500</v>
      </c>
      <c r="U2253" t="s">
        <v>501</v>
      </c>
      <c r="V2253">
        <v>0</v>
      </c>
      <c r="W2253">
        <v>0</v>
      </c>
      <c r="X2253">
        <v>4.232503876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0.75430897799999996</v>
      </c>
      <c r="AG2253">
        <v>4603.2078451999996</v>
      </c>
      <c r="AH2253" t="s">
        <v>40</v>
      </c>
    </row>
    <row r="2254" spans="1:34" x14ac:dyDescent="0.55000000000000004">
      <c r="A2254">
        <v>11928.360943</v>
      </c>
      <c r="B2254">
        <v>12776.701709000001</v>
      </c>
      <c r="C2254" t="s">
        <v>21</v>
      </c>
      <c r="D2254">
        <v>21128</v>
      </c>
      <c r="E2254">
        <v>210061</v>
      </c>
      <c r="F2254" t="s">
        <v>531</v>
      </c>
      <c r="G2254" t="s">
        <v>35</v>
      </c>
      <c r="H2254" t="s">
        <v>36</v>
      </c>
      <c r="I2254" t="s">
        <v>37</v>
      </c>
      <c r="J2254">
        <v>1</v>
      </c>
      <c r="K2254">
        <v>0</v>
      </c>
      <c r="L2254">
        <v>0</v>
      </c>
      <c r="M2254">
        <v>0</v>
      </c>
      <c r="N2254">
        <v>0.79348897600000001</v>
      </c>
      <c r="O2254">
        <v>1</v>
      </c>
      <c r="P2254">
        <v>7453.54</v>
      </c>
      <c r="Q2254">
        <v>1</v>
      </c>
      <c r="R2254">
        <v>0.79348897600000001</v>
      </c>
      <c r="S2254">
        <v>7453.54</v>
      </c>
      <c r="T2254" t="s">
        <v>151</v>
      </c>
      <c r="U2254" t="s">
        <v>152</v>
      </c>
      <c r="V2254">
        <v>0</v>
      </c>
      <c r="W2254">
        <v>0</v>
      </c>
      <c r="X2254">
        <v>20.047959393999999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0.79348897600000001</v>
      </c>
      <c r="AG2254">
        <v>4842.3057208</v>
      </c>
      <c r="AH2254" t="s">
        <v>40</v>
      </c>
    </row>
    <row r="2255" spans="1:34" x14ac:dyDescent="0.55000000000000004">
      <c r="A2255">
        <v>11928.360943</v>
      </c>
      <c r="B2255">
        <v>12776.701709000001</v>
      </c>
      <c r="C2255" t="s">
        <v>21</v>
      </c>
      <c r="D2255">
        <v>21114</v>
      </c>
      <c r="E2255">
        <v>210061</v>
      </c>
      <c r="F2255" t="s">
        <v>531</v>
      </c>
      <c r="G2255" t="s">
        <v>35</v>
      </c>
      <c r="H2255" t="s">
        <v>64</v>
      </c>
      <c r="I2255" t="s">
        <v>37</v>
      </c>
      <c r="J2255">
        <v>1</v>
      </c>
      <c r="K2255">
        <v>0</v>
      </c>
      <c r="L2255">
        <v>0</v>
      </c>
      <c r="M2255">
        <v>0</v>
      </c>
      <c r="N2255">
        <v>0.58304598299999999</v>
      </c>
      <c r="O2255">
        <v>1</v>
      </c>
      <c r="P2255">
        <v>3391.12</v>
      </c>
      <c r="Q2255">
        <v>1</v>
      </c>
      <c r="R2255">
        <v>0.58304598299999999</v>
      </c>
      <c r="S2255">
        <v>3391.12</v>
      </c>
      <c r="T2255" t="s">
        <v>284</v>
      </c>
      <c r="U2255" t="s">
        <v>285</v>
      </c>
      <c r="V2255">
        <v>0</v>
      </c>
      <c r="W2255">
        <v>0</v>
      </c>
      <c r="X2255">
        <v>52.929094431999999</v>
      </c>
      <c r="Y2255">
        <v>-0.92701997199999997</v>
      </c>
      <c r="Z2255">
        <v>0.92701997199999997</v>
      </c>
      <c r="AA2255">
        <v>-0.92701997199999997</v>
      </c>
      <c r="AB2255">
        <v>1.0211685599999999E-2</v>
      </c>
      <c r="AC2255">
        <v>1.0211685599999999E-2</v>
      </c>
      <c r="AD2255">
        <v>0</v>
      </c>
      <c r="AE2255">
        <v>62.317316359000003</v>
      </c>
      <c r="AF2255">
        <v>0.57283429740000003</v>
      </c>
      <c r="AG2255">
        <v>3495.7496314999999</v>
      </c>
      <c r="AH2255" t="s">
        <v>40</v>
      </c>
    </row>
    <row r="2256" spans="1:34" x14ac:dyDescent="0.55000000000000004">
      <c r="A2256">
        <v>11928.360943</v>
      </c>
      <c r="B2256">
        <v>12776.701709000001</v>
      </c>
      <c r="C2256" t="s">
        <v>21</v>
      </c>
      <c r="D2256">
        <v>20852</v>
      </c>
      <c r="E2256">
        <v>210061</v>
      </c>
      <c r="F2256" t="s">
        <v>531</v>
      </c>
      <c r="G2256" t="s">
        <v>35</v>
      </c>
      <c r="H2256" t="s">
        <v>46</v>
      </c>
      <c r="I2256" t="s">
        <v>37</v>
      </c>
      <c r="J2256">
        <v>1</v>
      </c>
      <c r="K2256">
        <v>0</v>
      </c>
      <c r="L2256">
        <v>0</v>
      </c>
      <c r="M2256">
        <v>0</v>
      </c>
      <c r="N2256">
        <v>0.79348897600000001</v>
      </c>
      <c r="O2256">
        <v>1</v>
      </c>
      <c r="P2256">
        <v>19269.14</v>
      </c>
      <c r="Q2256">
        <v>1</v>
      </c>
      <c r="R2256">
        <v>0.79348897600000001</v>
      </c>
      <c r="S2256">
        <v>19269.14</v>
      </c>
      <c r="T2256" t="s">
        <v>310</v>
      </c>
      <c r="U2256" t="s">
        <v>314</v>
      </c>
      <c r="V2256">
        <v>0</v>
      </c>
      <c r="W2256">
        <v>0</v>
      </c>
      <c r="X2256">
        <v>45.448545643000003</v>
      </c>
      <c r="Y2256">
        <v>-0.73492597800000004</v>
      </c>
      <c r="Z2256">
        <v>0.73492597800000004</v>
      </c>
      <c r="AA2256">
        <v>-0.73492597800000004</v>
      </c>
      <c r="AB2256">
        <v>1.28311182E-2</v>
      </c>
      <c r="AC2256">
        <v>1.28311182E-2</v>
      </c>
      <c r="AD2256">
        <v>0</v>
      </c>
      <c r="AE2256">
        <v>78.302533498000003</v>
      </c>
      <c r="AF2256">
        <v>0.78065785779999997</v>
      </c>
      <c r="AG2256">
        <v>4764.0031872999998</v>
      </c>
      <c r="AH2256" t="s">
        <v>40</v>
      </c>
    </row>
    <row r="2257" spans="1:34" x14ac:dyDescent="0.55000000000000004">
      <c r="A2257">
        <v>11928.360943</v>
      </c>
      <c r="B2257">
        <v>12776.701709000001</v>
      </c>
      <c r="C2257" t="s">
        <v>21</v>
      </c>
      <c r="D2257">
        <v>21093</v>
      </c>
      <c r="E2257">
        <v>210061</v>
      </c>
      <c r="F2257" t="s">
        <v>531</v>
      </c>
      <c r="G2257" t="s">
        <v>35</v>
      </c>
      <c r="H2257" t="s">
        <v>36</v>
      </c>
      <c r="I2257" t="s">
        <v>37</v>
      </c>
      <c r="J2257">
        <v>1</v>
      </c>
      <c r="K2257">
        <v>0.41563398800000001</v>
      </c>
      <c r="L2257">
        <v>1</v>
      </c>
      <c r="M2257">
        <v>4940.6400000000003</v>
      </c>
      <c r="N2257">
        <v>0.92701997199999997</v>
      </c>
      <c r="O2257">
        <v>1</v>
      </c>
      <c r="P2257">
        <v>15520.84</v>
      </c>
      <c r="Q2257">
        <v>0</v>
      </c>
      <c r="R2257">
        <v>0.51138598400000002</v>
      </c>
      <c r="S2257">
        <v>10580.2</v>
      </c>
      <c r="T2257" t="s">
        <v>146</v>
      </c>
      <c r="U2257" t="s">
        <v>147</v>
      </c>
      <c r="V2257">
        <v>0</v>
      </c>
      <c r="W2257">
        <v>0</v>
      </c>
      <c r="X2257">
        <v>54.131504380000003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0.51138598400000002</v>
      </c>
      <c r="AG2257">
        <v>3120.7582597000001</v>
      </c>
      <c r="AH2257" t="s">
        <v>40</v>
      </c>
    </row>
    <row r="2258" spans="1:34" x14ac:dyDescent="0.55000000000000004">
      <c r="A2258">
        <v>11928.360943</v>
      </c>
      <c r="B2258">
        <v>12776.701709000001</v>
      </c>
      <c r="C2258" t="s">
        <v>21</v>
      </c>
      <c r="D2258">
        <v>21087</v>
      </c>
      <c r="E2258">
        <v>210061</v>
      </c>
      <c r="F2258" t="s">
        <v>531</v>
      </c>
      <c r="G2258" t="s">
        <v>35</v>
      </c>
      <c r="H2258" t="s">
        <v>36</v>
      </c>
      <c r="I2258" t="s">
        <v>37</v>
      </c>
      <c r="J2258">
        <v>1</v>
      </c>
      <c r="K2258">
        <v>0</v>
      </c>
      <c r="L2258">
        <v>0</v>
      </c>
      <c r="M2258">
        <v>0</v>
      </c>
      <c r="N2258">
        <v>0.75430897799999996</v>
      </c>
      <c r="O2258">
        <v>1</v>
      </c>
      <c r="P2258">
        <v>24194.17</v>
      </c>
      <c r="Q2258">
        <v>1</v>
      </c>
      <c r="R2258">
        <v>0.75430897799999996</v>
      </c>
      <c r="S2258">
        <v>24194.17</v>
      </c>
      <c r="T2258" t="s">
        <v>369</v>
      </c>
      <c r="U2258" t="s">
        <v>370</v>
      </c>
      <c r="V2258">
        <v>0</v>
      </c>
      <c r="W2258">
        <v>0</v>
      </c>
      <c r="X2258">
        <v>15.546877539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0.75430897799999996</v>
      </c>
      <c r="AG2258">
        <v>4603.2078451999996</v>
      </c>
      <c r="AH2258" t="s">
        <v>40</v>
      </c>
    </row>
    <row r="2259" spans="1:34" x14ac:dyDescent="0.55000000000000004">
      <c r="A2259">
        <v>11928.360943</v>
      </c>
      <c r="B2259">
        <v>12776.701709000001</v>
      </c>
      <c r="C2259" t="s">
        <v>21</v>
      </c>
      <c r="D2259" t="s">
        <v>373</v>
      </c>
      <c r="E2259">
        <v>210061</v>
      </c>
      <c r="F2259" t="s">
        <v>531</v>
      </c>
      <c r="G2259" t="s">
        <v>35</v>
      </c>
      <c r="H2259" t="s">
        <v>373</v>
      </c>
      <c r="I2259" t="s">
        <v>37</v>
      </c>
      <c r="J2259">
        <v>13</v>
      </c>
      <c r="K2259">
        <v>38.971340847</v>
      </c>
      <c r="L2259">
        <v>47</v>
      </c>
      <c r="M2259">
        <v>453345.87</v>
      </c>
      <c r="N2259">
        <v>48.485513562999998</v>
      </c>
      <c r="O2259">
        <v>58</v>
      </c>
      <c r="P2259">
        <v>613112.09</v>
      </c>
      <c r="Q2259">
        <v>11</v>
      </c>
      <c r="R2259">
        <v>9.5141727159999991</v>
      </c>
      <c r="S2259">
        <v>159766.22</v>
      </c>
      <c r="U2259" t="s">
        <v>374</v>
      </c>
      <c r="V2259">
        <v>0</v>
      </c>
      <c r="W2259">
        <v>0</v>
      </c>
      <c r="X2259">
        <v>18.061258459000001</v>
      </c>
      <c r="Y2259">
        <v>-1.486203956</v>
      </c>
      <c r="Z2259">
        <v>1.486203956</v>
      </c>
      <c r="AA2259">
        <v>-1.486203956</v>
      </c>
      <c r="AB2259">
        <v>0.78289124539999999</v>
      </c>
      <c r="AC2259">
        <v>0.78289124539999999</v>
      </c>
      <c r="AD2259">
        <v>0</v>
      </c>
      <c r="AE2259">
        <v>4777.6325457000003</v>
      </c>
      <c r="AF2259">
        <v>8.7312814706000008</v>
      </c>
      <c r="AG2259">
        <v>53283.077010000001</v>
      </c>
      <c r="AH2259" t="s">
        <v>40</v>
      </c>
    </row>
    <row r="2260" spans="1:34" x14ac:dyDescent="0.55000000000000004">
      <c r="A2260">
        <v>11928.360943</v>
      </c>
      <c r="B2260">
        <v>12776.701709000001</v>
      </c>
      <c r="C2260" t="s">
        <v>21</v>
      </c>
      <c r="D2260" t="s">
        <v>148</v>
      </c>
      <c r="E2260">
        <v>210061</v>
      </c>
      <c r="F2260" t="s">
        <v>531</v>
      </c>
      <c r="G2260" t="s">
        <v>35</v>
      </c>
      <c r="H2260" t="s">
        <v>148</v>
      </c>
      <c r="I2260" t="s">
        <v>37</v>
      </c>
      <c r="J2260">
        <v>1</v>
      </c>
      <c r="K2260">
        <v>0</v>
      </c>
      <c r="L2260">
        <v>0</v>
      </c>
      <c r="M2260">
        <v>0</v>
      </c>
      <c r="N2260">
        <v>0.75430897799999996</v>
      </c>
      <c r="O2260">
        <v>1</v>
      </c>
      <c r="P2260">
        <v>9910.0400000000009</v>
      </c>
      <c r="Q2260">
        <v>1</v>
      </c>
      <c r="R2260">
        <v>0.75430897799999996</v>
      </c>
      <c r="S2260">
        <v>9910.0400000000009</v>
      </c>
      <c r="U2260" t="s">
        <v>149</v>
      </c>
      <c r="V2260">
        <v>0</v>
      </c>
      <c r="W2260">
        <v>0</v>
      </c>
      <c r="X2260">
        <v>44.885576671999999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0.75430897799999996</v>
      </c>
      <c r="AG2260">
        <v>4603.2078451999996</v>
      </c>
      <c r="AH2260" t="s">
        <v>40</v>
      </c>
    </row>
    <row r="2261" spans="1:34" x14ac:dyDescent="0.55000000000000004">
      <c r="A2261">
        <v>11928.360943</v>
      </c>
      <c r="B2261">
        <v>12776.701709000001</v>
      </c>
      <c r="C2261" t="s">
        <v>21</v>
      </c>
      <c r="D2261">
        <v>21076</v>
      </c>
      <c r="E2261">
        <v>210061</v>
      </c>
      <c r="F2261" t="s">
        <v>531</v>
      </c>
      <c r="G2261" t="s">
        <v>35</v>
      </c>
      <c r="H2261" t="s">
        <v>64</v>
      </c>
      <c r="I2261" t="s">
        <v>37</v>
      </c>
      <c r="J2261">
        <v>1</v>
      </c>
      <c r="K2261">
        <v>0</v>
      </c>
      <c r="L2261">
        <v>0</v>
      </c>
      <c r="M2261">
        <v>0</v>
      </c>
      <c r="N2261">
        <v>0.64739998099999996</v>
      </c>
      <c r="O2261">
        <v>1</v>
      </c>
      <c r="P2261">
        <v>8216.1200000000008</v>
      </c>
      <c r="Q2261">
        <v>1</v>
      </c>
      <c r="R2261">
        <v>0.64739998099999996</v>
      </c>
      <c r="S2261">
        <v>8216.1200000000008</v>
      </c>
      <c r="T2261" t="s">
        <v>204</v>
      </c>
      <c r="U2261" t="s">
        <v>205</v>
      </c>
      <c r="V2261">
        <v>0</v>
      </c>
      <c r="W2261">
        <v>0</v>
      </c>
      <c r="X2261">
        <v>57.705128287000001</v>
      </c>
      <c r="Y2261">
        <v>-0.52161998499999995</v>
      </c>
      <c r="Z2261">
        <v>0.52161998499999995</v>
      </c>
      <c r="AA2261">
        <v>-0.52161998499999995</v>
      </c>
      <c r="AB2261">
        <v>5.8521101999999998E-3</v>
      </c>
      <c r="AC2261">
        <v>5.8521101999999998E-3</v>
      </c>
      <c r="AD2261">
        <v>0</v>
      </c>
      <c r="AE2261">
        <v>35.712791777</v>
      </c>
      <c r="AF2261">
        <v>0.64154787079999998</v>
      </c>
      <c r="AG2261">
        <v>3915.0776117</v>
      </c>
      <c r="AH2261" t="s">
        <v>40</v>
      </c>
    </row>
    <row r="2262" spans="1:34" x14ac:dyDescent="0.55000000000000004">
      <c r="A2262">
        <v>11928.360943</v>
      </c>
      <c r="B2262">
        <v>12776.701709000001</v>
      </c>
      <c r="C2262" t="s">
        <v>21</v>
      </c>
      <c r="D2262" t="s">
        <v>206</v>
      </c>
      <c r="E2262">
        <v>210061</v>
      </c>
      <c r="F2262" t="s">
        <v>531</v>
      </c>
      <c r="G2262" t="s">
        <v>35</v>
      </c>
      <c r="H2262" t="s">
        <v>206</v>
      </c>
      <c r="I2262" t="s">
        <v>37</v>
      </c>
      <c r="J2262">
        <v>3</v>
      </c>
      <c r="K2262">
        <v>2.813644917</v>
      </c>
      <c r="L2262">
        <v>5</v>
      </c>
      <c r="M2262">
        <v>36443.24</v>
      </c>
      <c r="N2262">
        <v>7.8429027690000002</v>
      </c>
      <c r="O2262">
        <v>7</v>
      </c>
      <c r="P2262">
        <v>81482.89</v>
      </c>
      <c r="Q2262">
        <v>2</v>
      </c>
      <c r="R2262">
        <v>5.0292578519999998</v>
      </c>
      <c r="S2262">
        <v>45039.65</v>
      </c>
      <c r="U2262" t="s">
        <v>207</v>
      </c>
      <c r="V2262">
        <v>0</v>
      </c>
      <c r="W2262">
        <v>0</v>
      </c>
      <c r="X2262">
        <v>23.983850288999999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5.0292578519999998</v>
      </c>
      <c r="AG2262">
        <v>30691.294781000001</v>
      </c>
      <c r="AH2262" t="s">
        <v>40</v>
      </c>
    </row>
    <row r="2263" spans="1:34" x14ac:dyDescent="0.55000000000000004">
      <c r="A2263">
        <v>11928.360943</v>
      </c>
      <c r="B2263">
        <v>12776.701709000001</v>
      </c>
      <c r="C2263" t="s">
        <v>21</v>
      </c>
      <c r="D2263">
        <v>20740</v>
      </c>
      <c r="E2263">
        <v>210061</v>
      </c>
      <c r="F2263" t="s">
        <v>531</v>
      </c>
      <c r="G2263" t="s">
        <v>35</v>
      </c>
      <c r="H2263" t="s">
        <v>41</v>
      </c>
      <c r="I2263" t="s">
        <v>37</v>
      </c>
      <c r="J2263">
        <v>1</v>
      </c>
      <c r="K2263">
        <v>0</v>
      </c>
      <c r="L2263">
        <v>0</v>
      </c>
      <c r="M2263">
        <v>0</v>
      </c>
      <c r="N2263">
        <v>0.51374798499999996</v>
      </c>
      <c r="O2263">
        <v>1</v>
      </c>
      <c r="P2263">
        <v>3537.04</v>
      </c>
      <c r="Q2263">
        <v>1</v>
      </c>
      <c r="R2263">
        <v>0.51374798499999996</v>
      </c>
      <c r="S2263">
        <v>3537.04</v>
      </c>
      <c r="T2263" t="s">
        <v>433</v>
      </c>
      <c r="U2263" t="s">
        <v>434</v>
      </c>
      <c r="V2263">
        <v>0</v>
      </c>
      <c r="W2263">
        <v>0</v>
      </c>
      <c r="X2263">
        <v>41.513387764999997</v>
      </c>
      <c r="Y2263">
        <v>-22.245150339999999</v>
      </c>
      <c r="Z2263">
        <v>22.245150343999999</v>
      </c>
      <c r="AA2263">
        <v>-22.245150339999999</v>
      </c>
      <c r="AB2263">
        <v>0.27529435149999998</v>
      </c>
      <c r="AC2263">
        <v>0.27529435149999998</v>
      </c>
      <c r="AD2263">
        <v>0</v>
      </c>
      <c r="AE2263">
        <v>1679.9973958999999</v>
      </c>
      <c r="AF2263">
        <v>0.23845363350000001</v>
      </c>
      <c r="AG2263">
        <v>1455.1750916999999</v>
      </c>
      <c r="AH2263" t="s">
        <v>40</v>
      </c>
    </row>
    <row r="2264" spans="1:34" x14ac:dyDescent="0.55000000000000004">
      <c r="A2264">
        <v>11928.360943</v>
      </c>
      <c r="B2264">
        <v>12776.701709000001</v>
      </c>
      <c r="C2264" t="s">
        <v>21</v>
      </c>
      <c r="D2264">
        <v>20833</v>
      </c>
      <c r="E2264">
        <v>210061</v>
      </c>
      <c r="F2264" t="s">
        <v>531</v>
      </c>
      <c r="G2264" t="s">
        <v>35</v>
      </c>
      <c r="H2264" t="s">
        <v>46</v>
      </c>
      <c r="I2264" t="s">
        <v>37</v>
      </c>
      <c r="J2264">
        <v>1</v>
      </c>
      <c r="K2264">
        <v>0</v>
      </c>
      <c r="L2264">
        <v>0</v>
      </c>
      <c r="M2264">
        <v>0</v>
      </c>
      <c r="N2264">
        <v>0.92701997199999997</v>
      </c>
      <c r="O2264">
        <v>1</v>
      </c>
      <c r="P2264">
        <v>8892.35</v>
      </c>
      <c r="Q2264">
        <v>1</v>
      </c>
      <c r="R2264">
        <v>0.92701997199999997</v>
      </c>
      <c r="S2264">
        <v>8892.35</v>
      </c>
      <c r="T2264" t="s">
        <v>424</v>
      </c>
      <c r="U2264" t="s">
        <v>425</v>
      </c>
      <c r="V2264">
        <v>0</v>
      </c>
      <c r="W2264">
        <v>0</v>
      </c>
      <c r="X2264">
        <v>11.573457657000001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0.92701997199999997</v>
      </c>
      <c r="AG2264">
        <v>5657.1852281000001</v>
      </c>
      <c r="AH2264" t="s">
        <v>40</v>
      </c>
    </row>
    <row r="2265" spans="1:34" x14ac:dyDescent="0.55000000000000004">
      <c r="A2265">
        <v>11928.360943</v>
      </c>
      <c r="B2265">
        <v>12776.701709000001</v>
      </c>
      <c r="C2265" t="s">
        <v>21</v>
      </c>
      <c r="D2265">
        <v>21061</v>
      </c>
      <c r="E2265">
        <v>210061</v>
      </c>
      <c r="F2265" t="s">
        <v>531</v>
      </c>
      <c r="G2265" t="s">
        <v>35</v>
      </c>
      <c r="H2265" t="s">
        <v>64</v>
      </c>
      <c r="I2265" t="s">
        <v>37</v>
      </c>
      <c r="J2265">
        <v>1</v>
      </c>
      <c r="K2265">
        <v>0</v>
      </c>
      <c r="L2265">
        <v>0</v>
      </c>
      <c r="M2265">
        <v>0</v>
      </c>
      <c r="N2265">
        <v>1.0422079689999999</v>
      </c>
      <c r="O2265">
        <v>1</v>
      </c>
      <c r="P2265">
        <v>17871.54</v>
      </c>
      <c r="Q2265">
        <v>1</v>
      </c>
      <c r="R2265">
        <v>1.0422079689999999</v>
      </c>
      <c r="S2265">
        <v>17871.54</v>
      </c>
      <c r="T2265" t="s">
        <v>164</v>
      </c>
      <c r="U2265" t="s">
        <v>421</v>
      </c>
      <c r="V2265">
        <v>0</v>
      </c>
      <c r="W2265">
        <v>0</v>
      </c>
      <c r="X2265">
        <v>121.47440439</v>
      </c>
      <c r="Y2265">
        <v>-2.2170409339999999</v>
      </c>
      <c r="Z2265">
        <v>2.2170409339999999</v>
      </c>
      <c r="AA2265">
        <v>-2.2170409339999999</v>
      </c>
      <c r="AB2265">
        <v>1.9021436999999999E-2</v>
      </c>
      <c r="AC2265">
        <v>1.9021436999999999E-2</v>
      </c>
      <c r="AD2265">
        <v>0</v>
      </c>
      <c r="AE2265">
        <v>116.07926</v>
      </c>
      <c r="AF2265">
        <v>1.023186532</v>
      </c>
      <c r="AG2265">
        <v>6244.0464167999999</v>
      </c>
      <c r="AH2265" t="s">
        <v>40</v>
      </c>
    </row>
    <row r="2266" spans="1:34" x14ac:dyDescent="0.55000000000000004">
      <c r="A2266">
        <v>11928.360943</v>
      </c>
      <c r="B2266">
        <v>12776.701709000001</v>
      </c>
      <c r="C2266" t="s">
        <v>21</v>
      </c>
      <c r="D2266" t="s">
        <v>249</v>
      </c>
      <c r="E2266">
        <v>210061</v>
      </c>
      <c r="F2266" t="s">
        <v>531</v>
      </c>
      <c r="G2266" t="s">
        <v>35</v>
      </c>
      <c r="H2266" t="s">
        <v>249</v>
      </c>
      <c r="I2266" t="s">
        <v>37</v>
      </c>
      <c r="J2266">
        <v>1</v>
      </c>
      <c r="K2266">
        <v>0</v>
      </c>
      <c r="L2266">
        <v>0</v>
      </c>
      <c r="M2266">
        <v>0</v>
      </c>
      <c r="N2266">
        <v>0.48609198599999998</v>
      </c>
      <c r="O2266">
        <v>1</v>
      </c>
      <c r="P2266">
        <v>4623.34</v>
      </c>
      <c r="Q2266">
        <v>1</v>
      </c>
      <c r="R2266">
        <v>0.48609198599999998</v>
      </c>
      <c r="S2266">
        <v>4623.34</v>
      </c>
      <c r="U2266" t="s">
        <v>250</v>
      </c>
      <c r="V2266">
        <v>0</v>
      </c>
      <c r="W2266">
        <v>0</v>
      </c>
      <c r="X2266">
        <v>25.409762245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0.48609198599999998</v>
      </c>
      <c r="AG2266">
        <v>2966.4003858999999</v>
      </c>
      <c r="AH2266" t="s">
        <v>40</v>
      </c>
    </row>
    <row r="2267" spans="1:34" x14ac:dyDescent="0.55000000000000004">
      <c r="A2267">
        <v>11928.360943</v>
      </c>
      <c r="B2267">
        <v>12776.701709000001</v>
      </c>
      <c r="C2267" t="s">
        <v>21</v>
      </c>
      <c r="D2267" t="s">
        <v>390</v>
      </c>
      <c r="E2267">
        <v>210061</v>
      </c>
      <c r="F2267" t="s">
        <v>531</v>
      </c>
      <c r="G2267" t="s">
        <v>35</v>
      </c>
      <c r="H2267" t="s">
        <v>390</v>
      </c>
      <c r="I2267" t="s">
        <v>37</v>
      </c>
      <c r="J2267">
        <v>1</v>
      </c>
      <c r="K2267">
        <v>0.379347989</v>
      </c>
      <c r="L2267">
        <v>1</v>
      </c>
      <c r="M2267">
        <v>13017.85</v>
      </c>
      <c r="N2267">
        <v>1.3708219589999999</v>
      </c>
      <c r="O2267">
        <v>1</v>
      </c>
      <c r="P2267">
        <v>43807.12</v>
      </c>
      <c r="Q2267">
        <v>0</v>
      </c>
      <c r="R2267">
        <v>0.99147397000000004</v>
      </c>
      <c r="S2267">
        <v>30789.27</v>
      </c>
      <c r="U2267" t="s">
        <v>391</v>
      </c>
      <c r="V2267">
        <v>0</v>
      </c>
      <c r="W2267">
        <v>0</v>
      </c>
      <c r="X2267">
        <v>11.846682640999999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0.99147397000000004</v>
      </c>
      <c r="AG2267">
        <v>6050.5189387</v>
      </c>
      <c r="AH2267" t="s">
        <v>40</v>
      </c>
    </row>
    <row r="2268" spans="1:34" x14ac:dyDescent="0.55000000000000004">
      <c r="A2268">
        <v>11928.360943</v>
      </c>
      <c r="B2268">
        <v>12776.701709000001</v>
      </c>
      <c r="C2268" t="s">
        <v>21</v>
      </c>
      <c r="D2268">
        <v>21054</v>
      </c>
      <c r="E2268">
        <v>210061</v>
      </c>
      <c r="F2268" t="s">
        <v>531</v>
      </c>
      <c r="G2268" t="s">
        <v>35</v>
      </c>
      <c r="H2268" t="s">
        <v>64</v>
      </c>
      <c r="I2268" t="s">
        <v>37</v>
      </c>
      <c r="J2268">
        <v>1</v>
      </c>
      <c r="K2268">
        <v>0</v>
      </c>
      <c r="L2268">
        <v>0</v>
      </c>
      <c r="M2268">
        <v>0</v>
      </c>
      <c r="N2268">
        <v>0.41563398800000001</v>
      </c>
      <c r="O2268">
        <v>1</v>
      </c>
      <c r="P2268">
        <v>8242.01</v>
      </c>
      <c r="Q2268">
        <v>1</v>
      </c>
      <c r="R2268">
        <v>0.41563398800000001</v>
      </c>
      <c r="S2268">
        <v>8242.01</v>
      </c>
      <c r="T2268" t="s">
        <v>174</v>
      </c>
      <c r="U2268" t="s">
        <v>175</v>
      </c>
      <c r="V2268">
        <v>0</v>
      </c>
      <c r="W2268">
        <v>0</v>
      </c>
      <c r="X2268">
        <v>48.305624565000002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0.41563398800000001</v>
      </c>
      <c r="AG2268">
        <v>2536.4269684000001</v>
      </c>
      <c r="AH2268" t="s">
        <v>40</v>
      </c>
    </row>
    <row r="2269" spans="1:34" x14ac:dyDescent="0.55000000000000004">
      <c r="A2269">
        <v>11928.360943</v>
      </c>
      <c r="B2269">
        <v>12776.701709000001</v>
      </c>
      <c r="C2269" t="s">
        <v>21</v>
      </c>
      <c r="D2269">
        <v>20785</v>
      </c>
      <c r="E2269">
        <v>210061</v>
      </c>
      <c r="F2269" t="s">
        <v>531</v>
      </c>
      <c r="G2269" t="s">
        <v>35</v>
      </c>
      <c r="H2269" t="s">
        <v>41</v>
      </c>
      <c r="I2269" t="s">
        <v>37</v>
      </c>
      <c r="J2269">
        <v>1</v>
      </c>
      <c r="K2269">
        <v>0</v>
      </c>
      <c r="L2269">
        <v>0</v>
      </c>
      <c r="M2269">
        <v>0</v>
      </c>
      <c r="N2269">
        <v>1.6343289510000001</v>
      </c>
      <c r="O2269">
        <v>1</v>
      </c>
      <c r="P2269">
        <v>44475.03</v>
      </c>
      <c r="Q2269">
        <v>1</v>
      </c>
      <c r="R2269">
        <v>1.6343289510000001</v>
      </c>
      <c r="S2269">
        <v>44475.03</v>
      </c>
      <c r="T2269" t="s">
        <v>49</v>
      </c>
      <c r="U2269" t="s">
        <v>150</v>
      </c>
      <c r="V2269">
        <v>0</v>
      </c>
      <c r="W2269">
        <v>0</v>
      </c>
      <c r="X2269">
        <v>200.05824806000001</v>
      </c>
      <c r="Y2269">
        <v>-3.5376048949999999</v>
      </c>
      <c r="Z2269">
        <v>3.5376048949999999</v>
      </c>
      <c r="AA2269">
        <v>-3.5376048949999999</v>
      </c>
      <c r="AB2269">
        <v>2.88996337E-2</v>
      </c>
      <c r="AC2269">
        <v>2.88996337E-2</v>
      </c>
      <c r="AD2269">
        <v>0</v>
      </c>
      <c r="AE2269">
        <v>176.36144426999999</v>
      </c>
      <c r="AF2269">
        <v>1.6054293173</v>
      </c>
      <c r="AG2269">
        <v>9797.2118105999998</v>
      </c>
      <c r="AH2269" t="s">
        <v>40</v>
      </c>
    </row>
    <row r="2270" spans="1:34" x14ac:dyDescent="0.55000000000000004">
      <c r="A2270">
        <v>11928.360943</v>
      </c>
      <c r="B2270">
        <v>12776.701709000001</v>
      </c>
      <c r="C2270" t="s">
        <v>21</v>
      </c>
      <c r="D2270">
        <v>21703</v>
      </c>
      <c r="E2270">
        <v>210061</v>
      </c>
      <c r="F2270" t="s">
        <v>531</v>
      </c>
      <c r="G2270" t="s">
        <v>35</v>
      </c>
      <c r="H2270" t="s">
        <v>55</v>
      </c>
      <c r="I2270" t="s">
        <v>37</v>
      </c>
      <c r="J2270">
        <v>1</v>
      </c>
      <c r="K2270">
        <v>0</v>
      </c>
      <c r="L2270">
        <v>0</v>
      </c>
      <c r="M2270">
        <v>0</v>
      </c>
      <c r="N2270">
        <v>1.2224419639999999</v>
      </c>
      <c r="O2270">
        <v>2</v>
      </c>
      <c r="P2270">
        <v>10202.49</v>
      </c>
      <c r="Q2270">
        <v>2</v>
      </c>
      <c r="R2270">
        <v>1.2224419639999999</v>
      </c>
      <c r="S2270">
        <v>10202.49</v>
      </c>
      <c r="T2270" t="s">
        <v>55</v>
      </c>
      <c r="U2270" t="s">
        <v>166</v>
      </c>
      <c r="V2270">
        <v>0</v>
      </c>
      <c r="W2270">
        <v>0</v>
      </c>
      <c r="X2270">
        <v>20.142659399999999</v>
      </c>
      <c r="Y2270">
        <v>-0.52161998499999995</v>
      </c>
      <c r="Z2270">
        <v>0.52161998499999995</v>
      </c>
      <c r="AA2270">
        <v>-0.52161998499999995</v>
      </c>
      <c r="AB2270">
        <v>3.1656701600000003E-2</v>
      </c>
      <c r="AC2270">
        <v>3.1656701600000003E-2</v>
      </c>
      <c r="AD2270">
        <v>0</v>
      </c>
      <c r="AE2270">
        <v>193.18658747000001</v>
      </c>
      <c r="AF2270">
        <v>1.1907852623999999</v>
      </c>
      <c r="AG2270">
        <v>7266.8259578999996</v>
      </c>
      <c r="AH2270" t="s">
        <v>40</v>
      </c>
    </row>
    <row r="2271" spans="1:34" x14ac:dyDescent="0.55000000000000004">
      <c r="A2271">
        <v>16761.172907</v>
      </c>
      <c r="B2271">
        <v>16678.224718000001</v>
      </c>
      <c r="C2271" t="s">
        <v>21</v>
      </c>
      <c r="D2271">
        <v>21701</v>
      </c>
      <c r="E2271">
        <v>210062</v>
      </c>
      <c r="F2271" t="s">
        <v>532</v>
      </c>
      <c r="G2271" t="s">
        <v>35</v>
      </c>
      <c r="H2271" t="s">
        <v>55</v>
      </c>
      <c r="I2271" t="s">
        <v>37</v>
      </c>
      <c r="J2271">
        <v>1</v>
      </c>
      <c r="K2271">
        <v>0.75515097799999997</v>
      </c>
      <c r="L2271">
        <v>1</v>
      </c>
      <c r="M2271">
        <v>12673.47</v>
      </c>
      <c r="N2271">
        <v>1.2280489640000001</v>
      </c>
      <c r="O2271">
        <v>2</v>
      </c>
      <c r="P2271">
        <v>12848.09</v>
      </c>
      <c r="Q2271">
        <v>1</v>
      </c>
      <c r="R2271">
        <v>0.47289798599999999</v>
      </c>
      <c r="S2271">
        <v>174.62</v>
      </c>
      <c r="T2271" t="s">
        <v>55</v>
      </c>
      <c r="U2271" t="s">
        <v>76</v>
      </c>
      <c r="V2271">
        <v>0</v>
      </c>
      <c r="W2271">
        <v>0</v>
      </c>
      <c r="X2271">
        <v>32.620666036000003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0.47289798599999999</v>
      </c>
      <c r="AG2271">
        <v>4055.1078243000002</v>
      </c>
      <c r="AH2271" t="s">
        <v>40</v>
      </c>
    </row>
    <row r="2272" spans="1:34" x14ac:dyDescent="0.55000000000000004">
      <c r="A2272">
        <v>16761.172907</v>
      </c>
      <c r="B2272">
        <v>16678.224718000001</v>
      </c>
      <c r="C2272" t="s">
        <v>21</v>
      </c>
      <c r="D2272">
        <v>20782</v>
      </c>
      <c r="E2272">
        <v>210062</v>
      </c>
      <c r="F2272" t="s">
        <v>532</v>
      </c>
      <c r="G2272" t="s">
        <v>35</v>
      </c>
      <c r="H2272" t="s">
        <v>41</v>
      </c>
      <c r="I2272" t="s">
        <v>37</v>
      </c>
      <c r="J2272">
        <v>2</v>
      </c>
      <c r="K2272">
        <v>0</v>
      </c>
      <c r="L2272">
        <v>0</v>
      </c>
      <c r="M2272">
        <v>0</v>
      </c>
      <c r="N2272">
        <v>4.6405608620000001</v>
      </c>
      <c r="O2272">
        <v>4</v>
      </c>
      <c r="P2272">
        <v>80771.08</v>
      </c>
      <c r="Q2272">
        <v>4</v>
      </c>
      <c r="R2272">
        <v>4.6405608620000001</v>
      </c>
      <c r="S2272">
        <v>80771.08</v>
      </c>
      <c r="T2272" t="s">
        <v>49</v>
      </c>
      <c r="U2272" t="s">
        <v>139</v>
      </c>
      <c r="V2272">
        <v>0</v>
      </c>
      <c r="W2272">
        <v>0</v>
      </c>
      <c r="X2272">
        <v>56.446641329000002</v>
      </c>
      <c r="Y2272">
        <v>-1.706743949</v>
      </c>
      <c r="Z2272">
        <v>1.706743949</v>
      </c>
      <c r="AA2272">
        <v>-1.706743949</v>
      </c>
      <c r="AB2272">
        <v>0.1403139139</v>
      </c>
      <c r="AC2272">
        <v>0.1403139139</v>
      </c>
      <c r="AD2272">
        <v>0</v>
      </c>
      <c r="AE2272">
        <v>1203.1940649999999</v>
      </c>
      <c r="AF2272">
        <v>4.5002469481</v>
      </c>
      <c r="AG2272">
        <v>38589.689850000002</v>
      </c>
      <c r="AH2272" t="s">
        <v>40</v>
      </c>
    </row>
    <row r="2273" spans="1:34" x14ac:dyDescent="0.55000000000000004">
      <c r="A2273">
        <v>16761.172907</v>
      </c>
      <c r="B2273">
        <v>16678.224718000001</v>
      </c>
      <c r="C2273" t="s">
        <v>21</v>
      </c>
      <c r="D2273">
        <v>21401</v>
      </c>
      <c r="E2273">
        <v>210062</v>
      </c>
      <c r="F2273" t="s">
        <v>532</v>
      </c>
      <c r="G2273" t="s">
        <v>35</v>
      </c>
      <c r="H2273" t="s">
        <v>64</v>
      </c>
      <c r="I2273" t="s">
        <v>37</v>
      </c>
      <c r="J2273">
        <v>1</v>
      </c>
      <c r="K2273">
        <v>0.47289798599999999</v>
      </c>
      <c r="L2273">
        <v>1</v>
      </c>
      <c r="M2273">
        <v>8448.32</v>
      </c>
      <c r="N2273">
        <v>8.7472207399999995</v>
      </c>
      <c r="O2273">
        <v>2</v>
      </c>
      <c r="P2273">
        <v>90892.66</v>
      </c>
      <c r="Q2273">
        <v>1</v>
      </c>
      <c r="R2273">
        <v>8.2743227539999999</v>
      </c>
      <c r="S2273">
        <v>82444.34</v>
      </c>
      <c r="T2273" t="s">
        <v>104</v>
      </c>
      <c r="U2273" t="s">
        <v>325</v>
      </c>
      <c r="V2273">
        <v>0</v>
      </c>
      <c r="W2273">
        <v>0</v>
      </c>
      <c r="X2273">
        <v>81.173615592999994</v>
      </c>
      <c r="Y2273">
        <v>-1.1152699669999999</v>
      </c>
      <c r="Z2273">
        <v>1.1152699669999999</v>
      </c>
      <c r="AA2273">
        <v>-1.1152699669999999</v>
      </c>
      <c r="AB2273">
        <v>0.1136835362</v>
      </c>
      <c r="AC2273">
        <v>0.1136835362</v>
      </c>
      <c r="AD2273">
        <v>0</v>
      </c>
      <c r="AE2273">
        <v>974.83814837</v>
      </c>
      <c r="AF2273">
        <v>8.1606392178</v>
      </c>
      <c r="AG2273">
        <v>69977.612345999994</v>
      </c>
      <c r="AH2273" t="s">
        <v>40</v>
      </c>
    </row>
    <row r="2274" spans="1:34" x14ac:dyDescent="0.55000000000000004">
      <c r="A2274">
        <v>16761.172907</v>
      </c>
      <c r="B2274">
        <v>16678.224718000001</v>
      </c>
      <c r="C2274" t="s">
        <v>21</v>
      </c>
      <c r="D2274">
        <v>20607</v>
      </c>
      <c r="E2274">
        <v>210062</v>
      </c>
      <c r="F2274" t="s">
        <v>532</v>
      </c>
      <c r="G2274" t="s">
        <v>35</v>
      </c>
      <c r="H2274" t="s">
        <v>41</v>
      </c>
      <c r="I2274" t="s">
        <v>37</v>
      </c>
      <c r="J2274">
        <v>2</v>
      </c>
      <c r="K2274">
        <v>18.729190447000001</v>
      </c>
      <c r="L2274">
        <v>28</v>
      </c>
      <c r="M2274">
        <v>282071.53999999998</v>
      </c>
      <c r="N2274">
        <v>27.021897198000001</v>
      </c>
      <c r="O2274">
        <v>30</v>
      </c>
      <c r="P2274">
        <v>426401.06</v>
      </c>
      <c r="Q2274">
        <v>2</v>
      </c>
      <c r="R2274">
        <v>8.2927067510000008</v>
      </c>
      <c r="S2274">
        <v>144329.51999999999</v>
      </c>
      <c r="T2274" t="s">
        <v>351</v>
      </c>
      <c r="U2274" t="s">
        <v>352</v>
      </c>
      <c r="V2274">
        <v>0</v>
      </c>
      <c r="W2274">
        <v>0</v>
      </c>
      <c r="X2274">
        <v>32.126005048000003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8.2927067510000008</v>
      </c>
      <c r="AG2274">
        <v>71110.093563999995</v>
      </c>
      <c r="AH2274" t="s">
        <v>40</v>
      </c>
    </row>
    <row r="2275" spans="1:34" x14ac:dyDescent="0.55000000000000004">
      <c r="A2275">
        <v>16761.172907</v>
      </c>
      <c r="B2275">
        <v>16678.224718000001</v>
      </c>
      <c r="C2275" t="s">
        <v>21</v>
      </c>
      <c r="D2275">
        <v>21237</v>
      </c>
      <c r="E2275">
        <v>210062</v>
      </c>
      <c r="F2275" t="s">
        <v>532</v>
      </c>
      <c r="G2275" t="s">
        <v>35</v>
      </c>
      <c r="H2275" t="s">
        <v>36</v>
      </c>
      <c r="I2275" t="s">
        <v>37</v>
      </c>
      <c r="J2275">
        <v>1</v>
      </c>
      <c r="K2275">
        <v>0</v>
      </c>
      <c r="L2275">
        <v>0</v>
      </c>
      <c r="M2275">
        <v>0</v>
      </c>
      <c r="N2275">
        <v>0.75515097799999997</v>
      </c>
      <c r="O2275">
        <v>1</v>
      </c>
      <c r="P2275">
        <v>17394.23</v>
      </c>
      <c r="Q2275">
        <v>1</v>
      </c>
      <c r="R2275">
        <v>0.75515097799999997</v>
      </c>
      <c r="S2275">
        <v>17394.23</v>
      </c>
      <c r="T2275" t="s">
        <v>294</v>
      </c>
      <c r="U2275" t="s">
        <v>295</v>
      </c>
      <c r="V2275">
        <v>0</v>
      </c>
      <c r="W2275">
        <v>0</v>
      </c>
      <c r="X2275">
        <v>67.447334992999998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0.75515097799999997</v>
      </c>
      <c r="AG2275">
        <v>6475.4317634999998</v>
      </c>
      <c r="AH2275" t="s">
        <v>40</v>
      </c>
    </row>
    <row r="2276" spans="1:34" x14ac:dyDescent="0.55000000000000004">
      <c r="A2276">
        <v>16761.172907</v>
      </c>
      <c r="B2276">
        <v>16678.224718000001</v>
      </c>
      <c r="C2276" t="s">
        <v>21</v>
      </c>
      <c r="D2276">
        <v>21234</v>
      </c>
      <c r="E2276">
        <v>210062</v>
      </c>
      <c r="F2276" t="s">
        <v>532</v>
      </c>
      <c r="G2276" t="s">
        <v>35</v>
      </c>
      <c r="H2276" t="s">
        <v>36</v>
      </c>
      <c r="I2276" t="s">
        <v>37</v>
      </c>
      <c r="J2276">
        <v>1</v>
      </c>
      <c r="K2276">
        <v>0.598206982</v>
      </c>
      <c r="L2276">
        <v>1</v>
      </c>
      <c r="M2276">
        <v>9512.1299999999992</v>
      </c>
      <c r="N2276">
        <v>4.0828578789999996</v>
      </c>
      <c r="O2276">
        <v>1</v>
      </c>
      <c r="P2276">
        <v>37363.21</v>
      </c>
      <c r="Q2276">
        <v>0</v>
      </c>
      <c r="R2276">
        <v>3.4846508969999999</v>
      </c>
      <c r="S2276">
        <v>27851.08</v>
      </c>
      <c r="T2276" t="s">
        <v>236</v>
      </c>
      <c r="U2276" t="s">
        <v>237</v>
      </c>
      <c r="V2276">
        <v>0</v>
      </c>
      <c r="W2276">
        <v>0</v>
      </c>
      <c r="X2276">
        <v>124.48361029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3.4846508969999999</v>
      </c>
      <c r="AG2276">
        <v>29880.937402</v>
      </c>
      <c r="AH2276" t="s">
        <v>40</v>
      </c>
    </row>
    <row r="2277" spans="1:34" x14ac:dyDescent="0.55000000000000004">
      <c r="A2277">
        <v>16761.172907</v>
      </c>
      <c r="B2277">
        <v>16678.224718000001</v>
      </c>
      <c r="C2277" t="s">
        <v>21</v>
      </c>
      <c r="D2277">
        <v>20774</v>
      </c>
      <c r="E2277">
        <v>210062</v>
      </c>
      <c r="F2277" t="s">
        <v>532</v>
      </c>
      <c r="G2277" t="s">
        <v>35</v>
      </c>
      <c r="H2277" t="s">
        <v>41</v>
      </c>
      <c r="I2277" t="s">
        <v>37</v>
      </c>
      <c r="J2277">
        <v>2</v>
      </c>
      <c r="K2277">
        <v>20.056806404</v>
      </c>
      <c r="L2277">
        <v>32</v>
      </c>
      <c r="M2277">
        <v>312876.59999999998</v>
      </c>
      <c r="N2277">
        <v>30.692070092000002</v>
      </c>
      <c r="O2277">
        <v>45</v>
      </c>
      <c r="P2277">
        <v>449825.44</v>
      </c>
      <c r="Q2277">
        <v>13</v>
      </c>
      <c r="R2277">
        <v>10.635263688</v>
      </c>
      <c r="S2277">
        <v>136948.84</v>
      </c>
      <c r="T2277" t="s">
        <v>162</v>
      </c>
      <c r="U2277" t="s">
        <v>201</v>
      </c>
      <c r="V2277">
        <v>0</v>
      </c>
      <c r="W2277">
        <v>0</v>
      </c>
      <c r="X2277">
        <v>108.96683977000001</v>
      </c>
      <c r="Y2277">
        <v>-10.96837268</v>
      </c>
      <c r="Z2277">
        <v>10.968372676</v>
      </c>
      <c r="AA2277">
        <v>-10.96837268</v>
      </c>
      <c r="AB2277">
        <v>1.0705232517000001</v>
      </c>
      <c r="AC2277">
        <v>1.0705232517000001</v>
      </c>
      <c r="AD2277">
        <v>0</v>
      </c>
      <c r="AE2277">
        <v>9179.7540747000003</v>
      </c>
      <c r="AF2277">
        <v>9.5647404362999993</v>
      </c>
      <c r="AG2277">
        <v>82017.802844000005</v>
      </c>
      <c r="AH2277" t="s">
        <v>40</v>
      </c>
    </row>
    <row r="2278" spans="1:34" x14ac:dyDescent="0.55000000000000004">
      <c r="A2278">
        <v>16761.172907</v>
      </c>
      <c r="B2278">
        <v>16678.224718000001</v>
      </c>
      <c r="C2278" t="s">
        <v>21</v>
      </c>
      <c r="D2278">
        <v>21229</v>
      </c>
      <c r="E2278">
        <v>210062</v>
      </c>
      <c r="F2278" t="s">
        <v>532</v>
      </c>
      <c r="G2278" t="s">
        <v>35</v>
      </c>
      <c r="H2278" t="s">
        <v>86</v>
      </c>
      <c r="I2278" t="s">
        <v>37</v>
      </c>
      <c r="J2278">
        <v>1</v>
      </c>
      <c r="K2278">
        <v>0</v>
      </c>
      <c r="L2278">
        <v>0</v>
      </c>
      <c r="M2278">
        <v>0</v>
      </c>
      <c r="N2278">
        <v>1.486203956</v>
      </c>
      <c r="O2278">
        <v>1</v>
      </c>
      <c r="P2278">
        <v>4940.75</v>
      </c>
      <c r="Q2278">
        <v>1</v>
      </c>
      <c r="R2278">
        <v>1.486203956</v>
      </c>
      <c r="S2278">
        <v>4940.75</v>
      </c>
      <c r="T2278" t="s">
        <v>36</v>
      </c>
      <c r="U2278" t="s">
        <v>87</v>
      </c>
      <c r="V2278">
        <v>0</v>
      </c>
      <c r="W2278">
        <v>0</v>
      </c>
      <c r="X2278">
        <v>142.46583278</v>
      </c>
      <c r="Y2278">
        <v>-0.598206982</v>
      </c>
      <c r="Z2278">
        <v>0.598206982</v>
      </c>
      <c r="AA2278">
        <v>-0.598206982</v>
      </c>
      <c r="AB2278">
        <v>6.2404968999999998E-3</v>
      </c>
      <c r="AC2278">
        <v>6.2404968999999998E-3</v>
      </c>
      <c r="AD2278">
        <v>0</v>
      </c>
      <c r="AE2278">
        <v>53.512360854999997</v>
      </c>
      <c r="AF2278">
        <v>1.4799634590999999</v>
      </c>
      <c r="AG2278">
        <v>12690.710429000001</v>
      </c>
      <c r="AH2278" t="s">
        <v>40</v>
      </c>
    </row>
    <row r="2279" spans="1:34" x14ac:dyDescent="0.55000000000000004">
      <c r="A2279">
        <v>16761.172907</v>
      </c>
      <c r="B2279">
        <v>16678.224718000001</v>
      </c>
      <c r="C2279" t="s">
        <v>21</v>
      </c>
      <c r="D2279">
        <v>21228</v>
      </c>
      <c r="E2279">
        <v>210062</v>
      </c>
      <c r="F2279" t="s">
        <v>532</v>
      </c>
      <c r="G2279" t="s">
        <v>35</v>
      </c>
      <c r="H2279" t="s">
        <v>36</v>
      </c>
      <c r="I2279" t="s">
        <v>37</v>
      </c>
      <c r="J2279">
        <v>1</v>
      </c>
      <c r="K2279">
        <v>0</v>
      </c>
      <c r="L2279">
        <v>0</v>
      </c>
      <c r="M2279">
        <v>0</v>
      </c>
      <c r="N2279">
        <v>4.0063698810000004</v>
      </c>
      <c r="O2279">
        <v>2</v>
      </c>
      <c r="P2279">
        <v>49598.47</v>
      </c>
      <c r="Q2279">
        <v>2</v>
      </c>
      <c r="R2279">
        <v>4.0063698810000004</v>
      </c>
      <c r="S2279">
        <v>49598.47</v>
      </c>
      <c r="T2279" t="s">
        <v>463</v>
      </c>
      <c r="U2279" t="s">
        <v>464</v>
      </c>
      <c r="V2279">
        <v>0</v>
      </c>
      <c r="W2279">
        <v>0</v>
      </c>
      <c r="X2279">
        <v>33.186515018000001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4.0063698810000004</v>
      </c>
      <c r="AG2279">
        <v>34354.686069000003</v>
      </c>
      <c r="AH2279" t="s">
        <v>40</v>
      </c>
    </row>
    <row r="2280" spans="1:34" x14ac:dyDescent="0.55000000000000004">
      <c r="A2280">
        <v>16761.172907</v>
      </c>
      <c r="B2280">
        <v>16678.224718000001</v>
      </c>
      <c r="C2280" t="s">
        <v>21</v>
      </c>
      <c r="D2280">
        <v>20772</v>
      </c>
      <c r="E2280">
        <v>210062</v>
      </c>
      <c r="F2280" t="s">
        <v>532</v>
      </c>
      <c r="G2280" t="s">
        <v>35</v>
      </c>
      <c r="H2280" t="s">
        <v>41</v>
      </c>
      <c r="I2280" t="s">
        <v>37</v>
      </c>
      <c r="J2280">
        <v>2</v>
      </c>
      <c r="K2280">
        <v>180.24255565999999</v>
      </c>
      <c r="L2280">
        <v>235</v>
      </c>
      <c r="M2280">
        <v>2969086.06</v>
      </c>
      <c r="N2280">
        <v>181.20136062</v>
      </c>
      <c r="O2280">
        <v>232</v>
      </c>
      <c r="P2280">
        <v>3298615.68</v>
      </c>
      <c r="Q2280">
        <v>-3</v>
      </c>
      <c r="R2280">
        <v>0.95880496299999995</v>
      </c>
      <c r="S2280">
        <v>329529.62</v>
      </c>
      <c r="T2280" t="s">
        <v>162</v>
      </c>
      <c r="U2280" t="s">
        <v>163</v>
      </c>
      <c r="V2280">
        <v>0</v>
      </c>
      <c r="W2280">
        <v>0</v>
      </c>
      <c r="X2280">
        <v>53.818906400000003</v>
      </c>
      <c r="Y2280">
        <v>-4.8192558569999999</v>
      </c>
      <c r="Z2280">
        <v>4.8192558569999999</v>
      </c>
      <c r="AA2280">
        <v>-4.8192558569999999</v>
      </c>
      <c r="AB2280">
        <v>8.5856936600000003E-2</v>
      </c>
      <c r="AC2280">
        <v>8.5856936600000003E-2</v>
      </c>
      <c r="AD2280">
        <v>0</v>
      </c>
      <c r="AE2280">
        <v>736.22460997999997</v>
      </c>
      <c r="AF2280">
        <v>0.87294802640000002</v>
      </c>
      <c r="AG2280">
        <v>7485.5433454000004</v>
      </c>
      <c r="AH2280" t="s">
        <v>40</v>
      </c>
    </row>
    <row r="2281" spans="1:34" x14ac:dyDescent="0.55000000000000004">
      <c r="A2281">
        <v>16761.172907</v>
      </c>
      <c r="B2281">
        <v>16678.224718000001</v>
      </c>
      <c r="C2281" t="s">
        <v>21</v>
      </c>
      <c r="D2281">
        <v>20910</v>
      </c>
      <c r="E2281">
        <v>210062</v>
      </c>
      <c r="F2281" t="s">
        <v>532</v>
      </c>
      <c r="G2281" t="s">
        <v>35</v>
      </c>
      <c r="H2281" t="s">
        <v>46</v>
      </c>
      <c r="I2281" t="s">
        <v>37</v>
      </c>
      <c r="J2281">
        <v>1</v>
      </c>
      <c r="K2281">
        <v>0</v>
      </c>
      <c r="L2281">
        <v>0</v>
      </c>
      <c r="M2281">
        <v>0</v>
      </c>
      <c r="N2281">
        <v>2.269324933</v>
      </c>
      <c r="O2281">
        <v>3</v>
      </c>
      <c r="P2281">
        <v>26748.95</v>
      </c>
      <c r="Q2281">
        <v>3</v>
      </c>
      <c r="R2281">
        <v>2.269324933</v>
      </c>
      <c r="S2281">
        <v>26748.95</v>
      </c>
      <c r="T2281" t="s">
        <v>98</v>
      </c>
      <c r="U2281" t="s">
        <v>231</v>
      </c>
      <c r="V2281">
        <v>0</v>
      </c>
      <c r="W2281">
        <v>0</v>
      </c>
      <c r="X2281">
        <v>79.478649641000004</v>
      </c>
      <c r="Y2281">
        <v>-2.182473935</v>
      </c>
      <c r="Z2281">
        <v>2.182473935</v>
      </c>
      <c r="AA2281">
        <v>-2.182473935</v>
      </c>
      <c r="AB2281">
        <v>6.2315383299999999E-2</v>
      </c>
      <c r="AC2281">
        <v>6.2315383299999999E-2</v>
      </c>
      <c r="AD2281">
        <v>0</v>
      </c>
      <c r="AE2281">
        <v>534.35541250999995</v>
      </c>
      <c r="AF2281">
        <v>2.2070095497</v>
      </c>
      <c r="AG2281">
        <v>18925.142330999999</v>
      </c>
      <c r="AH2281" t="s">
        <v>40</v>
      </c>
    </row>
    <row r="2282" spans="1:34" x14ac:dyDescent="0.55000000000000004">
      <c r="A2282">
        <v>16761.172907</v>
      </c>
      <c r="B2282">
        <v>16678.224718000001</v>
      </c>
      <c r="C2282" t="s">
        <v>21</v>
      </c>
      <c r="D2282">
        <v>21220</v>
      </c>
      <c r="E2282">
        <v>210062</v>
      </c>
      <c r="F2282" t="s">
        <v>532</v>
      </c>
      <c r="G2282" t="s">
        <v>35</v>
      </c>
      <c r="H2282" t="s">
        <v>36</v>
      </c>
      <c r="I2282" t="s">
        <v>37</v>
      </c>
      <c r="J2282">
        <v>1</v>
      </c>
      <c r="K2282">
        <v>0.732951978</v>
      </c>
      <c r="L2282">
        <v>1</v>
      </c>
      <c r="M2282">
        <v>13563.38</v>
      </c>
      <c r="N2282">
        <v>0.94474897199999996</v>
      </c>
      <c r="O2282">
        <v>1</v>
      </c>
      <c r="P2282">
        <v>7220.82</v>
      </c>
      <c r="Q2282">
        <v>0</v>
      </c>
      <c r="R2282">
        <v>0.21179699399999999</v>
      </c>
      <c r="S2282">
        <v>-6342.56</v>
      </c>
      <c r="T2282" t="s">
        <v>238</v>
      </c>
      <c r="U2282" t="s">
        <v>239</v>
      </c>
      <c r="V2282">
        <v>0</v>
      </c>
      <c r="W2282">
        <v>0</v>
      </c>
      <c r="X2282">
        <v>75.358833779999998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0.21179699399999999</v>
      </c>
      <c r="AG2282">
        <v>1816.1626248</v>
      </c>
      <c r="AH2282" t="s">
        <v>40</v>
      </c>
    </row>
    <row r="2283" spans="1:34" x14ac:dyDescent="0.55000000000000004">
      <c r="A2283">
        <v>16761.172907</v>
      </c>
      <c r="B2283">
        <v>16678.224718000001</v>
      </c>
      <c r="C2283" t="s">
        <v>21</v>
      </c>
      <c r="D2283">
        <v>20906</v>
      </c>
      <c r="E2283">
        <v>210062</v>
      </c>
      <c r="F2283" t="s">
        <v>532</v>
      </c>
      <c r="G2283" t="s">
        <v>35</v>
      </c>
      <c r="H2283" t="s">
        <v>46</v>
      </c>
      <c r="I2283" t="s">
        <v>37</v>
      </c>
      <c r="J2283">
        <v>1</v>
      </c>
      <c r="K2283">
        <v>1.67770095</v>
      </c>
      <c r="L2283">
        <v>2</v>
      </c>
      <c r="M2283">
        <v>12949.13</v>
      </c>
      <c r="N2283">
        <v>3.5893978940000002</v>
      </c>
      <c r="O2283">
        <v>4</v>
      </c>
      <c r="P2283">
        <v>53588.68</v>
      </c>
      <c r="Q2283">
        <v>2</v>
      </c>
      <c r="R2283">
        <v>1.911696944</v>
      </c>
      <c r="S2283">
        <v>40639.550000000003</v>
      </c>
      <c r="T2283" t="s">
        <v>98</v>
      </c>
      <c r="U2283" t="s">
        <v>99</v>
      </c>
      <c r="V2283">
        <v>0</v>
      </c>
      <c r="W2283">
        <v>0</v>
      </c>
      <c r="X2283">
        <v>117.35899250999999</v>
      </c>
      <c r="Y2283">
        <v>-1.7898299470000001</v>
      </c>
      <c r="Z2283">
        <v>1.7898299470000001</v>
      </c>
      <c r="AA2283">
        <v>-1.7898299470000001</v>
      </c>
      <c r="AB2283">
        <v>2.91550938E-2</v>
      </c>
      <c r="AC2283">
        <v>2.91550938E-2</v>
      </c>
      <c r="AD2283">
        <v>0</v>
      </c>
      <c r="AE2283">
        <v>250.00539792000001</v>
      </c>
      <c r="AF2283">
        <v>1.8825418502</v>
      </c>
      <c r="AG2283">
        <v>16142.826596999999</v>
      </c>
      <c r="AH2283" t="s">
        <v>40</v>
      </c>
    </row>
    <row r="2284" spans="1:34" x14ac:dyDescent="0.55000000000000004">
      <c r="A2284">
        <v>16761.172907</v>
      </c>
      <c r="B2284">
        <v>16678.224718000001</v>
      </c>
      <c r="C2284" t="s">
        <v>21</v>
      </c>
      <c r="D2284">
        <v>20706</v>
      </c>
      <c r="E2284">
        <v>210062</v>
      </c>
      <c r="F2284" t="s">
        <v>532</v>
      </c>
      <c r="G2284" t="s">
        <v>35</v>
      </c>
      <c r="H2284" t="s">
        <v>41</v>
      </c>
      <c r="I2284" t="s">
        <v>37</v>
      </c>
      <c r="J2284">
        <v>2</v>
      </c>
      <c r="K2284">
        <v>4.5043328660000004</v>
      </c>
      <c r="L2284">
        <v>7</v>
      </c>
      <c r="M2284">
        <v>145836.35999999999</v>
      </c>
      <c r="N2284">
        <v>5.0858678509999997</v>
      </c>
      <c r="O2284">
        <v>8</v>
      </c>
      <c r="P2284">
        <v>80948.11</v>
      </c>
      <c r="Q2284">
        <v>1</v>
      </c>
      <c r="R2284">
        <v>0.581534985</v>
      </c>
      <c r="S2284">
        <v>-64888.25</v>
      </c>
      <c r="T2284" t="s">
        <v>343</v>
      </c>
      <c r="U2284" t="s">
        <v>344</v>
      </c>
      <c r="V2284">
        <v>0</v>
      </c>
      <c r="W2284">
        <v>0</v>
      </c>
      <c r="X2284">
        <v>47.235311596999999</v>
      </c>
      <c r="Y2284">
        <v>-13.427207599999999</v>
      </c>
      <c r="Z2284">
        <v>13.427207599999999</v>
      </c>
      <c r="AA2284">
        <v>-13.427207599999999</v>
      </c>
      <c r="AB2284">
        <v>0.1653083404</v>
      </c>
      <c r="AC2284">
        <v>0.1653083404</v>
      </c>
      <c r="AD2284">
        <v>0</v>
      </c>
      <c r="AE2284">
        <v>1417.5216740000001</v>
      </c>
      <c r="AF2284">
        <v>0.41622664459999997</v>
      </c>
      <c r="AG2284">
        <v>3569.1501613999999</v>
      </c>
      <c r="AH2284" t="s">
        <v>40</v>
      </c>
    </row>
    <row r="2285" spans="1:34" x14ac:dyDescent="0.55000000000000004">
      <c r="A2285">
        <v>16761.172907</v>
      </c>
      <c r="B2285">
        <v>16678.224718000001</v>
      </c>
      <c r="C2285" t="s">
        <v>21</v>
      </c>
      <c r="D2285">
        <v>21215</v>
      </c>
      <c r="E2285">
        <v>210062</v>
      </c>
      <c r="F2285" t="s">
        <v>532</v>
      </c>
      <c r="G2285" t="s">
        <v>35</v>
      </c>
      <c r="H2285" t="s">
        <v>86</v>
      </c>
      <c r="I2285" t="s">
        <v>37</v>
      </c>
      <c r="J2285">
        <v>1</v>
      </c>
      <c r="K2285">
        <v>0.49757698500000003</v>
      </c>
      <c r="L2285">
        <v>1</v>
      </c>
      <c r="M2285">
        <v>2125.11</v>
      </c>
      <c r="N2285">
        <v>1.70023795</v>
      </c>
      <c r="O2285">
        <v>2</v>
      </c>
      <c r="P2285">
        <v>10625.44</v>
      </c>
      <c r="Q2285">
        <v>1</v>
      </c>
      <c r="R2285">
        <v>1.202660965</v>
      </c>
      <c r="S2285">
        <v>8500.33</v>
      </c>
      <c r="T2285" t="s">
        <v>36</v>
      </c>
      <c r="U2285" t="s">
        <v>277</v>
      </c>
      <c r="V2285">
        <v>0</v>
      </c>
      <c r="W2285">
        <v>0</v>
      </c>
      <c r="X2285">
        <v>67.616079995000007</v>
      </c>
      <c r="Y2285">
        <v>-0.64820198100000004</v>
      </c>
      <c r="Z2285">
        <v>0.64820198100000004</v>
      </c>
      <c r="AA2285">
        <v>-0.64820198100000004</v>
      </c>
      <c r="AB2285">
        <v>1.1529317000000001E-2</v>
      </c>
      <c r="AC2285">
        <v>1.1529317000000001E-2</v>
      </c>
      <c r="AD2285">
        <v>0</v>
      </c>
      <c r="AE2285">
        <v>98.864078354</v>
      </c>
      <c r="AF2285">
        <v>1.191131648</v>
      </c>
      <c r="AG2285">
        <v>10213.97301</v>
      </c>
      <c r="AH2285" t="s">
        <v>40</v>
      </c>
    </row>
    <row r="2286" spans="1:34" x14ac:dyDescent="0.55000000000000004">
      <c r="A2286">
        <v>16761.172907</v>
      </c>
      <c r="B2286">
        <v>16678.224718000001</v>
      </c>
      <c r="C2286" t="s">
        <v>21</v>
      </c>
      <c r="D2286">
        <v>21207</v>
      </c>
      <c r="E2286">
        <v>210062</v>
      </c>
      <c r="F2286" t="s">
        <v>532</v>
      </c>
      <c r="G2286" t="s">
        <v>35</v>
      </c>
      <c r="H2286" t="s">
        <v>36</v>
      </c>
      <c r="I2286" t="s">
        <v>37</v>
      </c>
      <c r="J2286">
        <v>1</v>
      </c>
      <c r="K2286">
        <v>0</v>
      </c>
      <c r="L2286">
        <v>0</v>
      </c>
      <c r="M2286">
        <v>0</v>
      </c>
      <c r="N2286">
        <v>0.94474897199999996</v>
      </c>
      <c r="O2286">
        <v>1</v>
      </c>
      <c r="P2286">
        <v>14475.07</v>
      </c>
      <c r="Q2286">
        <v>1</v>
      </c>
      <c r="R2286">
        <v>0.94474897199999996</v>
      </c>
      <c r="S2286">
        <v>14475.07</v>
      </c>
      <c r="T2286" t="s">
        <v>306</v>
      </c>
      <c r="U2286" t="s">
        <v>307</v>
      </c>
      <c r="V2286">
        <v>0</v>
      </c>
      <c r="W2286">
        <v>0</v>
      </c>
      <c r="X2286">
        <v>25.919264238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0.94474897199999996</v>
      </c>
      <c r="AG2286">
        <v>8101.2376068000003</v>
      </c>
      <c r="AH2286" t="s">
        <v>40</v>
      </c>
    </row>
    <row r="2287" spans="1:34" x14ac:dyDescent="0.55000000000000004">
      <c r="A2287">
        <v>16761.172907</v>
      </c>
      <c r="B2287">
        <v>16678.224718000001</v>
      </c>
      <c r="C2287" t="s">
        <v>21</v>
      </c>
      <c r="D2287">
        <v>21206</v>
      </c>
      <c r="E2287">
        <v>210062</v>
      </c>
      <c r="F2287" t="s">
        <v>532</v>
      </c>
      <c r="G2287" t="s">
        <v>35</v>
      </c>
      <c r="H2287" t="s">
        <v>86</v>
      </c>
      <c r="I2287" t="s">
        <v>37</v>
      </c>
      <c r="J2287">
        <v>1</v>
      </c>
      <c r="K2287">
        <v>0.49835098500000002</v>
      </c>
      <c r="L2287">
        <v>1</v>
      </c>
      <c r="M2287">
        <v>3565.86</v>
      </c>
      <c r="N2287">
        <v>0.79348897600000001</v>
      </c>
      <c r="O2287">
        <v>1</v>
      </c>
      <c r="P2287">
        <v>8431.09</v>
      </c>
      <c r="Q2287">
        <v>0</v>
      </c>
      <c r="R2287">
        <v>0.29513799099999999</v>
      </c>
      <c r="S2287">
        <v>4865.2299999999996</v>
      </c>
      <c r="T2287" t="s">
        <v>36</v>
      </c>
      <c r="U2287" t="s">
        <v>108</v>
      </c>
      <c r="V2287">
        <v>0</v>
      </c>
      <c r="W2287">
        <v>0</v>
      </c>
      <c r="X2287">
        <v>198.44760808000001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0.29513799099999999</v>
      </c>
      <c r="AG2287">
        <v>2530.8130124999998</v>
      </c>
      <c r="AH2287" t="s">
        <v>40</v>
      </c>
    </row>
    <row r="2288" spans="1:34" x14ac:dyDescent="0.55000000000000004">
      <c r="A2288">
        <v>16761.172907</v>
      </c>
      <c r="B2288">
        <v>16678.224718000001</v>
      </c>
      <c r="C2288" t="s">
        <v>21</v>
      </c>
      <c r="D2288">
        <v>20879</v>
      </c>
      <c r="E2288">
        <v>210062</v>
      </c>
      <c r="F2288" t="s">
        <v>532</v>
      </c>
      <c r="G2288" t="s">
        <v>35</v>
      </c>
      <c r="H2288" t="s">
        <v>46</v>
      </c>
      <c r="I2288" t="s">
        <v>37</v>
      </c>
      <c r="J2288">
        <v>1</v>
      </c>
      <c r="K2288">
        <v>0</v>
      </c>
      <c r="L2288">
        <v>0</v>
      </c>
      <c r="M2288">
        <v>0</v>
      </c>
      <c r="N2288">
        <v>0.94474897199999996</v>
      </c>
      <c r="O2288">
        <v>1</v>
      </c>
      <c r="P2288">
        <v>20866.54</v>
      </c>
      <c r="Q2288">
        <v>1</v>
      </c>
      <c r="R2288">
        <v>0.94474897199999996</v>
      </c>
      <c r="S2288">
        <v>20866.54</v>
      </c>
      <c r="T2288" t="s">
        <v>47</v>
      </c>
      <c r="U2288" t="s">
        <v>431</v>
      </c>
      <c r="V2288">
        <v>0</v>
      </c>
      <c r="W2288">
        <v>0</v>
      </c>
      <c r="X2288">
        <v>23.840834283</v>
      </c>
      <c r="Y2288">
        <v>-0.77830497700000001</v>
      </c>
      <c r="Z2288">
        <v>0.77830497700000001</v>
      </c>
      <c r="AA2288">
        <v>-0.77830497700000001</v>
      </c>
      <c r="AB2288">
        <v>3.0842160099999998E-2</v>
      </c>
      <c r="AC2288">
        <v>3.0842160099999998E-2</v>
      </c>
      <c r="AD2288">
        <v>0</v>
      </c>
      <c r="AE2288">
        <v>264.47201782000002</v>
      </c>
      <c r="AF2288">
        <v>0.9139068119</v>
      </c>
      <c r="AG2288">
        <v>7836.7655889999996</v>
      </c>
      <c r="AH2288" t="s">
        <v>40</v>
      </c>
    </row>
    <row r="2289" spans="1:34" x14ac:dyDescent="0.55000000000000004">
      <c r="A2289">
        <v>16761.172907</v>
      </c>
      <c r="B2289">
        <v>16678.224718000001</v>
      </c>
      <c r="C2289" t="s">
        <v>21</v>
      </c>
      <c r="D2289">
        <v>21201</v>
      </c>
      <c r="E2289">
        <v>210062</v>
      </c>
      <c r="F2289" t="s">
        <v>532</v>
      </c>
      <c r="G2289" t="s">
        <v>35</v>
      </c>
      <c r="H2289" t="s">
        <v>86</v>
      </c>
      <c r="I2289" t="s">
        <v>37</v>
      </c>
      <c r="J2289">
        <v>1</v>
      </c>
      <c r="K2289">
        <v>0.94474897199999996</v>
      </c>
      <c r="L2289">
        <v>1</v>
      </c>
      <c r="M2289">
        <v>11348.52</v>
      </c>
      <c r="N2289">
        <v>4.0903278780000001</v>
      </c>
      <c r="O2289">
        <v>5</v>
      </c>
      <c r="P2289">
        <v>50762.53</v>
      </c>
      <c r="Q2289">
        <v>4</v>
      </c>
      <c r="R2289">
        <v>3.1455789059999999</v>
      </c>
      <c r="S2289">
        <v>39414.01</v>
      </c>
      <c r="T2289" t="s">
        <v>36</v>
      </c>
      <c r="U2289" t="s">
        <v>232</v>
      </c>
      <c r="V2289">
        <v>0</v>
      </c>
      <c r="W2289">
        <v>0</v>
      </c>
      <c r="X2289">
        <v>58.911117240000003</v>
      </c>
      <c r="Y2289">
        <v>-0.58304598299999999</v>
      </c>
      <c r="Z2289">
        <v>0.58304598299999999</v>
      </c>
      <c r="AA2289">
        <v>-0.58304598299999999</v>
      </c>
      <c r="AB2289">
        <v>3.1131936200000002E-2</v>
      </c>
      <c r="AC2289">
        <v>3.1131936200000002E-2</v>
      </c>
      <c r="AD2289">
        <v>0</v>
      </c>
      <c r="AE2289">
        <v>266.95685314999997</v>
      </c>
      <c r="AF2289">
        <v>3.1144469697999999</v>
      </c>
      <c r="AG2289">
        <v>26706.432781</v>
      </c>
      <c r="AH2289" t="s">
        <v>40</v>
      </c>
    </row>
    <row r="2290" spans="1:34" x14ac:dyDescent="0.55000000000000004">
      <c r="A2290">
        <v>16761.172907</v>
      </c>
      <c r="B2290">
        <v>16678.224718000001</v>
      </c>
      <c r="C2290" t="s">
        <v>21</v>
      </c>
      <c r="D2290">
        <v>20877</v>
      </c>
      <c r="E2290">
        <v>210062</v>
      </c>
      <c r="F2290" t="s">
        <v>532</v>
      </c>
      <c r="G2290" t="s">
        <v>35</v>
      </c>
      <c r="H2290" t="s">
        <v>46</v>
      </c>
      <c r="I2290" t="s">
        <v>37</v>
      </c>
      <c r="J2290">
        <v>1</v>
      </c>
      <c r="K2290">
        <v>0.75515097799999997</v>
      </c>
      <c r="L2290">
        <v>1</v>
      </c>
      <c r="M2290">
        <v>7828.08</v>
      </c>
      <c r="N2290">
        <v>1.4881029560000001</v>
      </c>
      <c r="O2290">
        <v>2</v>
      </c>
      <c r="P2290">
        <v>24315.43</v>
      </c>
      <c r="Q2290">
        <v>1</v>
      </c>
      <c r="R2290">
        <v>0.732951978</v>
      </c>
      <c r="S2290">
        <v>16487.349999999999</v>
      </c>
      <c r="T2290" t="s">
        <v>47</v>
      </c>
      <c r="U2290" t="s">
        <v>359</v>
      </c>
      <c r="V2290">
        <v>0</v>
      </c>
      <c r="W2290">
        <v>0</v>
      </c>
      <c r="X2290">
        <v>76.876184717000001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0.732951978</v>
      </c>
      <c r="AG2290">
        <v>6285.0749820000001</v>
      </c>
      <c r="AH2290" t="s">
        <v>40</v>
      </c>
    </row>
    <row r="2291" spans="1:34" x14ac:dyDescent="0.55000000000000004">
      <c r="A2291">
        <v>16761.172907</v>
      </c>
      <c r="B2291">
        <v>16678.224718000001</v>
      </c>
      <c r="C2291" t="s">
        <v>21</v>
      </c>
      <c r="D2291">
        <v>20876</v>
      </c>
      <c r="E2291">
        <v>210062</v>
      </c>
      <c r="F2291" t="s">
        <v>532</v>
      </c>
      <c r="G2291" t="s">
        <v>35</v>
      </c>
      <c r="H2291" t="s">
        <v>46</v>
      </c>
      <c r="I2291" t="s">
        <v>37</v>
      </c>
      <c r="J2291">
        <v>2</v>
      </c>
      <c r="K2291">
        <v>0.46813298599999997</v>
      </c>
      <c r="L2291">
        <v>1</v>
      </c>
      <c r="M2291">
        <v>3301.05</v>
      </c>
      <c r="N2291">
        <v>1.6821709499999999</v>
      </c>
      <c r="O2291">
        <v>2</v>
      </c>
      <c r="P2291">
        <v>28873.02</v>
      </c>
      <c r="Q2291">
        <v>1</v>
      </c>
      <c r="R2291">
        <v>1.2140379640000001</v>
      </c>
      <c r="S2291">
        <v>25571.97</v>
      </c>
      <c r="T2291" t="s">
        <v>74</v>
      </c>
      <c r="U2291" t="s">
        <v>75</v>
      </c>
      <c r="V2291">
        <v>0</v>
      </c>
      <c r="W2291">
        <v>0</v>
      </c>
      <c r="X2291">
        <v>56.860298307000001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1.2140379640000001</v>
      </c>
      <c r="AG2291">
        <v>10410.395038000001</v>
      </c>
      <c r="AH2291" t="s">
        <v>40</v>
      </c>
    </row>
    <row r="2292" spans="1:34" x14ac:dyDescent="0.55000000000000004">
      <c r="A2292">
        <v>16761.172907</v>
      </c>
      <c r="B2292">
        <v>16678.224718000001</v>
      </c>
      <c r="C2292" t="s">
        <v>21</v>
      </c>
      <c r="D2292">
        <v>20747</v>
      </c>
      <c r="E2292">
        <v>210062</v>
      </c>
      <c r="F2292" t="s">
        <v>532</v>
      </c>
      <c r="G2292" t="s">
        <v>35</v>
      </c>
      <c r="H2292" t="s">
        <v>41</v>
      </c>
      <c r="I2292" t="s">
        <v>37</v>
      </c>
      <c r="J2292">
        <v>2</v>
      </c>
      <c r="K2292">
        <v>199.14223009</v>
      </c>
      <c r="L2292">
        <v>258</v>
      </c>
      <c r="M2292">
        <v>3238070.58</v>
      </c>
      <c r="N2292">
        <v>244.22306977</v>
      </c>
      <c r="O2292">
        <v>301</v>
      </c>
      <c r="P2292">
        <v>4163704.98</v>
      </c>
      <c r="Q2292">
        <v>43</v>
      </c>
      <c r="R2292">
        <v>45.080839672000003</v>
      </c>
      <c r="S2292">
        <v>925634.4</v>
      </c>
      <c r="T2292" t="s">
        <v>106</v>
      </c>
      <c r="U2292" t="s">
        <v>107</v>
      </c>
      <c r="V2292">
        <v>0</v>
      </c>
      <c r="W2292">
        <v>0</v>
      </c>
      <c r="X2292">
        <v>135.299723</v>
      </c>
      <c r="Y2292">
        <v>-5.2008608450000002</v>
      </c>
      <c r="Z2292">
        <v>5.2008608450000002</v>
      </c>
      <c r="AA2292">
        <v>-5.2008608450000002</v>
      </c>
      <c r="AB2292">
        <v>1.7328873165000001</v>
      </c>
      <c r="AC2292">
        <v>1.7328873165000001</v>
      </c>
      <c r="AD2292">
        <v>0</v>
      </c>
      <c r="AE2292">
        <v>14859.536568</v>
      </c>
      <c r="AF2292">
        <v>43.347952354999997</v>
      </c>
      <c r="AG2292">
        <v>371709.38757999998</v>
      </c>
      <c r="AH2292" t="s">
        <v>40</v>
      </c>
    </row>
    <row r="2293" spans="1:34" x14ac:dyDescent="0.55000000000000004">
      <c r="A2293">
        <v>16761.172907</v>
      </c>
      <c r="B2293">
        <v>16678.224718000001</v>
      </c>
      <c r="C2293" t="s">
        <v>21</v>
      </c>
      <c r="D2293">
        <v>21144</v>
      </c>
      <c r="E2293">
        <v>210062</v>
      </c>
      <c r="F2293" t="s">
        <v>532</v>
      </c>
      <c r="G2293" t="s">
        <v>35</v>
      </c>
      <c r="H2293" t="s">
        <v>64</v>
      </c>
      <c r="I2293" t="s">
        <v>37</v>
      </c>
      <c r="J2293">
        <v>1</v>
      </c>
      <c r="K2293">
        <v>0</v>
      </c>
      <c r="L2293">
        <v>0</v>
      </c>
      <c r="M2293">
        <v>0</v>
      </c>
      <c r="N2293">
        <v>0.49757698500000003</v>
      </c>
      <c r="O2293">
        <v>1</v>
      </c>
      <c r="P2293">
        <v>5494.36</v>
      </c>
      <c r="Q2293">
        <v>1</v>
      </c>
      <c r="R2293">
        <v>0.49757698500000003</v>
      </c>
      <c r="S2293">
        <v>5494.36</v>
      </c>
      <c r="T2293" t="s">
        <v>300</v>
      </c>
      <c r="U2293" t="s">
        <v>301</v>
      </c>
      <c r="V2293">
        <v>0</v>
      </c>
      <c r="W2293">
        <v>0</v>
      </c>
      <c r="X2293">
        <v>27.458624188999998</v>
      </c>
      <c r="Y2293">
        <v>-5.6600000000000001E-3</v>
      </c>
      <c r="Z2293">
        <v>5.6600000000000001E-3</v>
      </c>
      <c r="AA2293">
        <v>-5.6600000000000001E-3</v>
      </c>
      <c r="AB2293">
        <v>1.025647E-4</v>
      </c>
      <c r="AC2293">
        <v>1.025647E-4</v>
      </c>
      <c r="AD2293">
        <v>0</v>
      </c>
      <c r="AE2293">
        <v>0.8794940067</v>
      </c>
      <c r="AF2293">
        <v>0.4974744203</v>
      </c>
      <c r="AG2293">
        <v>4265.8511430999997</v>
      </c>
      <c r="AH2293" t="s">
        <v>40</v>
      </c>
    </row>
    <row r="2294" spans="1:34" x14ac:dyDescent="0.55000000000000004">
      <c r="A2294">
        <v>16761.172907</v>
      </c>
      <c r="B2294">
        <v>16678.224718000001</v>
      </c>
      <c r="C2294" t="s">
        <v>21</v>
      </c>
      <c r="D2294">
        <v>20871</v>
      </c>
      <c r="E2294">
        <v>210062</v>
      </c>
      <c r="F2294" t="s">
        <v>532</v>
      </c>
      <c r="G2294" t="s">
        <v>35</v>
      </c>
      <c r="H2294" t="s">
        <v>46</v>
      </c>
      <c r="I2294" t="s">
        <v>37</v>
      </c>
      <c r="J2294">
        <v>2</v>
      </c>
      <c r="K2294">
        <v>0</v>
      </c>
      <c r="L2294">
        <v>0</v>
      </c>
      <c r="M2294">
        <v>0</v>
      </c>
      <c r="N2294">
        <v>2.4806099260000001</v>
      </c>
      <c r="O2294">
        <v>3</v>
      </c>
      <c r="P2294">
        <v>38756.14</v>
      </c>
      <c r="Q2294">
        <v>3</v>
      </c>
      <c r="R2294">
        <v>2.4806099260000001</v>
      </c>
      <c r="S2294">
        <v>38756.14</v>
      </c>
      <c r="T2294" t="s">
        <v>290</v>
      </c>
      <c r="U2294" t="s">
        <v>291</v>
      </c>
      <c r="V2294">
        <v>0</v>
      </c>
      <c r="W2294">
        <v>0</v>
      </c>
      <c r="X2294">
        <v>26.110134223999999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2.4806099260000001</v>
      </c>
      <c r="AG2294">
        <v>21271.269951999999</v>
      </c>
      <c r="AH2294" t="s">
        <v>40</v>
      </c>
    </row>
    <row r="2295" spans="1:34" x14ac:dyDescent="0.55000000000000004">
      <c r="A2295">
        <v>16761.172907</v>
      </c>
      <c r="B2295">
        <v>16678.224718000001</v>
      </c>
      <c r="C2295" t="s">
        <v>21</v>
      </c>
      <c r="D2295">
        <v>20866</v>
      </c>
      <c r="E2295">
        <v>210062</v>
      </c>
      <c r="F2295" t="s">
        <v>532</v>
      </c>
      <c r="G2295" t="s">
        <v>35</v>
      </c>
      <c r="H2295" t="s">
        <v>46</v>
      </c>
      <c r="I2295" t="s">
        <v>37</v>
      </c>
      <c r="J2295">
        <v>1</v>
      </c>
      <c r="K2295">
        <v>0.732951978</v>
      </c>
      <c r="L2295">
        <v>1</v>
      </c>
      <c r="M2295">
        <v>17158.78</v>
      </c>
      <c r="N2295">
        <v>0.75515097799999997</v>
      </c>
      <c r="O2295">
        <v>1</v>
      </c>
      <c r="P2295">
        <v>10025.01</v>
      </c>
      <c r="Q2295">
        <v>0</v>
      </c>
      <c r="R2295">
        <v>2.2199E-2</v>
      </c>
      <c r="S2295">
        <v>-7133.77</v>
      </c>
      <c r="T2295" t="s">
        <v>251</v>
      </c>
      <c r="U2295" t="s">
        <v>252</v>
      </c>
      <c r="V2295">
        <v>0</v>
      </c>
      <c r="W2295">
        <v>0</v>
      </c>
      <c r="X2295">
        <v>53.171304423999999</v>
      </c>
      <c r="Y2295">
        <v>-9.5049347189999995</v>
      </c>
      <c r="Z2295">
        <v>9.5049347189999995</v>
      </c>
      <c r="AA2295">
        <v>-9.5049347189999995</v>
      </c>
      <c r="AB2295">
        <v>3.9683067000000002E-3</v>
      </c>
      <c r="AC2295">
        <v>3.9683067000000002E-3</v>
      </c>
      <c r="AD2295">
        <v>0</v>
      </c>
      <c r="AE2295">
        <v>34.028294041000002</v>
      </c>
      <c r="AF2295">
        <v>1.82306933E-2</v>
      </c>
      <c r="AG2295">
        <v>156.32848745999999</v>
      </c>
      <c r="AH2295" t="s">
        <v>40</v>
      </c>
    </row>
    <row r="2296" spans="1:34" x14ac:dyDescent="0.55000000000000004">
      <c r="A2296">
        <v>16761.172907</v>
      </c>
      <c r="B2296">
        <v>16678.224718000001</v>
      </c>
      <c r="C2296" t="s">
        <v>21</v>
      </c>
      <c r="D2296">
        <v>20745</v>
      </c>
      <c r="E2296">
        <v>210062</v>
      </c>
      <c r="F2296" t="s">
        <v>532</v>
      </c>
      <c r="G2296" t="s">
        <v>35</v>
      </c>
      <c r="H2296" t="s">
        <v>41</v>
      </c>
      <c r="I2296" t="s">
        <v>37</v>
      </c>
      <c r="J2296">
        <v>2</v>
      </c>
      <c r="K2296">
        <v>84.141890501000006</v>
      </c>
      <c r="L2296">
        <v>93</v>
      </c>
      <c r="M2296">
        <v>1576205</v>
      </c>
      <c r="N2296">
        <v>104.16522791</v>
      </c>
      <c r="O2296">
        <v>110</v>
      </c>
      <c r="P2296">
        <v>1503833.45</v>
      </c>
      <c r="Q2296">
        <v>17</v>
      </c>
      <c r="R2296">
        <v>20.023337404999999</v>
      </c>
      <c r="S2296">
        <v>-72371.55</v>
      </c>
      <c r="T2296" t="s">
        <v>214</v>
      </c>
      <c r="U2296" t="s">
        <v>215</v>
      </c>
      <c r="V2296">
        <v>0</v>
      </c>
      <c r="W2296">
        <v>0</v>
      </c>
      <c r="X2296">
        <v>67.456354997999995</v>
      </c>
      <c r="Y2296">
        <v>-2.797984918</v>
      </c>
      <c r="Z2296">
        <v>2.797984918</v>
      </c>
      <c r="AA2296">
        <v>-2.797984918</v>
      </c>
      <c r="AB2296">
        <v>0.83053696079999995</v>
      </c>
      <c r="AC2296">
        <v>0.83053696079999995</v>
      </c>
      <c r="AD2296">
        <v>0</v>
      </c>
      <c r="AE2296">
        <v>7121.8677766999999</v>
      </c>
      <c r="AF2296">
        <v>19.192800444</v>
      </c>
      <c r="AG2296">
        <v>164578.57203000001</v>
      </c>
      <c r="AH2296" t="s">
        <v>40</v>
      </c>
    </row>
    <row r="2297" spans="1:34" x14ac:dyDescent="0.55000000000000004">
      <c r="A2297">
        <v>16761.172907</v>
      </c>
      <c r="B2297">
        <v>16678.224718000001</v>
      </c>
      <c r="C2297" t="s">
        <v>21</v>
      </c>
      <c r="D2297">
        <v>20854</v>
      </c>
      <c r="E2297">
        <v>210062</v>
      </c>
      <c r="F2297" t="s">
        <v>532</v>
      </c>
      <c r="G2297" t="s">
        <v>35</v>
      </c>
      <c r="H2297" t="s">
        <v>46</v>
      </c>
      <c r="I2297" t="s">
        <v>37</v>
      </c>
      <c r="J2297">
        <v>1</v>
      </c>
      <c r="K2297">
        <v>0</v>
      </c>
      <c r="L2297">
        <v>0</v>
      </c>
      <c r="M2297">
        <v>0</v>
      </c>
      <c r="N2297">
        <v>0.598206982</v>
      </c>
      <c r="O2297">
        <v>1</v>
      </c>
      <c r="P2297">
        <v>8756.4</v>
      </c>
      <c r="Q2297">
        <v>1</v>
      </c>
      <c r="R2297">
        <v>0.598206982</v>
      </c>
      <c r="S2297">
        <v>8756.4</v>
      </c>
      <c r="T2297" t="s">
        <v>243</v>
      </c>
      <c r="U2297" t="s">
        <v>244</v>
      </c>
      <c r="V2297">
        <v>0</v>
      </c>
      <c r="W2297">
        <v>0</v>
      </c>
      <c r="X2297">
        <v>52.224355439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0.598206982</v>
      </c>
      <c r="AG2297">
        <v>5129.6344773999999</v>
      </c>
      <c r="AH2297" t="s">
        <v>40</v>
      </c>
    </row>
    <row r="2298" spans="1:34" x14ac:dyDescent="0.55000000000000004">
      <c r="A2298">
        <v>16761.172907</v>
      </c>
      <c r="B2298">
        <v>16678.224718000001</v>
      </c>
      <c r="C2298" t="s">
        <v>21</v>
      </c>
      <c r="D2298">
        <v>20744</v>
      </c>
      <c r="E2298">
        <v>210062</v>
      </c>
      <c r="F2298" t="s">
        <v>532</v>
      </c>
      <c r="G2298" t="s">
        <v>35</v>
      </c>
      <c r="H2298" t="s">
        <v>41</v>
      </c>
      <c r="I2298" t="s">
        <v>37</v>
      </c>
      <c r="J2298">
        <v>2</v>
      </c>
      <c r="K2298">
        <v>175.4271808</v>
      </c>
      <c r="L2298">
        <v>226</v>
      </c>
      <c r="M2298">
        <v>2963209.85</v>
      </c>
      <c r="N2298">
        <v>189.28245838999999</v>
      </c>
      <c r="O2298">
        <v>223</v>
      </c>
      <c r="P2298">
        <v>3275651.61</v>
      </c>
      <c r="Q2298">
        <v>-3</v>
      </c>
      <c r="R2298">
        <v>13.85527759</v>
      </c>
      <c r="S2298">
        <v>312441.76</v>
      </c>
      <c r="T2298" t="s">
        <v>42</v>
      </c>
      <c r="U2298" t="s">
        <v>43</v>
      </c>
      <c r="V2298">
        <v>0</v>
      </c>
      <c r="W2298">
        <v>0</v>
      </c>
      <c r="X2298">
        <v>69.501414928000003</v>
      </c>
      <c r="Y2298">
        <v>-9.1640427280000001</v>
      </c>
      <c r="Z2298">
        <v>9.1640427280000001</v>
      </c>
      <c r="AA2298">
        <v>-9.1640427280000001</v>
      </c>
      <c r="AB2298">
        <v>1.8268744021000001</v>
      </c>
      <c r="AC2298">
        <v>1.8268744021000001</v>
      </c>
      <c r="AD2298">
        <v>0</v>
      </c>
      <c r="AE2298">
        <v>15665.477336</v>
      </c>
      <c r="AF2298">
        <v>12.028403188</v>
      </c>
      <c r="AG2298">
        <v>103143.75049999999</v>
      </c>
      <c r="AH2298" t="s">
        <v>40</v>
      </c>
    </row>
    <row r="2299" spans="1:34" x14ac:dyDescent="0.55000000000000004">
      <c r="A2299">
        <v>16761.172907</v>
      </c>
      <c r="B2299">
        <v>16678.224718000001</v>
      </c>
      <c r="C2299" t="s">
        <v>21</v>
      </c>
      <c r="D2299">
        <v>20853</v>
      </c>
      <c r="E2299">
        <v>210062</v>
      </c>
      <c r="F2299" t="s">
        <v>532</v>
      </c>
      <c r="G2299" t="s">
        <v>35</v>
      </c>
      <c r="H2299" t="s">
        <v>46</v>
      </c>
      <c r="I2299" t="s">
        <v>37</v>
      </c>
      <c r="J2299">
        <v>1</v>
      </c>
      <c r="K2299">
        <v>0</v>
      </c>
      <c r="L2299">
        <v>0</v>
      </c>
      <c r="M2299">
        <v>0</v>
      </c>
      <c r="N2299">
        <v>2.4550509279999999</v>
      </c>
      <c r="O2299">
        <v>3</v>
      </c>
      <c r="P2299">
        <v>18403.900000000001</v>
      </c>
      <c r="Q2299">
        <v>3</v>
      </c>
      <c r="R2299">
        <v>2.4550509279999999</v>
      </c>
      <c r="S2299">
        <v>18403.900000000001</v>
      </c>
      <c r="T2299" t="s">
        <v>310</v>
      </c>
      <c r="U2299" t="s">
        <v>340</v>
      </c>
      <c r="V2299">
        <v>0</v>
      </c>
      <c r="W2299">
        <v>0</v>
      </c>
      <c r="X2299">
        <v>24.47210226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2.4550509279999999</v>
      </c>
      <c r="AG2299">
        <v>21052.101134</v>
      </c>
      <c r="AH2299" t="s">
        <v>40</v>
      </c>
    </row>
    <row r="2300" spans="1:34" x14ac:dyDescent="0.55000000000000004">
      <c r="A2300">
        <v>16761.172907</v>
      </c>
      <c r="B2300">
        <v>16678.224718000001</v>
      </c>
      <c r="C2300" t="s">
        <v>21</v>
      </c>
      <c r="D2300">
        <v>20623</v>
      </c>
      <c r="E2300">
        <v>210062</v>
      </c>
      <c r="F2300" t="s">
        <v>532</v>
      </c>
      <c r="G2300" t="s">
        <v>35</v>
      </c>
      <c r="H2300" t="s">
        <v>41</v>
      </c>
      <c r="I2300" t="s">
        <v>37</v>
      </c>
      <c r="J2300">
        <v>2</v>
      </c>
      <c r="K2300">
        <v>8.6358597439999993</v>
      </c>
      <c r="L2300">
        <v>15</v>
      </c>
      <c r="M2300">
        <v>134071.91</v>
      </c>
      <c r="N2300">
        <v>17.336848484000001</v>
      </c>
      <c r="O2300">
        <v>23</v>
      </c>
      <c r="P2300">
        <v>331623.84000000003</v>
      </c>
      <c r="Q2300">
        <v>8</v>
      </c>
      <c r="R2300">
        <v>8.7009887399999997</v>
      </c>
      <c r="S2300">
        <v>197551.93</v>
      </c>
      <c r="T2300" t="s">
        <v>261</v>
      </c>
      <c r="U2300" t="s">
        <v>262</v>
      </c>
      <c r="V2300">
        <v>0</v>
      </c>
      <c r="W2300">
        <v>0</v>
      </c>
      <c r="X2300">
        <v>10.72313368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8.7009887399999997</v>
      </c>
      <c r="AG2300">
        <v>74611.118176000004</v>
      </c>
      <c r="AH2300" t="s">
        <v>40</v>
      </c>
    </row>
    <row r="2301" spans="1:34" x14ac:dyDescent="0.55000000000000004">
      <c r="A2301">
        <v>16761.172907</v>
      </c>
      <c r="B2301">
        <v>16678.224718000001</v>
      </c>
      <c r="C2301" t="s">
        <v>21</v>
      </c>
      <c r="D2301">
        <v>20851</v>
      </c>
      <c r="E2301">
        <v>210062</v>
      </c>
      <c r="F2301" t="s">
        <v>532</v>
      </c>
      <c r="G2301" t="s">
        <v>35</v>
      </c>
      <c r="H2301" t="s">
        <v>46</v>
      </c>
      <c r="I2301" t="s">
        <v>37</v>
      </c>
      <c r="J2301">
        <v>1</v>
      </c>
      <c r="K2301">
        <v>0.73492597800000004</v>
      </c>
      <c r="L2301">
        <v>1</v>
      </c>
      <c r="M2301">
        <v>1975.43</v>
      </c>
      <c r="N2301">
        <v>1.67770095</v>
      </c>
      <c r="O2301">
        <v>2</v>
      </c>
      <c r="P2301">
        <v>12062.42</v>
      </c>
      <c r="Q2301">
        <v>1</v>
      </c>
      <c r="R2301">
        <v>0.94277497200000004</v>
      </c>
      <c r="S2301">
        <v>10086.99</v>
      </c>
      <c r="T2301" t="s">
        <v>310</v>
      </c>
      <c r="U2301" t="s">
        <v>311</v>
      </c>
      <c r="V2301">
        <v>0</v>
      </c>
      <c r="W2301">
        <v>0</v>
      </c>
      <c r="X2301">
        <v>59.30342924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0.94277497200000004</v>
      </c>
      <c r="AG2301">
        <v>8084.3105250999997</v>
      </c>
      <c r="AH2301" t="s">
        <v>40</v>
      </c>
    </row>
    <row r="2302" spans="1:34" x14ac:dyDescent="0.55000000000000004">
      <c r="A2302">
        <v>16761.172907</v>
      </c>
      <c r="B2302">
        <v>16678.224718000001</v>
      </c>
      <c r="C2302" t="s">
        <v>21</v>
      </c>
      <c r="D2302">
        <v>21085</v>
      </c>
      <c r="E2302">
        <v>210062</v>
      </c>
      <c r="F2302" t="s">
        <v>532</v>
      </c>
      <c r="G2302" t="s">
        <v>35</v>
      </c>
      <c r="H2302" t="s">
        <v>126</v>
      </c>
      <c r="I2302" t="s">
        <v>37</v>
      </c>
      <c r="J2302">
        <v>1</v>
      </c>
      <c r="K2302">
        <v>0</v>
      </c>
      <c r="L2302">
        <v>0</v>
      </c>
      <c r="M2302">
        <v>0</v>
      </c>
      <c r="N2302">
        <v>0.732951978</v>
      </c>
      <c r="O2302">
        <v>1</v>
      </c>
      <c r="P2302">
        <v>18630.88</v>
      </c>
      <c r="Q2302">
        <v>1</v>
      </c>
      <c r="R2302">
        <v>0.732951978</v>
      </c>
      <c r="S2302">
        <v>18630.88</v>
      </c>
      <c r="T2302" t="s">
        <v>418</v>
      </c>
      <c r="U2302" t="s">
        <v>419</v>
      </c>
      <c r="V2302">
        <v>0</v>
      </c>
      <c r="W2302">
        <v>0</v>
      </c>
      <c r="X2302">
        <v>25.745593227000001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0.732951978</v>
      </c>
      <c r="AG2302">
        <v>6285.0749820000001</v>
      </c>
      <c r="AH2302" t="s">
        <v>40</v>
      </c>
    </row>
    <row r="2303" spans="1:34" x14ac:dyDescent="0.55000000000000004">
      <c r="A2303">
        <v>16761.172907</v>
      </c>
      <c r="B2303">
        <v>16678.224718000001</v>
      </c>
      <c r="C2303" t="s">
        <v>21</v>
      </c>
      <c r="D2303">
        <v>20710</v>
      </c>
      <c r="E2303">
        <v>210062</v>
      </c>
      <c r="F2303" t="s">
        <v>532</v>
      </c>
      <c r="G2303" t="s">
        <v>35</v>
      </c>
      <c r="H2303" t="s">
        <v>41</v>
      </c>
      <c r="I2303" t="s">
        <v>37</v>
      </c>
      <c r="J2303">
        <v>1</v>
      </c>
      <c r="K2303">
        <v>0</v>
      </c>
      <c r="L2303">
        <v>0</v>
      </c>
      <c r="M2303">
        <v>0</v>
      </c>
      <c r="N2303">
        <v>3.2615589030000001</v>
      </c>
      <c r="O2303">
        <v>3</v>
      </c>
      <c r="P2303">
        <v>145894.82999999999</v>
      </c>
      <c r="Q2303">
        <v>3</v>
      </c>
      <c r="R2303">
        <v>3.2615589030000001</v>
      </c>
      <c r="S2303">
        <v>145894.82999999999</v>
      </c>
      <c r="T2303" t="s">
        <v>112</v>
      </c>
      <c r="U2303" t="s">
        <v>113</v>
      </c>
      <c r="V2303">
        <v>0</v>
      </c>
      <c r="W2303">
        <v>0</v>
      </c>
      <c r="X2303">
        <v>39.012683846000002</v>
      </c>
      <c r="Y2303">
        <v>-5.7856688280000004</v>
      </c>
      <c r="Z2303">
        <v>5.7856688280000004</v>
      </c>
      <c r="AA2303">
        <v>-5.7856688280000004</v>
      </c>
      <c r="AB2303">
        <v>0.48369652680000003</v>
      </c>
      <c r="AC2303">
        <v>0.48369652680000003</v>
      </c>
      <c r="AD2303">
        <v>0</v>
      </c>
      <c r="AE2303">
        <v>4147.7054846999999</v>
      </c>
      <c r="AF2303">
        <v>2.7778623761999999</v>
      </c>
      <c r="AG2303">
        <v>23820.214487000001</v>
      </c>
      <c r="AH2303" t="s">
        <v>40</v>
      </c>
    </row>
    <row r="2304" spans="1:34" x14ac:dyDescent="0.55000000000000004">
      <c r="A2304">
        <v>16761.172907</v>
      </c>
      <c r="B2304">
        <v>16678.224718000001</v>
      </c>
      <c r="C2304" t="s">
        <v>21</v>
      </c>
      <c r="D2304" t="s">
        <v>148</v>
      </c>
      <c r="E2304">
        <v>210062</v>
      </c>
      <c r="F2304" t="s">
        <v>532</v>
      </c>
      <c r="G2304" t="s">
        <v>35</v>
      </c>
      <c r="H2304" t="s">
        <v>148</v>
      </c>
      <c r="I2304" t="s">
        <v>37</v>
      </c>
      <c r="J2304">
        <v>2</v>
      </c>
      <c r="K2304">
        <v>0.47289798599999999</v>
      </c>
      <c r="L2304">
        <v>1</v>
      </c>
      <c r="M2304">
        <v>8613.64</v>
      </c>
      <c r="N2304">
        <v>1.133309967</v>
      </c>
      <c r="O2304">
        <v>2</v>
      </c>
      <c r="P2304">
        <v>7915.61</v>
      </c>
      <c r="Q2304">
        <v>1</v>
      </c>
      <c r="R2304">
        <v>0.66041198099999998</v>
      </c>
      <c r="S2304">
        <v>-698.03</v>
      </c>
      <c r="U2304" t="s">
        <v>149</v>
      </c>
      <c r="V2304">
        <v>0</v>
      </c>
      <c r="W2304">
        <v>0</v>
      </c>
      <c r="X2304">
        <v>44.885576671999999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0.66041198099999998</v>
      </c>
      <c r="AG2304">
        <v>5663.0433427999997</v>
      </c>
      <c r="AH2304" t="s">
        <v>40</v>
      </c>
    </row>
    <row r="2305" spans="1:34" x14ac:dyDescent="0.55000000000000004">
      <c r="A2305">
        <v>16761.172907</v>
      </c>
      <c r="B2305">
        <v>16678.224718000001</v>
      </c>
      <c r="C2305" t="s">
        <v>21</v>
      </c>
      <c r="D2305">
        <v>21076</v>
      </c>
      <c r="E2305">
        <v>210062</v>
      </c>
      <c r="F2305" t="s">
        <v>532</v>
      </c>
      <c r="G2305" t="s">
        <v>35</v>
      </c>
      <c r="H2305" t="s">
        <v>64</v>
      </c>
      <c r="I2305" t="s">
        <v>37</v>
      </c>
      <c r="J2305">
        <v>1</v>
      </c>
      <c r="K2305">
        <v>0</v>
      </c>
      <c r="L2305">
        <v>0</v>
      </c>
      <c r="M2305">
        <v>0</v>
      </c>
      <c r="N2305">
        <v>0.94474897199999996</v>
      </c>
      <c r="O2305">
        <v>1</v>
      </c>
      <c r="P2305">
        <v>15284.3</v>
      </c>
      <c r="Q2305">
        <v>1</v>
      </c>
      <c r="R2305">
        <v>0.94474897199999996</v>
      </c>
      <c r="S2305">
        <v>15284.3</v>
      </c>
      <c r="T2305" t="s">
        <v>204</v>
      </c>
      <c r="U2305" t="s">
        <v>205</v>
      </c>
      <c r="V2305">
        <v>0</v>
      </c>
      <c r="W2305">
        <v>0</v>
      </c>
      <c r="X2305">
        <v>57.705128287000001</v>
      </c>
      <c r="Y2305">
        <v>-0.52161998499999995</v>
      </c>
      <c r="Z2305">
        <v>0.52161998499999995</v>
      </c>
      <c r="AA2305">
        <v>-0.52161998499999995</v>
      </c>
      <c r="AB2305">
        <v>8.5399679000000006E-3</v>
      </c>
      <c r="AC2305">
        <v>8.5399679000000006E-3</v>
      </c>
      <c r="AD2305">
        <v>0</v>
      </c>
      <c r="AE2305">
        <v>73.230362091000003</v>
      </c>
      <c r="AF2305">
        <v>0.93620900409999996</v>
      </c>
      <c r="AG2305">
        <v>8028.0072447000002</v>
      </c>
      <c r="AH2305" t="s">
        <v>40</v>
      </c>
    </row>
    <row r="2306" spans="1:34" x14ac:dyDescent="0.55000000000000004">
      <c r="A2306">
        <v>16761.172907</v>
      </c>
      <c r="B2306">
        <v>16678.224718000001</v>
      </c>
      <c r="C2306" t="s">
        <v>21</v>
      </c>
      <c r="D2306">
        <v>20613</v>
      </c>
      <c r="E2306">
        <v>210062</v>
      </c>
      <c r="F2306" t="s">
        <v>532</v>
      </c>
      <c r="G2306" t="s">
        <v>35</v>
      </c>
      <c r="H2306" t="s">
        <v>41</v>
      </c>
      <c r="I2306" t="s">
        <v>37</v>
      </c>
      <c r="J2306">
        <v>2</v>
      </c>
      <c r="K2306">
        <v>72.945941833999996</v>
      </c>
      <c r="L2306">
        <v>96</v>
      </c>
      <c r="M2306">
        <v>1180643.3500000001</v>
      </c>
      <c r="N2306">
        <v>97.139470117000002</v>
      </c>
      <c r="O2306">
        <v>110</v>
      </c>
      <c r="P2306">
        <v>1526276.46</v>
      </c>
      <c r="Q2306">
        <v>14</v>
      </c>
      <c r="R2306">
        <v>24.193528282999999</v>
      </c>
      <c r="S2306">
        <v>345633.11</v>
      </c>
      <c r="T2306" t="s">
        <v>186</v>
      </c>
      <c r="U2306" t="s">
        <v>187</v>
      </c>
      <c r="V2306">
        <v>0</v>
      </c>
      <c r="W2306">
        <v>0</v>
      </c>
      <c r="X2306">
        <v>58.378697269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24.193528282999999</v>
      </c>
      <c r="AG2306">
        <v>207459.89356</v>
      </c>
      <c r="AH2306" t="s">
        <v>40</v>
      </c>
    </row>
    <row r="2307" spans="1:34" x14ac:dyDescent="0.55000000000000004">
      <c r="A2307">
        <v>16761.172907</v>
      </c>
      <c r="B2307">
        <v>16678.224718000001</v>
      </c>
      <c r="C2307" t="s">
        <v>21</v>
      </c>
      <c r="D2307">
        <v>20740</v>
      </c>
      <c r="E2307">
        <v>210062</v>
      </c>
      <c r="F2307" t="s">
        <v>532</v>
      </c>
      <c r="G2307" t="s">
        <v>35</v>
      </c>
      <c r="H2307" t="s">
        <v>41</v>
      </c>
      <c r="I2307" t="s">
        <v>37</v>
      </c>
      <c r="J2307">
        <v>1</v>
      </c>
      <c r="K2307">
        <v>1.466368957</v>
      </c>
      <c r="L2307">
        <v>2</v>
      </c>
      <c r="M2307">
        <v>10490.42</v>
      </c>
      <c r="N2307">
        <v>2.9806929119999999</v>
      </c>
      <c r="O2307">
        <v>2</v>
      </c>
      <c r="P2307">
        <v>37334.879999999997</v>
      </c>
      <c r="Q2307">
        <v>0</v>
      </c>
      <c r="R2307">
        <v>1.5143239550000001</v>
      </c>
      <c r="S2307">
        <v>26844.46</v>
      </c>
      <c r="T2307" t="s">
        <v>433</v>
      </c>
      <c r="U2307" t="s">
        <v>434</v>
      </c>
      <c r="V2307">
        <v>0</v>
      </c>
      <c r="W2307">
        <v>0</v>
      </c>
      <c r="X2307">
        <v>41.513387764999997</v>
      </c>
      <c r="Y2307">
        <v>-22.245150339999999</v>
      </c>
      <c r="Z2307">
        <v>22.245150343999999</v>
      </c>
      <c r="AA2307">
        <v>-22.245150339999999</v>
      </c>
      <c r="AB2307">
        <v>0.81145784200000004</v>
      </c>
      <c r="AC2307">
        <v>0.81145784200000004</v>
      </c>
      <c r="AD2307">
        <v>0</v>
      </c>
      <c r="AE2307">
        <v>6958.2640262000004</v>
      </c>
      <c r="AF2307">
        <v>0.70286611300000001</v>
      </c>
      <c r="AG2307">
        <v>6027.0882067000002</v>
      </c>
      <c r="AH2307" t="s">
        <v>40</v>
      </c>
    </row>
    <row r="2308" spans="1:34" x14ac:dyDescent="0.55000000000000004">
      <c r="A2308">
        <v>16761.172907</v>
      </c>
      <c r="B2308">
        <v>16678.224718000001</v>
      </c>
      <c r="C2308" t="s">
        <v>21</v>
      </c>
      <c r="D2308" t="s">
        <v>41</v>
      </c>
      <c r="E2308">
        <v>210062</v>
      </c>
      <c r="F2308" t="s">
        <v>532</v>
      </c>
      <c r="G2308" t="s">
        <v>35</v>
      </c>
      <c r="H2308" t="s">
        <v>41</v>
      </c>
      <c r="I2308" t="s">
        <v>37</v>
      </c>
      <c r="J2308">
        <v>7</v>
      </c>
      <c r="K2308">
        <v>4.1747508760000001</v>
      </c>
      <c r="L2308">
        <v>7</v>
      </c>
      <c r="M2308">
        <v>86567.4</v>
      </c>
      <c r="N2308">
        <v>7.4919617780000003</v>
      </c>
      <c r="O2308">
        <v>11</v>
      </c>
      <c r="P2308">
        <v>110113.53</v>
      </c>
      <c r="Q2308">
        <v>4</v>
      </c>
      <c r="R2308">
        <v>3.3172109019999998</v>
      </c>
      <c r="S2308">
        <v>23546.13</v>
      </c>
      <c r="U2308" t="s">
        <v>111</v>
      </c>
      <c r="V2308">
        <v>0</v>
      </c>
      <c r="W2308">
        <v>0</v>
      </c>
      <c r="X2308">
        <v>35.717816939999999</v>
      </c>
      <c r="Y2308">
        <v>-2.0343319399999999</v>
      </c>
      <c r="Z2308">
        <v>2.0343319399999999</v>
      </c>
      <c r="AA2308">
        <v>-2.0343319399999999</v>
      </c>
      <c r="AB2308">
        <v>0.1889339458</v>
      </c>
      <c r="AC2308">
        <v>0.1889339458</v>
      </c>
      <c r="AD2308">
        <v>0</v>
      </c>
      <c r="AE2308">
        <v>1620.1116193</v>
      </c>
      <c r="AF2308">
        <v>3.1282769562000001</v>
      </c>
      <c r="AG2308">
        <v>26825.025137000001</v>
      </c>
      <c r="AH2308" t="s">
        <v>40</v>
      </c>
    </row>
    <row r="2309" spans="1:34" x14ac:dyDescent="0.55000000000000004">
      <c r="A2309">
        <v>16761.172907</v>
      </c>
      <c r="B2309">
        <v>16678.224718000001</v>
      </c>
      <c r="C2309" t="s">
        <v>21</v>
      </c>
      <c r="D2309" t="s">
        <v>46</v>
      </c>
      <c r="E2309">
        <v>210062</v>
      </c>
      <c r="F2309" t="s">
        <v>532</v>
      </c>
      <c r="G2309" t="s">
        <v>35</v>
      </c>
      <c r="H2309" t="s">
        <v>46</v>
      </c>
      <c r="I2309" t="s">
        <v>37</v>
      </c>
      <c r="J2309">
        <v>2</v>
      </c>
      <c r="K2309">
        <v>0</v>
      </c>
      <c r="L2309">
        <v>0</v>
      </c>
      <c r="M2309">
        <v>0</v>
      </c>
      <c r="N2309">
        <v>1.69989995</v>
      </c>
      <c r="O2309">
        <v>2</v>
      </c>
      <c r="P2309">
        <v>63652.44</v>
      </c>
      <c r="Q2309">
        <v>2</v>
      </c>
      <c r="R2309">
        <v>1.69989995</v>
      </c>
      <c r="S2309">
        <v>63652.44</v>
      </c>
      <c r="U2309" t="s">
        <v>305</v>
      </c>
      <c r="V2309">
        <v>0</v>
      </c>
      <c r="W2309">
        <v>0</v>
      </c>
      <c r="X2309">
        <v>16.002010524999999</v>
      </c>
      <c r="Y2309">
        <v>-1.601359953</v>
      </c>
      <c r="Z2309">
        <v>1.601359953</v>
      </c>
      <c r="AA2309">
        <v>-1.601359953</v>
      </c>
      <c r="AB2309">
        <v>0.1701131055</v>
      </c>
      <c r="AC2309">
        <v>0.1701131055</v>
      </c>
      <c r="AD2309">
        <v>0</v>
      </c>
      <c r="AE2309">
        <v>1458.7226112000001</v>
      </c>
      <c r="AF2309">
        <v>1.5297868445</v>
      </c>
      <c r="AG2309">
        <v>13117.946759</v>
      </c>
      <c r="AH2309" t="s">
        <v>40</v>
      </c>
    </row>
    <row r="2310" spans="1:34" x14ac:dyDescent="0.55000000000000004">
      <c r="A2310">
        <v>16761.172907</v>
      </c>
      <c r="B2310">
        <v>16678.224718000001</v>
      </c>
      <c r="C2310" t="s">
        <v>21</v>
      </c>
      <c r="D2310">
        <v>20817</v>
      </c>
      <c r="E2310">
        <v>210062</v>
      </c>
      <c r="F2310" t="s">
        <v>532</v>
      </c>
      <c r="G2310" t="s">
        <v>35</v>
      </c>
      <c r="H2310" t="s">
        <v>46</v>
      </c>
      <c r="I2310" t="s">
        <v>37</v>
      </c>
      <c r="J2310">
        <v>1</v>
      </c>
      <c r="K2310">
        <v>0</v>
      </c>
      <c r="L2310">
        <v>0</v>
      </c>
      <c r="M2310">
        <v>0</v>
      </c>
      <c r="N2310">
        <v>0.94474897199999996</v>
      </c>
      <c r="O2310">
        <v>1</v>
      </c>
      <c r="P2310">
        <v>8465.08</v>
      </c>
      <c r="Q2310">
        <v>1</v>
      </c>
      <c r="R2310">
        <v>0.94474897199999996</v>
      </c>
      <c r="S2310">
        <v>8465.08</v>
      </c>
      <c r="T2310" t="s">
        <v>160</v>
      </c>
      <c r="U2310" t="s">
        <v>161</v>
      </c>
      <c r="V2310">
        <v>0</v>
      </c>
      <c r="W2310">
        <v>0</v>
      </c>
      <c r="X2310">
        <v>20.978973379999999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0.94474897199999996</v>
      </c>
      <c r="AG2310">
        <v>8101.2376068000003</v>
      </c>
      <c r="AH2310" t="s">
        <v>40</v>
      </c>
    </row>
    <row r="2311" spans="1:34" x14ac:dyDescent="0.55000000000000004">
      <c r="A2311">
        <v>16761.172907</v>
      </c>
      <c r="B2311">
        <v>16678.224718000001</v>
      </c>
      <c r="C2311" t="s">
        <v>21</v>
      </c>
      <c r="D2311">
        <v>21060</v>
      </c>
      <c r="E2311">
        <v>210062</v>
      </c>
      <c r="F2311" t="s">
        <v>532</v>
      </c>
      <c r="G2311" t="s">
        <v>35</v>
      </c>
      <c r="H2311" t="s">
        <v>64</v>
      </c>
      <c r="I2311" t="s">
        <v>37</v>
      </c>
      <c r="J2311">
        <v>1</v>
      </c>
      <c r="K2311">
        <v>0.598206982</v>
      </c>
      <c r="L2311">
        <v>1</v>
      </c>
      <c r="M2311">
        <v>7333.13</v>
      </c>
      <c r="N2311">
        <v>0.732951978</v>
      </c>
      <c r="O2311">
        <v>1</v>
      </c>
      <c r="P2311">
        <v>4751.01</v>
      </c>
      <c r="Q2311">
        <v>0</v>
      </c>
      <c r="R2311">
        <v>0.13474499600000001</v>
      </c>
      <c r="S2311">
        <v>-2582.12</v>
      </c>
      <c r="T2311" t="s">
        <v>164</v>
      </c>
      <c r="U2311" t="s">
        <v>165</v>
      </c>
      <c r="V2311">
        <v>0</v>
      </c>
      <c r="W2311">
        <v>0</v>
      </c>
      <c r="X2311">
        <v>34.865030947000001</v>
      </c>
      <c r="Y2311">
        <v>-0.45127198699999999</v>
      </c>
      <c r="Z2311">
        <v>0.45127198699999999</v>
      </c>
      <c r="AA2311">
        <v>-0.45127198699999999</v>
      </c>
      <c r="AB2311">
        <v>1.7440582E-3</v>
      </c>
      <c r="AC2311">
        <v>1.7440582E-3</v>
      </c>
      <c r="AD2311">
        <v>0</v>
      </c>
      <c r="AE2311">
        <v>14.955326819</v>
      </c>
      <c r="AF2311">
        <v>0.1330009378</v>
      </c>
      <c r="AG2311">
        <v>1140.4851778</v>
      </c>
      <c r="AH2311" t="s">
        <v>40</v>
      </c>
    </row>
    <row r="2312" spans="1:34" x14ac:dyDescent="0.55000000000000004">
      <c r="A2312">
        <v>16761.172907</v>
      </c>
      <c r="B2312">
        <v>16678.224718000001</v>
      </c>
      <c r="C2312" t="s">
        <v>21</v>
      </c>
      <c r="D2312">
        <v>20816</v>
      </c>
      <c r="E2312">
        <v>210062</v>
      </c>
      <c r="F2312" t="s">
        <v>532</v>
      </c>
      <c r="G2312" t="s">
        <v>35</v>
      </c>
      <c r="H2312" t="s">
        <v>46</v>
      </c>
      <c r="I2312" t="s">
        <v>37</v>
      </c>
      <c r="J2312">
        <v>1</v>
      </c>
      <c r="K2312">
        <v>0</v>
      </c>
      <c r="L2312">
        <v>0</v>
      </c>
      <c r="M2312">
        <v>0</v>
      </c>
      <c r="N2312">
        <v>0.94474897199999996</v>
      </c>
      <c r="O2312">
        <v>1</v>
      </c>
      <c r="P2312">
        <v>5891.67</v>
      </c>
      <c r="Q2312">
        <v>1</v>
      </c>
      <c r="R2312">
        <v>0.94474897199999996</v>
      </c>
      <c r="S2312">
        <v>5891.67</v>
      </c>
      <c r="T2312" t="s">
        <v>160</v>
      </c>
      <c r="U2312" t="s">
        <v>472</v>
      </c>
      <c r="V2312">
        <v>0</v>
      </c>
      <c r="W2312">
        <v>0</v>
      </c>
      <c r="X2312">
        <v>7.3784247839999999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0.94474897199999996</v>
      </c>
      <c r="AG2312">
        <v>8101.2376068000003</v>
      </c>
      <c r="AH2312" t="s">
        <v>40</v>
      </c>
    </row>
    <row r="2313" spans="1:34" x14ac:dyDescent="0.55000000000000004">
      <c r="A2313">
        <v>16761.172907</v>
      </c>
      <c r="B2313">
        <v>16678.224718000001</v>
      </c>
      <c r="C2313" t="s">
        <v>21</v>
      </c>
      <c r="D2313" t="s">
        <v>62</v>
      </c>
      <c r="E2313">
        <v>210062</v>
      </c>
      <c r="F2313" t="s">
        <v>532</v>
      </c>
      <c r="G2313" t="s">
        <v>35</v>
      </c>
      <c r="H2313" t="s">
        <v>62</v>
      </c>
      <c r="I2313" t="s">
        <v>37</v>
      </c>
      <c r="J2313">
        <v>29</v>
      </c>
      <c r="K2313">
        <v>201.55318602</v>
      </c>
      <c r="L2313">
        <v>277</v>
      </c>
      <c r="M2313">
        <v>3345875.54</v>
      </c>
      <c r="N2313">
        <v>251.01305056000001</v>
      </c>
      <c r="O2313">
        <v>311</v>
      </c>
      <c r="P2313">
        <v>4124597.98</v>
      </c>
      <c r="Q2313">
        <v>34</v>
      </c>
      <c r="R2313">
        <v>49.459864533999998</v>
      </c>
      <c r="S2313">
        <v>778722.44</v>
      </c>
      <c r="U2313" t="s">
        <v>63</v>
      </c>
      <c r="V2313">
        <v>0</v>
      </c>
      <c r="W2313">
        <v>0</v>
      </c>
      <c r="X2313">
        <v>145.88484364999999</v>
      </c>
      <c r="Y2313">
        <v>-9.3912267220000007</v>
      </c>
      <c r="Z2313">
        <v>9.3912267220000007</v>
      </c>
      <c r="AA2313">
        <v>-9.3912267220000007</v>
      </c>
      <c r="AB2313">
        <v>3.1839414558999999</v>
      </c>
      <c r="AC2313">
        <v>3.1839414558999999</v>
      </c>
      <c r="AD2313">
        <v>0</v>
      </c>
      <c r="AE2313">
        <v>27302.349115000001</v>
      </c>
      <c r="AF2313">
        <v>46.275923077999998</v>
      </c>
      <c r="AG2313">
        <v>396816.78354999999</v>
      </c>
      <c r="AH2313" t="s">
        <v>40</v>
      </c>
    </row>
    <row r="2314" spans="1:34" x14ac:dyDescent="0.55000000000000004">
      <c r="A2314">
        <v>16761.172907</v>
      </c>
      <c r="B2314">
        <v>16678.224718000001</v>
      </c>
      <c r="C2314" t="s">
        <v>21</v>
      </c>
      <c r="D2314">
        <v>20708</v>
      </c>
      <c r="E2314">
        <v>210062</v>
      </c>
      <c r="F2314" t="s">
        <v>532</v>
      </c>
      <c r="G2314" t="s">
        <v>35</v>
      </c>
      <c r="H2314" t="s">
        <v>41</v>
      </c>
      <c r="I2314" t="s">
        <v>37</v>
      </c>
      <c r="J2314">
        <v>2</v>
      </c>
      <c r="K2314">
        <v>0</v>
      </c>
      <c r="L2314">
        <v>0</v>
      </c>
      <c r="M2314">
        <v>0</v>
      </c>
      <c r="N2314">
        <v>2.8185979149999998</v>
      </c>
      <c r="O2314">
        <v>5</v>
      </c>
      <c r="P2314">
        <v>46405.599999999999</v>
      </c>
      <c r="Q2314">
        <v>5</v>
      </c>
      <c r="R2314">
        <v>2.8185979149999998</v>
      </c>
      <c r="S2314">
        <v>46405.599999999999</v>
      </c>
      <c r="T2314" t="s">
        <v>129</v>
      </c>
      <c r="U2314" t="s">
        <v>280</v>
      </c>
      <c r="V2314">
        <v>0</v>
      </c>
      <c r="W2314">
        <v>0</v>
      </c>
      <c r="X2314">
        <v>171.31853193000001</v>
      </c>
      <c r="Y2314">
        <v>-106.8178618</v>
      </c>
      <c r="Z2314">
        <v>106.81786183</v>
      </c>
      <c r="AA2314">
        <v>-106.8178618</v>
      </c>
      <c r="AB2314">
        <v>1.7574082573000001</v>
      </c>
      <c r="AC2314">
        <v>1.7574082573000001</v>
      </c>
      <c r="AD2314">
        <v>0</v>
      </c>
      <c r="AE2314">
        <v>15069.804029000001</v>
      </c>
      <c r="AF2314">
        <v>1.0611896577</v>
      </c>
      <c r="AG2314">
        <v>9099.7183566999993</v>
      </c>
      <c r="AH2314" t="s">
        <v>40</v>
      </c>
    </row>
    <row r="2315" spans="1:34" x14ac:dyDescent="0.55000000000000004">
      <c r="A2315">
        <v>16761.172907</v>
      </c>
      <c r="B2315">
        <v>16678.224718000001</v>
      </c>
      <c r="C2315" t="s">
        <v>21</v>
      </c>
      <c r="D2315" t="s">
        <v>64</v>
      </c>
      <c r="E2315">
        <v>210062</v>
      </c>
      <c r="F2315" t="s">
        <v>532</v>
      </c>
      <c r="G2315" t="s">
        <v>35</v>
      </c>
      <c r="H2315" t="s">
        <v>64</v>
      </c>
      <c r="I2315" t="s">
        <v>37</v>
      </c>
      <c r="J2315">
        <v>1</v>
      </c>
      <c r="K2315">
        <v>0</v>
      </c>
      <c r="L2315">
        <v>0</v>
      </c>
      <c r="M2315">
        <v>0</v>
      </c>
      <c r="N2315">
        <v>0.35034799</v>
      </c>
      <c r="O2315">
        <v>1</v>
      </c>
      <c r="P2315">
        <v>4234.8599999999997</v>
      </c>
      <c r="Q2315">
        <v>1</v>
      </c>
      <c r="R2315">
        <v>0.35034799</v>
      </c>
      <c r="S2315">
        <v>4234.8599999999997</v>
      </c>
      <c r="U2315" t="s">
        <v>450</v>
      </c>
      <c r="V2315">
        <v>0</v>
      </c>
      <c r="W2315">
        <v>0</v>
      </c>
      <c r="X2315">
        <v>12.965211614999999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0.35034799</v>
      </c>
      <c r="AG2315">
        <v>3004.2396405999998</v>
      </c>
      <c r="AH2315" t="s">
        <v>40</v>
      </c>
    </row>
    <row r="2316" spans="1:34" x14ac:dyDescent="0.55000000000000004">
      <c r="A2316">
        <v>16761.172907</v>
      </c>
      <c r="B2316">
        <v>16678.224718000001</v>
      </c>
      <c r="C2316" t="s">
        <v>21</v>
      </c>
      <c r="D2316">
        <v>21045</v>
      </c>
      <c r="E2316">
        <v>210062</v>
      </c>
      <c r="F2316" t="s">
        <v>532</v>
      </c>
      <c r="G2316" t="s">
        <v>35</v>
      </c>
      <c r="H2316" t="s">
        <v>79</v>
      </c>
      <c r="I2316" t="s">
        <v>37</v>
      </c>
      <c r="J2316">
        <v>1</v>
      </c>
      <c r="K2316">
        <v>0</v>
      </c>
      <c r="L2316">
        <v>0</v>
      </c>
      <c r="M2316">
        <v>0</v>
      </c>
      <c r="N2316">
        <v>1.385954959</v>
      </c>
      <c r="O2316">
        <v>2</v>
      </c>
      <c r="P2316">
        <v>21859.3</v>
      </c>
      <c r="Q2316">
        <v>2</v>
      </c>
      <c r="R2316">
        <v>1.385954959</v>
      </c>
      <c r="S2316">
        <v>21859.3</v>
      </c>
      <c r="T2316" t="s">
        <v>80</v>
      </c>
      <c r="U2316" t="s">
        <v>242</v>
      </c>
      <c r="V2316">
        <v>0</v>
      </c>
      <c r="W2316">
        <v>0</v>
      </c>
      <c r="X2316">
        <v>78.241843665999994</v>
      </c>
      <c r="Y2316">
        <v>-7.9040637660000002</v>
      </c>
      <c r="Z2316">
        <v>7.9040637660000002</v>
      </c>
      <c r="AA2316">
        <v>-7.9040637660000002</v>
      </c>
      <c r="AB2316">
        <v>0.14001045810000001</v>
      </c>
      <c r="AC2316">
        <v>0.14001045810000001</v>
      </c>
      <c r="AD2316">
        <v>0</v>
      </c>
      <c r="AE2316">
        <v>1200.5919265</v>
      </c>
      <c r="AF2316">
        <v>1.2459445009000001</v>
      </c>
      <c r="AG2316">
        <v>10683.994103999999</v>
      </c>
      <c r="AH2316" t="s">
        <v>40</v>
      </c>
    </row>
    <row r="2317" spans="1:34" x14ac:dyDescent="0.55000000000000004">
      <c r="A2317">
        <v>16761.172907</v>
      </c>
      <c r="B2317">
        <v>16678.224718000001</v>
      </c>
      <c r="C2317" t="s">
        <v>21</v>
      </c>
      <c r="D2317">
        <v>20785</v>
      </c>
      <c r="E2317">
        <v>210062</v>
      </c>
      <c r="F2317" t="s">
        <v>532</v>
      </c>
      <c r="G2317" t="s">
        <v>35</v>
      </c>
      <c r="H2317" t="s">
        <v>41</v>
      </c>
      <c r="I2317" t="s">
        <v>37</v>
      </c>
      <c r="J2317">
        <v>2</v>
      </c>
      <c r="K2317">
        <v>13.036697613999999</v>
      </c>
      <c r="L2317">
        <v>17</v>
      </c>
      <c r="M2317">
        <v>295152.34000000003</v>
      </c>
      <c r="N2317">
        <v>16.735725504000001</v>
      </c>
      <c r="O2317">
        <v>19</v>
      </c>
      <c r="P2317">
        <v>384269.18</v>
      </c>
      <c r="Q2317">
        <v>2</v>
      </c>
      <c r="R2317">
        <v>3.69902789</v>
      </c>
      <c r="S2317">
        <v>89116.84</v>
      </c>
      <c r="T2317" t="s">
        <v>49</v>
      </c>
      <c r="U2317" t="s">
        <v>150</v>
      </c>
      <c r="V2317">
        <v>0</v>
      </c>
      <c r="W2317">
        <v>0</v>
      </c>
      <c r="X2317">
        <v>200.05824806000001</v>
      </c>
      <c r="Y2317">
        <v>-3.5376048949999999</v>
      </c>
      <c r="Z2317">
        <v>3.5376048949999999</v>
      </c>
      <c r="AA2317">
        <v>-3.5376048949999999</v>
      </c>
      <c r="AB2317">
        <v>6.5409445999999996E-2</v>
      </c>
      <c r="AC2317">
        <v>6.5409445999999996E-2</v>
      </c>
      <c r="AD2317">
        <v>0</v>
      </c>
      <c r="AE2317">
        <v>560.88704973999995</v>
      </c>
      <c r="AF2317">
        <v>3.6336184440000001</v>
      </c>
      <c r="AG2317">
        <v>31158.336510000001</v>
      </c>
      <c r="AH2317" t="s">
        <v>40</v>
      </c>
    </row>
    <row r="2318" spans="1:34" x14ac:dyDescent="0.55000000000000004">
      <c r="A2318">
        <v>16761.172907</v>
      </c>
      <c r="B2318">
        <v>16678.224718000001</v>
      </c>
      <c r="C2318" t="s">
        <v>21</v>
      </c>
      <c r="D2318">
        <v>21771</v>
      </c>
      <c r="E2318">
        <v>210062</v>
      </c>
      <c r="F2318" t="s">
        <v>532</v>
      </c>
      <c r="G2318" t="s">
        <v>35</v>
      </c>
      <c r="H2318" t="s">
        <v>55</v>
      </c>
      <c r="I2318" t="s">
        <v>37</v>
      </c>
      <c r="J2318">
        <v>1</v>
      </c>
      <c r="K2318">
        <v>0</v>
      </c>
      <c r="L2318">
        <v>0</v>
      </c>
      <c r="M2318">
        <v>0</v>
      </c>
      <c r="N2318">
        <v>0.598206982</v>
      </c>
      <c r="O2318">
        <v>1</v>
      </c>
      <c r="P2318">
        <v>5268.12</v>
      </c>
      <c r="Q2318">
        <v>1</v>
      </c>
      <c r="R2318">
        <v>0.598206982</v>
      </c>
      <c r="S2318">
        <v>5268.12</v>
      </c>
      <c r="T2318" t="s">
        <v>77</v>
      </c>
      <c r="U2318" t="s">
        <v>78</v>
      </c>
      <c r="V2318">
        <v>0</v>
      </c>
      <c r="W2318">
        <v>0</v>
      </c>
      <c r="X2318">
        <v>50.771912489999998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0.598206982</v>
      </c>
      <c r="AG2318">
        <v>5129.6344773999999</v>
      </c>
      <c r="AH2318" t="s">
        <v>40</v>
      </c>
    </row>
    <row r="2319" spans="1:34" x14ac:dyDescent="0.55000000000000004">
      <c r="A2319">
        <v>16761.172907</v>
      </c>
      <c r="B2319">
        <v>16678.224718000001</v>
      </c>
      <c r="C2319" t="s">
        <v>21</v>
      </c>
      <c r="D2319">
        <v>21769</v>
      </c>
      <c r="E2319">
        <v>210062</v>
      </c>
      <c r="F2319" t="s">
        <v>532</v>
      </c>
      <c r="G2319" t="s">
        <v>35</v>
      </c>
      <c r="H2319" t="s">
        <v>55</v>
      </c>
      <c r="I2319" t="s">
        <v>37</v>
      </c>
      <c r="J2319">
        <v>1</v>
      </c>
      <c r="K2319">
        <v>0</v>
      </c>
      <c r="L2319">
        <v>0</v>
      </c>
      <c r="M2319">
        <v>0</v>
      </c>
      <c r="N2319">
        <v>0.75515097799999997</v>
      </c>
      <c r="O2319">
        <v>1</v>
      </c>
      <c r="P2319">
        <v>7564.9</v>
      </c>
      <c r="Q2319">
        <v>1</v>
      </c>
      <c r="R2319">
        <v>0.75515097799999997</v>
      </c>
      <c r="S2319">
        <v>7564.9</v>
      </c>
      <c r="T2319" t="s">
        <v>133</v>
      </c>
      <c r="U2319" t="s">
        <v>134</v>
      </c>
      <c r="V2319">
        <v>0</v>
      </c>
      <c r="W2319">
        <v>0</v>
      </c>
      <c r="X2319">
        <v>15.85309453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0.75515097799999997</v>
      </c>
      <c r="AG2319">
        <v>6475.4317634999998</v>
      </c>
      <c r="AH2319" t="s">
        <v>40</v>
      </c>
    </row>
    <row r="2320" spans="1:34" x14ac:dyDescent="0.55000000000000004">
      <c r="A2320">
        <v>16761.172907</v>
      </c>
      <c r="B2320">
        <v>16678.224718000001</v>
      </c>
      <c r="C2320" t="s">
        <v>21</v>
      </c>
      <c r="D2320">
        <v>21043</v>
      </c>
      <c r="E2320">
        <v>210062</v>
      </c>
      <c r="F2320" t="s">
        <v>532</v>
      </c>
      <c r="G2320" t="s">
        <v>35</v>
      </c>
      <c r="H2320" t="s">
        <v>79</v>
      </c>
      <c r="I2320" t="s">
        <v>37</v>
      </c>
      <c r="J2320">
        <v>1</v>
      </c>
      <c r="K2320">
        <v>0</v>
      </c>
      <c r="L2320">
        <v>0</v>
      </c>
      <c r="M2320">
        <v>0</v>
      </c>
      <c r="N2320">
        <v>0.732951978</v>
      </c>
      <c r="O2320">
        <v>1</v>
      </c>
      <c r="P2320">
        <v>10455.11</v>
      </c>
      <c r="Q2320">
        <v>1</v>
      </c>
      <c r="R2320">
        <v>0.732951978</v>
      </c>
      <c r="S2320">
        <v>10455.11</v>
      </c>
      <c r="T2320" t="s">
        <v>365</v>
      </c>
      <c r="U2320" t="s">
        <v>392</v>
      </c>
      <c r="V2320">
        <v>0</v>
      </c>
      <c r="W2320">
        <v>0</v>
      </c>
      <c r="X2320">
        <v>59.304537232999998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0.732951978</v>
      </c>
      <c r="AG2320">
        <v>6285.0749820000001</v>
      </c>
      <c r="AH2320" t="s">
        <v>40</v>
      </c>
    </row>
    <row r="2321" spans="1:34" x14ac:dyDescent="0.55000000000000004">
      <c r="A2321">
        <v>16761.172907</v>
      </c>
      <c r="B2321">
        <v>16678.224718000001</v>
      </c>
      <c r="C2321" t="s">
        <v>21</v>
      </c>
      <c r="D2321">
        <v>21042</v>
      </c>
      <c r="E2321">
        <v>210062</v>
      </c>
      <c r="F2321" t="s">
        <v>532</v>
      </c>
      <c r="G2321" t="s">
        <v>35</v>
      </c>
      <c r="H2321" t="s">
        <v>79</v>
      </c>
      <c r="I2321" t="s">
        <v>37</v>
      </c>
      <c r="J2321">
        <v>1</v>
      </c>
      <c r="K2321">
        <v>0</v>
      </c>
      <c r="L2321">
        <v>0</v>
      </c>
      <c r="M2321">
        <v>0</v>
      </c>
      <c r="N2321">
        <v>2.3623959299999999</v>
      </c>
      <c r="O2321">
        <v>3</v>
      </c>
      <c r="P2321">
        <v>62150.080000000002</v>
      </c>
      <c r="Q2321">
        <v>3</v>
      </c>
      <c r="R2321">
        <v>2.3623959299999999</v>
      </c>
      <c r="S2321">
        <v>62150.080000000002</v>
      </c>
      <c r="T2321" t="s">
        <v>365</v>
      </c>
      <c r="U2321" t="s">
        <v>366</v>
      </c>
      <c r="V2321">
        <v>0</v>
      </c>
      <c r="W2321">
        <v>0</v>
      </c>
      <c r="X2321">
        <v>41.943236755999997</v>
      </c>
      <c r="Y2321">
        <v>-2.192951935</v>
      </c>
      <c r="Z2321">
        <v>2.192951935</v>
      </c>
      <c r="AA2321">
        <v>-2.192951935</v>
      </c>
      <c r="AB2321">
        <v>0.1235150438</v>
      </c>
      <c r="AC2321">
        <v>0.1235150438</v>
      </c>
      <c r="AD2321">
        <v>0</v>
      </c>
      <c r="AE2321">
        <v>1059.1434843</v>
      </c>
      <c r="AF2321">
        <v>2.2388808862</v>
      </c>
      <c r="AG2321">
        <v>19198.439554</v>
      </c>
      <c r="AH2321" t="s">
        <v>40</v>
      </c>
    </row>
    <row r="2322" spans="1:34" x14ac:dyDescent="0.55000000000000004">
      <c r="A2322">
        <v>14254.823547</v>
      </c>
      <c r="B2322">
        <v>15276.366843</v>
      </c>
      <c r="C2322" t="s">
        <v>21</v>
      </c>
      <c r="D2322">
        <v>21701</v>
      </c>
      <c r="E2322">
        <v>210063</v>
      </c>
      <c r="F2322" t="s">
        <v>533</v>
      </c>
      <c r="G2322" t="s">
        <v>35</v>
      </c>
      <c r="H2322" t="s">
        <v>55</v>
      </c>
      <c r="I2322" t="s">
        <v>37</v>
      </c>
      <c r="J2322">
        <v>1</v>
      </c>
      <c r="K2322">
        <v>0</v>
      </c>
      <c r="L2322">
        <v>0</v>
      </c>
      <c r="M2322">
        <v>0</v>
      </c>
      <c r="N2322">
        <v>3.0127319109999999</v>
      </c>
      <c r="O2322">
        <v>3</v>
      </c>
      <c r="P2322">
        <v>66130.47</v>
      </c>
      <c r="Q2322">
        <v>3</v>
      </c>
      <c r="R2322">
        <v>3.0127319109999999</v>
      </c>
      <c r="S2322">
        <v>66130.47</v>
      </c>
      <c r="T2322" t="s">
        <v>55</v>
      </c>
      <c r="U2322" t="s">
        <v>76</v>
      </c>
      <c r="V2322">
        <v>0</v>
      </c>
      <c r="W2322">
        <v>0</v>
      </c>
      <c r="X2322">
        <v>32.620666036000003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3.0127319109999999</v>
      </c>
      <c r="AG2322">
        <v>21971.154049000001</v>
      </c>
      <c r="AH2322" t="s">
        <v>40</v>
      </c>
    </row>
    <row r="2323" spans="1:34" x14ac:dyDescent="0.55000000000000004">
      <c r="A2323">
        <v>14254.823547</v>
      </c>
      <c r="B2323">
        <v>15276.366843</v>
      </c>
      <c r="C2323" t="s">
        <v>21</v>
      </c>
      <c r="D2323">
        <v>20723</v>
      </c>
      <c r="E2323">
        <v>210063</v>
      </c>
      <c r="F2323" t="s">
        <v>533</v>
      </c>
      <c r="G2323" t="s">
        <v>35</v>
      </c>
      <c r="H2323" t="s">
        <v>79</v>
      </c>
      <c r="I2323" t="s">
        <v>37</v>
      </c>
      <c r="J2323">
        <v>1</v>
      </c>
      <c r="K2323">
        <v>0.73492597800000004</v>
      </c>
      <c r="L2323">
        <v>1</v>
      </c>
      <c r="M2323">
        <v>2208.4499999999998</v>
      </c>
      <c r="N2323">
        <v>0.98163297100000002</v>
      </c>
      <c r="O2323">
        <v>1</v>
      </c>
      <c r="P2323">
        <v>8597.17</v>
      </c>
      <c r="Q2323">
        <v>0</v>
      </c>
      <c r="R2323">
        <v>0.24670699300000001</v>
      </c>
      <c r="S2323">
        <v>6388.72</v>
      </c>
      <c r="T2323" t="s">
        <v>129</v>
      </c>
      <c r="U2323" t="s">
        <v>255</v>
      </c>
      <c r="V2323">
        <v>0</v>
      </c>
      <c r="W2323">
        <v>0</v>
      </c>
      <c r="X2323">
        <v>111.81412468000001</v>
      </c>
      <c r="Y2323">
        <v>-21.82886835</v>
      </c>
      <c r="Z2323">
        <v>21.828868353000001</v>
      </c>
      <c r="AA2323">
        <v>-21.82886835</v>
      </c>
      <c r="AB2323">
        <v>4.8163275300000002E-2</v>
      </c>
      <c r="AC2323">
        <v>4.8163275300000002E-2</v>
      </c>
      <c r="AD2323">
        <v>0</v>
      </c>
      <c r="AE2323">
        <v>351.24357988000003</v>
      </c>
      <c r="AF2323">
        <v>0.19854371770000001</v>
      </c>
      <c r="AG2323">
        <v>1447.9332165999999</v>
      </c>
      <c r="AH2323" t="s">
        <v>40</v>
      </c>
    </row>
    <row r="2324" spans="1:34" x14ac:dyDescent="0.55000000000000004">
      <c r="A2324">
        <v>14254.823547</v>
      </c>
      <c r="B2324">
        <v>15276.366843</v>
      </c>
      <c r="C2324" t="s">
        <v>21</v>
      </c>
      <c r="D2324">
        <v>21286</v>
      </c>
      <c r="E2324">
        <v>210063</v>
      </c>
      <c r="F2324" t="s">
        <v>533</v>
      </c>
      <c r="G2324" t="s">
        <v>35</v>
      </c>
      <c r="H2324" t="s">
        <v>36</v>
      </c>
      <c r="I2324" t="s">
        <v>37</v>
      </c>
      <c r="J2324">
        <v>2</v>
      </c>
      <c r="K2324">
        <v>112.95964365</v>
      </c>
      <c r="L2324">
        <v>130</v>
      </c>
      <c r="M2324">
        <v>1633505.07</v>
      </c>
      <c r="N2324">
        <v>118.38440448999999</v>
      </c>
      <c r="O2324">
        <v>143</v>
      </c>
      <c r="P2324">
        <v>1648962.73</v>
      </c>
      <c r="Q2324">
        <v>13</v>
      </c>
      <c r="R2324">
        <v>5.4247608420000004</v>
      </c>
      <c r="S2324">
        <v>15457.66</v>
      </c>
      <c r="T2324" t="s">
        <v>155</v>
      </c>
      <c r="U2324" t="s">
        <v>156</v>
      </c>
      <c r="V2324">
        <v>0</v>
      </c>
      <c r="W2324">
        <v>0</v>
      </c>
      <c r="X2324">
        <v>42.606785745000003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5.4247608420000004</v>
      </c>
      <c r="AG2324">
        <v>39561.520792000003</v>
      </c>
      <c r="AH2324" t="s">
        <v>40</v>
      </c>
    </row>
    <row r="2325" spans="1:34" x14ac:dyDescent="0.55000000000000004">
      <c r="A2325">
        <v>14254.823547</v>
      </c>
      <c r="B2325">
        <v>15276.366843</v>
      </c>
      <c r="C2325" t="s">
        <v>21</v>
      </c>
      <c r="D2325">
        <v>21244</v>
      </c>
      <c r="E2325">
        <v>210063</v>
      </c>
      <c r="F2325" t="s">
        <v>533</v>
      </c>
      <c r="G2325" t="s">
        <v>35</v>
      </c>
      <c r="H2325" t="s">
        <v>36</v>
      </c>
      <c r="I2325" t="s">
        <v>37</v>
      </c>
      <c r="J2325">
        <v>2</v>
      </c>
      <c r="K2325">
        <v>7.2540937860000003</v>
      </c>
      <c r="L2325">
        <v>8</v>
      </c>
      <c r="M2325">
        <v>220551.96</v>
      </c>
      <c r="N2325">
        <v>12.541129629</v>
      </c>
      <c r="O2325">
        <v>19</v>
      </c>
      <c r="P2325">
        <v>189470.31</v>
      </c>
      <c r="Q2325">
        <v>11</v>
      </c>
      <c r="R2325">
        <v>5.287035843</v>
      </c>
      <c r="S2325">
        <v>-31081.65</v>
      </c>
      <c r="T2325" t="s">
        <v>153</v>
      </c>
      <c r="U2325" t="s">
        <v>154</v>
      </c>
      <c r="V2325">
        <v>0</v>
      </c>
      <c r="W2325">
        <v>0</v>
      </c>
      <c r="X2325">
        <v>128.80505017999999</v>
      </c>
      <c r="Y2325">
        <v>-0.77333497699999998</v>
      </c>
      <c r="Z2325">
        <v>0.77333497699999998</v>
      </c>
      <c r="AA2325">
        <v>-0.77333497699999998</v>
      </c>
      <c r="AB2325">
        <v>3.1742930400000001E-2</v>
      </c>
      <c r="AC2325">
        <v>3.1742930400000001E-2</v>
      </c>
      <c r="AD2325">
        <v>0</v>
      </c>
      <c r="AE2325">
        <v>231.49381832</v>
      </c>
      <c r="AF2325">
        <v>5.2552929125999999</v>
      </c>
      <c r="AG2325">
        <v>38325.630546</v>
      </c>
      <c r="AH2325" t="s">
        <v>40</v>
      </c>
    </row>
    <row r="2326" spans="1:34" x14ac:dyDescent="0.55000000000000004">
      <c r="A2326">
        <v>14254.823547</v>
      </c>
      <c r="B2326">
        <v>15276.366843</v>
      </c>
      <c r="C2326" t="s">
        <v>21</v>
      </c>
      <c r="D2326">
        <v>20707</v>
      </c>
      <c r="E2326">
        <v>210063</v>
      </c>
      <c r="F2326" t="s">
        <v>533</v>
      </c>
      <c r="G2326" t="s">
        <v>35</v>
      </c>
      <c r="H2326" t="s">
        <v>41</v>
      </c>
      <c r="I2326" t="s">
        <v>37</v>
      </c>
      <c r="J2326">
        <v>1</v>
      </c>
      <c r="K2326">
        <v>0</v>
      </c>
      <c r="L2326">
        <v>0</v>
      </c>
      <c r="M2326">
        <v>0</v>
      </c>
      <c r="N2326">
        <v>0.94474897199999996</v>
      </c>
      <c r="O2326">
        <v>1</v>
      </c>
      <c r="P2326">
        <v>4124.25</v>
      </c>
      <c r="Q2326">
        <v>1</v>
      </c>
      <c r="R2326">
        <v>0.94474897199999996</v>
      </c>
      <c r="S2326">
        <v>4124.25</v>
      </c>
      <c r="T2326" t="s">
        <v>129</v>
      </c>
      <c r="U2326" t="s">
        <v>267</v>
      </c>
      <c r="V2326">
        <v>0</v>
      </c>
      <c r="W2326">
        <v>0</v>
      </c>
      <c r="X2326">
        <v>135.32980598</v>
      </c>
      <c r="Y2326">
        <v>-184.9022105</v>
      </c>
      <c r="Z2326">
        <v>135.32980598</v>
      </c>
      <c r="AA2326">
        <v>135.32980598</v>
      </c>
      <c r="AB2326">
        <v>0.94474897199999996</v>
      </c>
      <c r="AC2326">
        <v>0.94474897199999996</v>
      </c>
      <c r="AD2326">
        <v>0</v>
      </c>
      <c r="AE2326">
        <v>6889.8348126000001</v>
      </c>
      <c r="AF2326">
        <v>0</v>
      </c>
      <c r="AG2326">
        <v>0</v>
      </c>
      <c r="AH2326" t="s">
        <v>40</v>
      </c>
    </row>
    <row r="2327" spans="1:34" x14ac:dyDescent="0.55000000000000004">
      <c r="A2327">
        <v>14254.823547</v>
      </c>
      <c r="B2327">
        <v>15276.366843</v>
      </c>
      <c r="C2327" t="s">
        <v>21</v>
      </c>
      <c r="D2327">
        <v>21239</v>
      </c>
      <c r="E2327">
        <v>210063</v>
      </c>
      <c r="F2327" t="s">
        <v>533</v>
      </c>
      <c r="G2327" t="s">
        <v>35</v>
      </c>
      <c r="H2327" t="s">
        <v>86</v>
      </c>
      <c r="I2327" t="s">
        <v>37</v>
      </c>
      <c r="J2327">
        <v>3</v>
      </c>
      <c r="K2327">
        <v>46.771966614</v>
      </c>
      <c r="L2327">
        <v>62</v>
      </c>
      <c r="M2327">
        <v>590554.67000000004</v>
      </c>
      <c r="N2327">
        <v>79.363192647999995</v>
      </c>
      <c r="O2327">
        <v>101</v>
      </c>
      <c r="P2327">
        <v>1064459.32</v>
      </c>
      <c r="Q2327">
        <v>39</v>
      </c>
      <c r="R2327">
        <v>32.591226034000002</v>
      </c>
      <c r="S2327">
        <v>473904.65</v>
      </c>
      <c r="T2327" t="s">
        <v>36</v>
      </c>
      <c r="U2327" t="s">
        <v>109</v>
      </c>
      <c r="V2327">
        <v>0</v>
      </c>
      <c r="W2327">
        <v>0</v>
      </c>
      <c r="X2327">
        <v>164.27218110999999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32.591226034000002</v>
      </c>
      <c r="AG2327">
        <v>237680.24139000001</v>
      </c>
      <c r="AH2327" t="s">
        <v>40</v>
      </c>
    </row>
    <row r="2328" spans="1:34" x14ac:dyDescent="0.55000000000000004">
      <c r="A2328">
        <v>14254.823547</v>
      </c>
      <c r="B2328">
        <v>15276.366843</v>
      </c>
      <c r="C2328" t="s">
        <v>21</v>
      </c>
      <c r="D2328">
        <v>21237</v>
      </c>
      <c r="E2328">
        <v>210063</v>
      </c>
      <c r="F2328" t="s">
        <v>533</v>
      </c>
      <c r="G2328" t="s">
        <v>35</v>
      </c>
      <c r="H2328" t="s">
        <v>36</v>
      </c>
      <c r="I2328" t="s">
        <v>37</v>
      </c>
      <c r="J2328">
        <v>2</v>
      </c>
      <c r="K2328">
        <v>32.311908043999999</v>
      </c>
      <c r="L2328">
        <v>36</v>
      </c>
      <c r="M2328">
        <v>408651.68</v>
      </c>
      <c r="N2328">
        <v>40.165897807999997</v>
      </c>
      <c r="O2328">
        <v>39</v>
      </c>
      <c r="P2328">
        <v>735246.7</v>
      </c>
      <c r="Q2328">
        <v>3</v>
      </c>
      <c r="R2328">
        <v>7.8539897639999996</v>
      </c>
      <c r="S2328">
        <v>326595.02</v>
      </c>
      <c r="T2328" t="s">
        <v>294</v>
      </c>
      <c r="U2328" t="s">
        <v>295</v>
      </c>
      <c r="V2328">
        <v>0</v>
      </c>
      <c r="W2328">
        <v>0</v>
      </c>
      <c r="X2328">
        <v>67.447334992999998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7.8539897639999996</v>
      </c>
      <c r="AG2328">
        <v>57277.323075</v>
      </c>
      <c r="AH2328" t="s">
        <v>40</v>
      </c>
    </row>
    <row r="2329" spans="1:34" x14ac:dyDescent="0.55000000000000004">
      <c r="A2329">
        <v>14254.823547</v>
      </c>
      <c r="B2329">
        <v>15276.366843</v>
      </c>
      <c r="C2329" t="s">
        <v>21</v>
      </c>
      <c r="D2329">
        <v>21236</v>
      </c>
      <c r="E2329">
        <v>210063</v>
      </c>
      <c r="F2329" t="s">
        <v>533</v>
      </c>
      <c r="G2329" t="s">
        <v>35</v>
      </c>
      <c r="H2329" t="s">
        <v>36</v>
      </c>
      <c r="I2329" t="s">
        <v>37</v>
      </c>
      <c r="J2329">
        <v>3</v>
      </c>
      <c r="K2329">
        <v>51.408864475000001</v>
      </c>
      <c r="L2329">
        <v>62</v>
      </c>
      <c r="M2329">
        <v>743621.3</v>
      </c>
      <c r="N2329">
        <v>77.893625696000001</v>
      </c>
      <c r="O2329">
        <v>93</v>
      </c>
      <c r="P2329">
        <v>1251138.72</v>
      </c>
      <c r="Q2329">
        <v>31</v>
      </c>
      <c r="R2329">
        <v>26.484761220999999</v>
      </c>
      <c r="S2329">
        <v>507517.42</v>
      </c>
      <c r="T2329" t="s">
        <v>367</v>
      </c>
      <c r="U2329" t="s">
        <v>368</v>
      </c>
      <c r="V2329">
        <v>0</v>
      </c>
      <c r="W2329">
        <v>0</v>
      </c>
      <c r="X2329">
        <v>54.704096397999997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26.484761220999999</v>
      </c>
      <c r="AG2329">
        <v>193147.21187999999</v>
      </c>
      <c r="AH2329" t="s">
        <v>40</v>
      </c>
    </row>
    <row r="2330" spans="1:34" x14ac:dyDescent="0.55000000000000004">
      <c r="A2330">
        <v>14254.823547</v>
      </c>
      <c r="B2330">
        <v>15276.366843</v>
      </c>
      <c r="C2330" t="s">
        <v>21</v>
      </c>
      <c r="D2330">
        <v>21028</v>
      </c>
      <c r="E2330">
        <v>210063</v>
      </c>
      <c r="F2330" t="s">
        <v>533</v>
      </c>
      <c r="G2330" t="s">
        <v>35</v>
      </c>
      <c r="H2330" t="s">
        <v>126</v>
      </c>
      <c r="I2330" t="s">
        <v>37</v>
      </c>
      <c r="J2330">
        <v>1</v>
      </c>
      <c r="K2330">
        <v>0</v>
      </c>
      <c r="L2330">
        <v>0</v>
      </c>
      <c r="M2330">
        <v>0</v>
      </c>
      <c r="N2330">
        <v>1.4024919579999999</v>
      </c>
      <c r="O2330">
        <v>1</v>
      </c>
      <c r="P2330">
        <v>8900.76</v>
      </c>
      <c r="Q2330">
        <v>1</v>
      </c>
      <c r="R2330">
        <v>1.4024919579999999</v>
      </c>
      <c r="S2330">
        <v>8900.76</v>
      </c>
      <c r="T2330" t="s">
        <v>181</v>
      </c>
      <c r="U2330" t="s">
        <v>182</v>
      </c>
      <c r="V2330">
        <v>0</v>
      </c>
      <c r="W2330">
        <v>0</v>
      </c>
      <c r="X2330">
        <v>5.2026098440000004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1.4024919579999999</v>
      </c>
      <c r="AG2330">
        <v>10228.048088</v>
      </c>
      <c r="AH2330" t="s">
        <v>40</v>
      </c>
    </row>
    <row r="2331" spans="1:34" x14ac:dyDescent="0.55000000000000004">
      <c r="A2331">
        <v>14254.823547</v>
      </c>
      <c r="B2331">
        <v>15276.366843</v>
      </c>
      <c r="C2331" t="s">
        <v>21</v>
      </c>
      <c r="D2331">
        <v>21234</v>
      </c>
      <c r="E2331">
        <v>210063</v>
      </c>
      <c r="F2331" t="s">
        <v>533</v>
      </c>
      <c r="G2331" t="s">
        <v>35</v>
      </c>
      <c r="H2331" t="s">
        <v>36</v>
      </c>
      <c r="I2331" t="s">
        <v>37</v>
      </c>
      <c r="J2331">
        <v>3</v>
      </c>
      <c r="K2331">
        <v>248.20525064</v>
      </c>
      <c r="L2331">
        <v>303</v>
      </c>
      <c r="M2331">
        <v>3457131.73</v>
      </c>
      <c r="N2331">
        <v>282.85253360000002</v>
      </c>
      <c r="O2331">
        <v>310</v>
      </c>
      <c r="P2331">
        <v>4496780.33</v>
      </c>
      <c r="Q2331">
        <v>7</v>
      </c>
      <c r="R2331">
        <v>34.647282963999999</v>
      </c>
      <c r="S2331">
        <v>1039648.6</v>
      </c>
      <c r="T2331" t="s">
        <v>236</v>
      </c>
      <c r="U2331" t="s">
        <v>237</v>
      </c>
      <c r="V2331">
        <v>0</v>
      </c>
      <c r="W2331">
        <v>0</v>
      </c>
      <c r="X2331">
        <v>124.48361029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34.647282963999999</v>
      </c>
      <c r="AG2331">
        <v>252674.58700999999</v>
      </c>
      <c r="AH2331" t="s">
        <v>40</v>
      </c>
    </row>
    <row r="2332" spans="1:34" x14ac:dyDescent="0.55000000000000004">
      <c r="A2332">
        <v>14254.823547</v>
      </c>
      <c r="B2332">
        <v>15276.366843</v>
      </c>
      <c r="C2332" t="s">
        <v>21</v>
      </c>
      <c r="D2332">
        <v>21015</v>
      </c>
      <c r="E2332">
        <v>210063</v>
      </c>
      <c r="F2332" t="s">
        <v>533</v>
      </c>
      <c r="G2332" t="s">
        <v>35</v>
      </c>
      <c r="H2332" t="s">
        <v>126</v>
      </c>
      <c r="I2332" t="s">
        <v>37</v>
      </c>
      <c r="J2332">
        <v>2</v>
      </c>
      <c r="K2332">
        <v>8.76902574</v>
      </c>
      <c r="L2332">
        <v>8</v>
      </c>
      <c r="M2332">
        <v>124037.89</v>
      </c>
      <c r="N2332">
        <v>9.3626537229999993</v>
      </c>
      <c r="O2332">
        <v>12</v>
      </c>
      <c r="P2332">
        <v>141449.79</v>
      </c>
      <c r="Q2332">
        <v>4</v>
      </c>
      <c r="R2332">
        <v>0.59362798299999997</v>
      </c>
      <c r="S2332">
        <v>17411.900000000001</v>
      </c>
      <c r="T2332" t="s">
        <v>247</v>
      </c>
      <c r="U2332" t="s">
        <v>336</v>
      </c>
      <c r="V2332">
        <v>0</v>
      </c>
      <c r="W2332">
        <v>0</v>
      </c>
      <c r="X2332">
        <v>16.030183524000002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0.59362798299999997</v>
      </c>
      <c r="AG2332">
        <v>4329.1909959000004</v>
      </c>
      <c r="AH2332" t="s">
        <v>40</v>
      </c>
    </row>
    <row r="2333" spans="1:34" x14ac:dyDescent="0.55000000000000004">
      <c r="A2333">
        <v>14254.823547</v>
      </c>
      <c r="B2333">
        <v>15276.366843</v>
      </c>
      <c r="C2333" t="s">
        <v>21</v>
      </c>
      <c r="D2333">
        <v>21231</v>
      </c>
      <c r="E2333">
        <v>210063</v>
      </c>
      <c r="F2333" t="s">
        <v>533</v>
      </c>
      <c r="G2333" t="s">
        <v>35</v>
      </c>
      <c r="H2333" t="s">
        <v>86</v>
      </c>
      <c r="I2333" t="s">
        <v>37</v>
      </c>
      <c r="J2333">
        <v>2</v>
      </c>
      <c r="K2333">
        <v>1.970442942</v>
      </c>
      <c r="L2333">
        <v>3</v>
      </c>
      <c r="M2333">
        <v>24572.15</v>
      </c>
      <c r="N2333">
        <v>3.2206389039999999</v>
      </c>
      <c r="O2333">
        <v>3</v>
      </c>
      <c r="P2333">
        <v>24025.33</v>
      </c>
      <c r="Q2333">
        <v>0</v>
      </c>
      <c r="R2333">
        <v>1.250195962</v>
      </c>
      <c r="S2333">
        <v>-546.82000000000005</v>
      </c>
      <c r="T2333" t="s">
        <v>36</v>
      </c>
      <c r="U2333" t="s">
        <v>213</v>
      </c>
      <c r="V2333">
        <v>0</v>
      </c>
      <c r="W2333">
        <v>0</v>
      </c>
      <c r="X2333">
        <v>80.842232605000007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1.250195962</v>
      </c>
      <c r="AG2333">
        <v>9117.3887634000002</v>
      </c>
      <c r="AH2333" t="s">
        <v>40</v>
      </c>
    </row>
    <row r="2334" spans="1:34" x14ac:dyDescent="0.55000000000000004">
      <c r="A2334">
        <v>14254.823547</v>
      </c>
      <c r="B2334">
        <v>15276.366843</v>
      </c>
      <c r="C2334" t="s">
        <v>21</v>
      </c>
      <c r="D2334">
        <v>20774</v>
      </c>
      <c r="E2334">
        <v>210063</v>
      </c>
      <c r="F2334" t="s">
        <v>533</v>
      </c>
      <c r="G2334" t="s">
        <v>35</v>
      </c>
      <c r="H2334" t="s">
        <v>41</v>
      </c>
      <c r="I2334" t="s">
        <v>37</v>
      </c>
      <c r="J2334">
        <v>1</v>
      </c>
      <c r="K2334">
        <v>0</v>
      </c>
      <c r="L2334">
        <v>0</v>
      </c>
      <c r="M2334">
        <v>0</v>
      </c>
      <c r="N2334">
        <v>1.3533579600000001</v>
      </c>
      <c r="O2334">
        <v>2</v>
      </c>
      <c r="P2334">
        <v>12721.79</v>
      </c>
      <c r="Q2334">
        <v>2</v>
      </c>
      <c r="R2334">
        <v>1.3533579600000001</v>
      </c>
      <c r="S2334">
        <v>12721.79</v>
      </c>
      <c r="T2334" t="s">
        <v>162</v>
      </c>
      <c r="U2334" t="s">
        <v>201</v>
      </c>
      <c r="V2334">
        <v>0</v>
      </c>
      <c r="W2334">
        <v>0</v>
      </c>
      <c r="X2334">
        <v>108.96683977000001</v>
      </c>
      <c r="Y2334">
        <v>-10.96837268</v>
      </c>
      <c r="Z2334">
        <v>10.968372676</v>
      </c>
      <c r="AA2334">
        <v>-10.96837268</v>
      </c>
      <c r="AB2334">
        <v>0.1362261629</v>
      </c>
      <c r="AC2334">
        <v>0.1362261629</v>
      </c>
      <c r="AD2334">
        <v>0</v>
      </c>
      <c r="AE2334">
        <v>993.46576453</v>
      </c>
      <c r="AF2334">
        <v>1.2171317971</v>
      </c>
      <c r="AG2334">
        <v>8876.2594884999999</v>
      </c>
      <c r="AH2334" t="s">
        <v>40</v>
      </c>
    </row>
    <row r="2335" spans="1:34" x14ac:dyDescent="0.55000000000000004">
      <c r="A2335">
        <v>14254.823547</v>
      </c>
      <c r="B2335">
        <v>15276.366843</v>
      </c>
      <c r="C2335" t="s">
        <v>21</v>
      </c>
      <c r="D2335">
        <v>21013</v>
      </c>
      <c r="E2335">
        <v>210063</v>
      </c>
      <c r="F2335" t="s">
        <v>533</v>
      </c>
      <c r="G2335" t="s">
        <v>35</v>
      </c>
      <c r="H2335" t="s">
        <v>36</v>
      </c>
      <c r="I2335" t="s">
        <v>37</v>
      </c>
      <c r="J2335">
        <v>2</v>
      </c>
      <c r="K2335">
        <v>5.0640918480000003</v>
      </c>
      <c r="L2335">
        <v>9</v>
      </c>
      <c r="M2335">
        <v>70593.02</v>
      </c>
      <c r="N2335">
        <v>11.600162657</v>
      </c>
      <c r="O2335">
        <v>12</v>
      </c>
      <c r="P2335">
        <v>167050.76</v>
      </c>
      <c r="Q2335">
        <v>3</v>
      </c>
      <c r="R2335">
        <v>6.5360708089999999</v>
      </c>
      <c r="S2335">
        <v>96457.74</v>
      </c>
      <c r="T2335" t="s">
        <v>183</v>
      </c>
      <c r="U2335" t="s">
        <v>184</v>
      </c>
      <c r="V2335">
        <v>0</v>
      </c>
      <c r="W2335">
        <v>0</v>
      </c>
      <c r="X2335">
        <v>28.110223167000001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6.5360708089999999</v>
      </c>
      <c r="AG2335">
        <v>47666.046254000001</v>
      </c>
      <c r="AH2335" t="s">
        <v>40</v>
      </c>
    </row>
    <row r="2336" spans="1:34" x14ac:dyDescent="0.55000000000000004">
      <c r="A2336">
        <v>14254.823547</v>
      </c>
      <c r="B2336">
        <v>15276.366843</v>
      </c>
      <c r="C2336" t="s">
        <v>21</v>
      </c>
      <c r="D2336">
        <v>21225</v>
      </c>
      <c r="E2336">
        <v>210063</v>
      </c>
      <c r="F2336" t="s">
        <v>533</v>
      </c>
      <c r="G2336" t="s">
        <v>35</v>
      </c>
      <c r="H2336" t="s">
        <v>86</v>
      </c>
      <c r="I2336" t="s">
        <v>37</v>
      </c>
      <c r="J2336">
        <v>2</v>
      </c>
      <c r="K2336">
        <v>2.588883923</v>
      </c>
      <c r="L2336">
        <v>4</v>
      </c>
      <c r="M2336">
        <v>41893.040000000001</v>
      </c>
      <c r="N2336">
        <v>3.8646048849999999</v>
      </c>
      <c r="O2336">
        <v>5</v>
      </c>
      <c r="P2336">
        <v>66639.53</v>
      </c>
      <c r="Q2336">
        <v>1</v>
      </c>
      <c r="R2336">
        <v>1.2757209620000001</v>
      </c>
      <c r="S2336">
        <v>24746.49</v>
      </c>
      <c r="T2336" t="s">
        <v>292</v>
      </c>
      <c r="U2336" t="s">
        <v>293</v>
      </c>
      <c r="V2336">
        <v>0</v>
      </c>
      <c r="W2336">
        <v>0</v>
      </c>
      <c r="X2336">
        <v>78.337591657999994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1.2757209620000001</v>
      </c>
      <c r="AG2336">
        <v>9303.5366596000003</v>
      </c>
      <c r="AH2336" t="s">
        <v>40</v>
      </c>
    </row>
    <row r="2337" spans="1:34" x14ac:dyDescent="0.55000000000000004">
      <c r="A2337">
        <v>14254.823547</v>
      </c>
      <c r="B2337">
        <v>15276.366843</v>
      </c>
      <c r="C2337" t="s">
        <v>21</v>
      </c>
      <c r="D2337">
        <v>21223</v>
      </c>
      <c r="E2337">
        <v>210063</v>
      </c>
      <c r="F2337" t="s">
        <v>533</v>
      </c>
      <c r="G2337" t="s">
        <v>35</v>
      </c>
      <c r="H2337" t="s">
        <v>86</v>
      </c>
      <c r="I2337" t="s">
        <v>37</v>
      </c>
      <c r="J2337">
        <v>2</v>
      </c>
      <c r="K2337">
        <v>1.69003795</v>
      </c>
      <c r="L2337">
        <v>2</v>
      </c>
      <c r="M2337">
        <v>14269.92</v>
      </c>
      <c r="N2337">
        <v>4.4521328679999996</v>
      </c>
      <c r="O2337">
        <v>4</v>
      </c>
      <c r="P2337">
        <v>78829.55</v>
      </c>
      <c r="Q2337">
        <v>2</v>
      </c>
      <c r="R2337">
        <v>2.7620949179999998</v>
      </c>
      <c r="S2337">
        <v>64559.63</v>
      </c>
      <c r="T2337" t="s">
        <v>36</v>
      </c>
      <c r="U2337" t="s">
        <v>308</v>
      </c>
      <c r="V2337">
        <v>0</v>
      </c>
      <c r="W2337">
        <v>0</v>
      </c>
      <c r="X2337">
        <v>32.501234044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2.7620949179999998</v>
      </c>
      <c r="AG2337">
        <v>20143.316674999998</v>
      </c>
      <c r="AH2337" t="s">
        <v>40</v>
      </c>
    </row>
    <row r="2338" spans="1:34" x14ac:dyDescent="0.55000000000000004">
      <c r="A2338">
        <v>14254.823547</v>
      </c>
      <c r="B2338">
        <v>15276.366843</v>
      </c>
      <c r="C2338" t="s">
        <v>21</v>
      </c>
      <c r="D2338">
        <v>21221</v>
      </c>
      <c r="E2338">
        <v>210063</v>
      </c>
      <c r="F2338" t="s">
        <v>533</v>
      </c>
      <c r="G2338" t="s">
        <v>35</v>
      </c>
      <c r="H2338" t="s">
        <v>36</v>
      </c>
      <c r="I2338" t="s">
        <v>37</v>
      </c>
      <c r="J2338">
        <v>2</v>
      </c>
      <c r="K2338">
        <v>38.439204861</v>
      </c>
      <c r="L2338">
        <v>39</v>
      </c>
      <c r="M2338">
        <v>631600.34</v>
      </c>
      <c r="N2338">
        <v>42.474335742000001</v>
      </c>
      <c r="O2338">
        <v>46</v>
      </c>
      <c r="P2338">
        <v>675780.06</v>
      </c>
      <c r="Q2338">
        <v>7</v>
      </c>
      <c r="R2338">
        <v>4.0351308809999997</v>
      </c>
      <c r="S2338">
        <v>44179.72</v>
      </c>
      <c r="T2338" t="s">
        <v>388</v>
      </c>
      <c r="U2338" t="s">
        <v>389</v>
      </c>
      <c r="V2338">
        <v>0</v>
      </c>
      <c r="W2338">
        <v>0</v>
      </c>
      <c r="X2338">
        <v>45.604401649000003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4.0351308809999997</v>
      </c>
      <c r="AG2338">
        <v>29427.272260999998</v>
      </c>
      <c r="AH2338" t="s">
        <v>40</v>
      </c>
    </row>
    <row r="2339" spans="1:34" x14ac:dyDescent="0.55000000000000004">
      <c r="A2339">
        <v>14254.823547</v>
      </c>
      <c r="B2339">
        <v>15276.366843</v>
      </c>
      <c r="C2339" t="s">
        <v>21</v>
      </c>
      <c r="D2339">
        <v>21218</v>
      </c>
      <c r="E2339">
        <v>210063</v>
      </c>
      <c r="F2339" t="s">
        <v>533</v>
      </c>
      <c r="G2339" t="s">
        <v>35</v>
      </c>
      <c r="H2339" t="s">
        <v>86</v>
      </c>
      <c r="I2339" t="s">
        <v>37</v>
      </c>
      <c r="J2339">
        <v>3</v>
      </c>
      <c r="K2339">
        <v>26.201802225000002</v>
      </c>
      <c r="L2339">
        <v>32</v>
      </c>
      <c r="M2339">
        <v>480933.47</v>
      </c>
      <c r="N2339">
        <v>37.346197893000003</v>
      </c>
      <c r="O2339">
        <v>44</v>
      </c>
      <c r="P2339">
        <v>535679.63</v>
      </c>
      <c r="Q2339">
        <v>12</v>
      </c>
      <c r="R2339">
        <v>11.144395668</v>
      </c>
      <c r="S2339">
        <v>54746.16</v>
      </c>
      <c r="T2339" t="s">
        <v>36</v>
      </c>
      <c r="U2339" t="s">
        <v>258</v>
      </c>
      <c r="V2339">
        <v>0</v>
      </c>
      <c r="W2339">
        <v>0</v>
      </c>
      <c r="X2339">
        <v>93.296299219000005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11.144395668</v>
      </c>
      <c r="AG2339">
        <v>81273.489058000006</v>
      </c>
      <c r="AH2339" t="s">
        <v>40</v>
      </c>
    </row>
    <row r="2340" spans="1:34" x14ac:dyDescent="0.55000000000000004">
      <c r="A2340">
        <v>14254.823547</v>
      </c>
      <c r="B2340">
        <v>15276.366843</v>
      </c>
      <c r="C2340" t="s">
        <v>21</v>
      </c>
      <c r="D2340">
        <v>21217</v>
      </c>
      <c r="E2340">
        <v>210063</v>
      </c>
      <c r="F2340" t="s">
        <v>533</v>
      </c>
      <c r="G2340" t="s">
        <v>35</v>
      </c>
      <c r="H2340" t="s">
        <v>86</v>
      </c>
      <c r="I2340" t="s">
        <v>37</v>
      </c>
      <c r="J2340">
        <v>2</v>
      </c>
      <c r="K2340">
        <v>9.9074107060000003</v>
      </c>
      <c r="L2340">
        <v>14</v>
      </c>
      <c r="M2340">
        <v>126862.94</v>
      </c>
      <c r="N2340">
        <v>11.017902673</v>
      </c>
      <c r="O2340">
        <v>10</v>
      </c>
      <c r="P2340">
        <v>123111.64</v>
      </c>
      <c r="Q2340">
        <v>-4</v>
      </c>
      <c r="R2340">
        <v>1.110491967</v>
      </c>
      <c r="S2340">
        <v>-3751.3</v>
      </c>
      <c r="T2340" t="s">
        <v>36</v>
      </c>
      <c r="U2340" t="s">
        <v>364</v>
      </c>
      <c r="V2340">
        <v>0</v>
      </c>
      <c r="W2340">
        <v>0</v>
      </c>
      <c r="X2340">
        <v>63.406089125999998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1.110491967</v>
      </c>
      <c r="AG2340">
        <v>8098.5599774000002</v>
      </c>
      <c r="AH2340" t="s">
        <v>40</v>
      </c>
    </row>
    <row r="2341" spans="1:34" x14ac:dyDescent="0.55000000000000004">
      <c r="A2341">
        <v>14254.823547</v>
      </c>
      <c r="B2341">
        <v>15276.366843</v>
      </c>
      <c r="C2341" t="s">
        <v>21</v>
      </c>
      <c r="D2341">
        <v>21215</v>
      </c>
      <c r="E2341">
        <v>210063</v>
      </c>
      <c r="F2341" t="s">
        <v>533</v>
      </c>
      <c r="G2341" t="s">
        <v>35</v>
      </c>
      <c r="H2341" t="s">
        <v>86</v>
      </c>
      <c r="I2341" t="s">
        <v>37</v>
      </c>
      <c r="J2341">
        <v>2</v>
      </c>
      <c r="K2341">
        <v>38.222186866000001</v>
      </c>
      <c r="L2341">
        <v>43</v>
      </c>
      <c r="M2341">
        <v>846439.45</v>
      </c>
      <c r="N2341">
        <v>46.142573630999998</v>
      </c>
      <c r="O2341">
        <v>48</v>
      </c>
      <c r="P2341">
        <v>681683.75</v>
      </c>
      <c r="Q2341">
        <v>5</v>
      </c>
      <c r="R2341">
        <v>7.9203867649999999</v>
      </c>
      <c r="S2341">
        <v>-164755.70000000001</v>
      </c>
      <c r="T2341" t="s">
        <v>36</v>
      </c>
      <c r="U2341" t="s">
        <v>277</v>
      </c>
      <c r="V2341">
        <v>0</v>
      </c>
      <c r="W2341">
        <v>0</v>
      </c>
      <c r="X2341">
        <v>67.616079995000007</v>
      </c>
      <c r="Y2341">
        <v>-0.64820198100000004</v>
      </c>
      <c r="Z2341">
        <v>0.64820198100000004</v>
      </c>
      <c r="AA2341">
        <v>-0.64820198100000004</v>
      </c>
      <c r="AB2341">
        <v>7.5928838100000007E-2</v>
      </c>
      <c r="AC2341">
        <v>7.5928838100000007E-2</v>
      </c>
      <c r="AD2341">
        <v>0</v>
      </c>
      <c r="AE2341">
        <v>553.73138004999998</v>
      </c>
      <c r="AF2341">
        <v>7.8444579268999997</v>
      </c>
      <c r="AG2341">
        <v>57207.809601000001</v>
      </c>
      <c r="AH2341" t="s">
        <v>40</v>
      </c>
    </row>
    <row r="2342" spans="1:34" x14ac:dyDescent="0.55000000000000004">
      <c r="A2342">
        <v>14254.823547</v>
      </c>
      <c r="B2342">
        <v>15276.366843</v>
      </c>
      <c r="C2342" t="s">
        <v>21</v>
      </c>
      <c r="D2342">
        <v>21213</v>
      </c>
      <c r="E2342">
        <v>210063</v>
      </c>
      <c r="F2342" t="s">
        <v>533</v>
      </c>
      <c r="G2342" t="s">
        <v>35</v>
      </c>
      <c r="H2342" t="s">
        <v>86</v>
      </c>
      <c r="I2342" t="s">
        <v>37</v>
      </c>
      <c r="J2342">
        <v>3</v>
      </c>
      <c r="K2342">
        <v>7.2824397860000003</v>
      </c>
      <c r="L2342">
        <v>9</v>
      </c>
      <c r="M2342">
        <v>93326.080000000002</v>
      </c>
      <c r="N2342">
        <v>10.112620700000001</v>
      </c>
      <c r="O2342">
        <v>15</v>
      </c>
      <c r="P2342">
        <v>159195.13</v>
      </c>
      <c r="Q2342">
        <v>6</v>
      </c>
      <c r="R2342">
        <v>2.830180914</v>
      </c>
      <c r="S2342">
        <v>65869.05</v>
      </c>
      <c r="T2342" t="s">
        <v>36</v>
      </c>
      <c r="U2342" t="s">
        <v>339</v>
      </c>
      <c r="V2342">
        <v>0</v>
      </c>
      <c r="W2342">
        <v>0</v>
      </c>
      <c r="X2342">
        <v>44.363528690000003</v>
      </c>
      <c r="Y2342">
        <v>-0.73492597800000004</v>
      </c>
      <c r="Z2342">
        <v>0.73492597800000004</v>
      </c>
      <c r="AA2342">
        <v>-0.73492597800000004</v>
      </c>
      <c r="AB2342">
        <v>4.6884761800000001E-2</v>
      </c>
      <c r="AC2342">
        <v>4.6884761800000001E-2</v>
      </c>
      <c r="AD2342">
        <v>0</v>
      </c>
      <c r="AE2342">
        <v>341.91967786999999</v>
      </c>
      <c r="AF2342">
        <v>2.7832961522000002</v>
      </c>
      <c r="AG2342">
        <v>20297.932352</v>
      </c>
      <c r="AH2342" t="s">
        <v>40</v>
      </c>
    </row>
    <row r="2343" spans="1:34" x14ac:dyDescent="0.55000000000000004">
      <c r="A2343">
        <v>14254.823547</v>
      </c>
      <c r="B2343">
        <v>15276.366843</v>
      </c>
      <c r="C2343" t="s">
        <v>21</v>
      </c>
      <c r="D2343">
        <v>20902</v>
      </c>
      <c r="E2343">
        <v>210063</v>
      </c>
      <c r="F2343" t="s">
        <v>533</v>
      </c>
      <c r="G2343" t="s">
        <v>35</v>
      </c>
      <c r="H2343" t="s">
        <v>46</v>
      </c>
      <c r="I2343" t="s">
        <v>37</v>
      </c>
      <c r="J2343">
        <v>1</v>
      </c>
      <c r="K2343">
        <v>0</v>
      </c>
      <c r="L2343">
        <v>0</v>
      </c>
      <c r="M2343">
        <v>0</v>
      </c>
      <c r="N2343">
        <v>0.79401597599999996</v>
      </c>
      <c r="O2343">
        <v>1</v>
      </c>
      <c r="P2343">
        <v>33524.959999999999</v>
      </c>
      <c r="Q2343">
        <v>1</v>
      </c>
      <c r="R2343">
        <v>0.79401597599999996</v>
      </c>
      <c r="S2343">
        <v>33524.959999999999</v>
      </c>
      <c r="T2343" t="s">
        <v>98</v>
      </c>
      <c r="U2343" t="s">
        <v>321</v>
      </c>
      <c r="V2343">
        <v>0</v>
      </c>
      <c r="W2343">
        <v>0</v>
      </c>
      <c r="X2343">
        <v>117.92911949000001</v>
      </c>
      <c r="Y2343">
        <v>-0.92701997199999997</v>
      </c>
      <c r="Z2343">
        <v>0.92701997199999997</v>
      </c>
      <c r="AA2343">
        <v>-0.92701997199999997</v>
      </c>
      <c r="AB2343">
        <v>6.2416193E-3</v>
      </c>
      <c r="AC2343">
        <v>6.2416193E-3</v>
      </c>
      <c r="AD2343">
        <v>0</v>
      </c>
      <c r="AE2343">
        <v>45.518679765999998</v>
      </c>
      <c r="AF2343">
        <v>0.78777435669999996</v>
      </c>
      <c r="AG2343">
        <v>5745.0554043000002</v>
      </c>
      <c r="AH2343" t="s">
        <v>40</v>
      </c>
    </row>
    <row r="2344" spans="1:34" x14ac:dyDescent="0.55000000000000004">
      <c r="A2344">
        <v>14254.823547</v>
      </c>
      <c r="B2344">
        <v>15276.366843</v>
      </c>
      <c r="C2344" t="s">
        <v>21</v>
      </c>
      <c r="D2344">
        <v>21212</v>
      </c>
      <c r="E2344">
        <v>210063</v>
      </c>
      <c r="F2344" t="s">
        <v>533</v>
      </c>
      <c r="G2344" t="s">
        <v>35</v>
      </c>
      <c r="H2344" t="s">
        <v>86</v>
      </c>
      <c r="I2344" t="s">
        <v>37</v>
      </c>
      <c r="J2344">
        <v>3</v>
      </c>
      <c r="K2344">
        <v>90.851743307000007</v>
      </c>
      <c r="L2344">
        <v>105</v>
      </c>
      <c r="M2344">
        <v>1106601.06</v>
      </c>
      <c r="N2344">
        <v>95.058541177999999</v>
      </c>
      <c r="O2344">
        <v>124</v>
      </c>
      <c r="P2344">
        <v>1244321.77</v>
      </c>
      <c r="Q2344">
        <v>19</v>
      </c>
      <c r="R2344">
        <v>4.206797871</v>
      </c>
      <c r="S2344">
        <v>137720.71</v>
      </c>
      <c r="T2344" t="s">
        <v>36</v>
      </c>
      <c r="U2344" t="s">
        <v>185</v>
      </c>
      <c r="V2344">
        <v>0</v>
      </c>
      <c r="W2344">
        <v>0</v>
      </c>
      <c r="X2344">
        <v>53.002016415999996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4.206797871</v>
      </c>
      <c r="AG2344">
        <v>30679.199745000002</v>
      </c>
      <c r="AH2344" t="s">
        <v>40</v>
      </c>
    </row>
    <row r="2345" spans="1:34" x14ac:dyDescent="0.55000000000000004">
      <c r="A2345">
        <v>14254.823547</v>
      </c>
      <c r="B2345">
        <v>15276.366843</v>
      </c>
      <c r="C2345" t="s">
        <v>21</v>
      </c>
      <c r="D2345">
        <v>21211</v>
      </c>
      <c r="E2345">
        <v>210063</v>
      </c>
      <c r="F2345" t="s">
        <v>533</v>
      </c>
      <c r="G2345" t="s">
        <v>35</v>
      </c>
      <c r="H2345" t="s">
        <v>86</v>
      </c>
      <c r="I2345" t="s">
        <v>37</v>
      </c>
      <c r="J2345">
        <v>2</v>
      </c>
      <c r="K2345">
        <v>5.3577018409999999</v>
      </c>
      <c r="L2345">
        <v>8</v>
      </c>
      <c r="M2345">
        <v>71363.45</v>
      </c>
      <c r="N2345">
        <v>10.268945696999999</v>
      </c>
      <c r="O2345">
        <v>15</v>
      </c>
      <c r="P2345">
        <v>131613.18</v>
      </c>
      <c r="Q2345">
        <v>7</v>
      </c>
      <c r="R2345">
        <v>4.9112438559999996</v>
      </c>
      <c r="S2345">
        <v>60249.73</v>
      </c>
      <c r="T2345" t="s">
        <v>36</v>
      </c>
      <c r="U2345" t="s">
        <v>210</v>
      </c>
      <c r="V2345">
        <v>0</v>
      </c>
      <c r="W2345">
        <v>0</v>
      </c>
      <c r="X2345">
        <v>53.067125419</v>
      </c>
      <c r="Y2345">
        <v>-0.598206982</v>
      </c>
      <c r="Z2345">
        <v>0.598206982</v>
      </c>
      <c r="AA2345">
        <v>-0.598206982</v>
      </c>
      <c r="AB2345">
        <v>5.53627192E-2</v>
      </c>
      <c r="AC2345">
        <v>5.53627192E-2</v>
      </c>
      <c r="AD2345">
        <v>0</v>
      </c>
      <c r="AE2345">
        <v>403.74745206</v>
      </c>
      <c r="AF2345">
        <v>4.8558811367999999</v>
      </c>
      <c r="AG2345">
        <v>35412.813238000002</v>
      </c>
      <c r="AH2345" t="s">
        <v>40</v>
      </c>
    </row>
    <row r="2346" spans="1:34" x14ac:dyDescent="0.55000000000000004">
      <c r="A2346">
        <v>14254.823547</v>
      </c>
      <c r="B2346">
        <v>15276.366843</v>
      </c>
      <c r="C2346" t="s">
        <v>21</v>
      </c>
      <c r="D2346">
        <v>21210</v>
      </c>
      <c r="E2346">
        <v>210063</v>
      </c>
      <c r="F2346" t="s">
        <v>533</v>
      </c>
      <c r="G2346" t="s">
        <v>35</v>
      </c>
      <c r="H2346" t="s">
        <v>86</v>
      </c>
      <c r="I2346" t="s">
        <v>37</v>
      </c>
      <c r="J2346">
        <v>2</v>
      </c>
      <c r="K2346">
        <v>12.665306624999999</v>
      </c>
      <c r="L2346">
        <v>18</v>
      </c>
      <c r="M2346">
        <v>201578.34</v>
      </c>
      <c r="N2346">
        <v>18.033702466000001</v>
      </c>
      <c r="O2346">
        <v>20</v>
      </c>
      <c r="P2346">
        <v>255480.67</v>
      </c>
      <c r="Q2346">
        <v>2</v>
      </c>
      <c r="R2346">
        <v>5.3683958409999999</v>
      </c>
      <c r="S2346">
        <v>53902.33</v>
      </c>
      <c r="T2346" t="s">
        <v>36</v>
      </c>
      <c r="U2346" t="s">
        <v>409</v>
      </c>
      <c r="V2346">
        <v>0</v>
      </c>
      <c r="W2346">
        <v>0</v>
      </c>
      <c r="X2346">
        <v>21.737539356999999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5.3683958409999999</v>
      </c>
      <c r="AG2346">
        <v>39150.463931999999</v>
      </c>
      <c r="AH2346" t="s">
        <v>40</v>
      </c>
    </row>
    <row r="2347" spans="1:34" x14ac:dyDescent="0.55000000000000004">
      <c r="A2347">
        <v>14254.823547</v>
      </c>
      <c r="B2347">
        <v>15276.366843</v>
      </c>
      <c r="C2347" t="s">
        <v>21</v>
      </c>
      <c r="D2347">
        <v>21209</v>
      </c>
      <c r="E2347">
        <v>210063</v>
      </c>
      <c r="F2347" t="s">
        <v>533</v>
      </c>
      <c r="G2347" t="s">
        <v>35</v>
      </c>
      <c r="H2347" t="s">
        <v>86</v>
      </c>
      <c r="I2347" t="s">
        <v>37</v>
      </c>
      <c r="J2347">
        <v>2</v>
      </c>
      <c r="K2347">
        <v>16.809139501000001</v>
      </c>
      <c r="L2347">
        <v>25</v>
      </c>
      <c r="M2347">
        <v>210203.03</v>
      </c>
      <c r="N2347">
        <v>47.323392595999998</v>
      </c>
      <c r="O2347">
        <v>39</v>
      </c>
      <c r="P2347">
        <v>638409.82999999996</v>
      </c>
      <c r="Q2347">
        <v>14</v>
      </c>
      <c r="R2347">
        <v>30.514253095000001</v>
      </c>
      <c r="S2347">
        <v>428206.8</v>
      </c>
      <c r="T2347" t="s">
        <v>36</v>
      </c>
      <c r="U2347" t="s">
        <v>264</v>
      </c>
      <c r="V2347">
        <v>0</v>
      </c>
      <c r="W2347">
        <v>0</v>
      </c>
      <c r="X2347">
        <v>97.924219085000004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30.514253095000001</v>
      </c>
      <c r="AG2347">
        <v>222533.36017</v>
      </c>
      <c r="AH2347" t="s">
        <v>40</v>
      </c>
    </row>
    <row r="2348" spans="1:34" x14ac:dyDescent="0.55000000000000004">
      <c r="A2348">
        <v>14254.823547</v>
      </c>
      <c r="B2348">
        <v>15276.366843</v>
      </c>
      <c r="C2348" t="s">
        <v>21</v>
      </c>
      <c r="D2348">
        <v>21207</v>
      </c>
      <c r="E2348">
        <v>210063</v>
      </c>
      <c r="F2348" t="s">
        <v>533</v>
      </c>
      <c r="G2348" t="s">
        <v>35</v>
      </c>
      <c r="H2348" t="s">
        <v>36</v>
      </c>
      <c r="I2348" t="s">
        <v>37</v>
      </c>
      <c r="J2348">
        <v>2</v>
      </c>
      <c r="K2348">
        <v>27.919577173</v>
      </c>
      <c r="L2348">
        <v>27</v>
      </c>
      <c r="M2348">
        <v>431574.09</v>
      </c>
      <c r="N2348">
        <v>28.551150153999998</v>
      </c>
      <c r="O2348">
        <v>40</v>
      </c>
      <c r="P2348">
        <v>374535.11</v>
      </c>
      <c r="Q2348">
        <v>13</v>
      </c>
      <c r="R2348">
        <v>0.63157298100000003</v>
      </c>
      <c r="S2348">
        <v>-57038.98</v>
      </c>
      <c r="T2348" t="s">
        <v>306</v>
      </c>
      <c r="U2348" t="s">
        <v>307</v>
      </c>
      <c r="V2348">
        <v>0</v>
      </c>
      <c r="W2348">
        <v>0</v>
      </c>
      <c r="X2348">
        <v>25.919264238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0.63157298100000003</v>
      </c>
      <c r="AG2348">
        <v>4605.9150527000002</v>
      </c>
      <c r="AH2348" t="s">
        <v>40</v>
      </c>
    </row>
    <row r="2349" spans="1:34" x14ac:dyDescent="0.55000000000000004">
      <c r="A2349">
        <v>14254.823547</v>
      </c>
      <c r="B2349">
        <v>15276.366843</v>
      </c>
      <c r="C2349" t="s">
        <v>21</v>
      </c>
      <c r="D2349">
        <v>21206</v>
      </c>
      <c r="E2349">
        <v>210063</v>
      </c>
      <c r="F2349" t="s">
        <v>533</v>
      </c>
      <c r="G2349" t="s">
        <v>35</v>
      </c>
      <c r="H2349" t="s">
        <v>86</v>
      </c>
      <c r="I2349" t="s">
        <v>37</v>
      </c>
      <c r="J2349">
        <v>3</v>
      </c>
      <c r="K2349">
        <v>43.544338707000001</v>
      </c>
      <c r="L2349">
        <v>52</v>
      </c>
      <c r="M2349">
        <v>557252.98</v>
      </c>
      <c r="N2349">
        <v>58.194863275000003</v>
      </c>
      <c r="O2349">
        <v>67</v>
      </c>
      <c r="P2349">
        <v>778693.97</v>
      </c>
      <c r="Q2349">
        <v>15</v>
      </c>
      <c r="R2349">
        <v>14.650524568</v>
      </c>
      <c r="S2349">
        <v>221440.99</v>
      </c>
      <c r="T2349" t="s">
        <v>36</v>
      </c>
      <c r="U2349" t="s">
        <v>108</v>
      </c>
      <c r="V2349">
        <v>0</v>
      </c>
      <c r="W2349">
        <v>0</v>
      </c>
      <c r="X2349">
        <v>198.44760808000001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14.650524568</v>
      </c>
      <c r="AG2349">
        <v>106842.87274999999</v>
      </c>
      <c r="AH2349" t="s">
        <v>40</v>
      </c>
    </row>
    <row r="2350" spans="1:34" x14ac:dyDescent="0.55000000000000004">
      <c r="A2350">
        <v>14254.823547</v>
      </c>
      <c r="B2350">
        <v>15276.366843</v>
      </c>
      <c r="C2350" t="s">
        <v>21</v>
      </c>
      <c r="D2350">
        <v>21205</v>
      </c>
      <c r="E2350">
        <v>210063</v>
      </c>
      <c r="F2350" t="s">
        <v>533</v>
      </c>
      <c r="G2350" t="s">
        <v>35</v>
      </c>
      <c r="H2350" t="s">
        <v>86</v>
      </c>
      <c r="I2350" t="s">
        <v>37</v>
      </c>
      <c r="J2350">
        <v>2</v>
      </c>
      <c r="K2350">
        <v>0.92742897199999996</v>
      </c>
      <c r="L2350">
        <v>2</v>
      </c>
      <c r="M2350">
        <v>21045.53</v>
      </c>
      <c r="N2350">
        <v>2.8782329139999998</v>
      </c>
      <c r="O2350">
        <v>5</v>
      </c>
      <c r="P2350">
        <v>35046.83</v>
      </c>
      <c r="Q2350">
        <v>3</v>
      </c>
      <c r="R2350">
        <v>1.9508039420000001</v>
      </c>
      <c r="S2350">
        <v>14001.3</v>
      </c>
      <c r="T2350" t="s">
        <v>36</v>
      </c>
      <c r="U2350" t="s">
        <v>420</v>
      </c>
      <c r="V2350">
        <v>0</v>
      </c>
      <c r="W2350">
        <v>0</v>
      </c>
      <c r="X2350">
        <v>48.148821564000002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1.9508039420000001</v>
      </c>
      <c r="AG2350">
        <v>14226.760028999999</v>
      </c>
      <c r="AH2350" t="s">
        <v>40</v>
      </c>
    </row>
    <row r="2351" spans="1:34" x14ac:dyDescent="0.55000000000000004">
      <c r="A2351">
        <v>14254.823547</v>
      </c>
      <c r="B2351">
        <v>15276.366843</v>
      </c>
      <c r="C2351" t="s">
        <v>21</v>
      </c>
      <c r="D2351">
        <v>21204</v>
      </c>
      <c r="E2351">
        <v>210063</v>
      </c>
      <c r="F2351" t="s">
        <v>533</v>
      </c>
      <c r="G2351" t="s">
        <v>35</v>
      </c>
      <c r="H2351" t="s">
        <v>36</v>
      </c>
      <c r="I2351" t="s">
        <v>37</v>
      </c>
      <c r="J2351">
        <v>3</v>
      </c>
      <c r="K2351">
        <v>105.41779287999999</v>
      </c>
      <c r="L2351">
        <v>119</v>
      </c>
      <c r="M2351">
        <v>1349722.85</v>
      </c>
      <c r="N2351">
        <v>150.62879753000001</v>
      </c>
      <c r="O2351">
        <v>149</v>
      </c>
      <c r="P2351">
        <v>2371416.56</v>
      </c>
      <c r="Q2351">
        <v>30</v>
      </c>
      <c r="R2351">
        <v>45.211004656999997</v>
      </c>
      <c r="S2351">
        <v>1021693.71</v>
      </c>
      <c r="T2351" t="s">
        <v>155</v>
      </c>
      <c r="U2351" t="s">
        <v>432</v>
      </c>
      <c r="V2351">
        <v>0</v>
      </c>
      <c r="W2351">
        <v>0</v>
      </c>
      <c r="X2351">
        <v>132.48252106000001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45.211004656999997</v>
      </c>
      <c r="AG2351">
        <v>329713.35564000002</v>
      </c>
      <c r="AH2351" t="s">
        <v>40</v>
      </c>
    </row>
    <row r="2352" spans="1:34" x14ac:dyDescent="0.55000000000000004">
      <c r="A2352">
        <v>14254.823547</v>
      </c>
      <c r="B2352">
        <v>15276.366843</v>
      </c>
      <c r="C2352" t="s">
        <v>21</v>
      </c>
      <c r="D2352">
        <v>21202</v>
      </c>
      <c r="E2352">
        <v>210063</v>
      </c>
      <c r="F2352" t="s">
        <v>533</v>
      </c>
      <c r="G2352" t="s">
        <v>35</v>
      </c>
      <c r="H2352" t="s">
        <v>86</v>
      </c>
      <c r="I2352" t="s">
        <v>37</v>
      </c>
      <c r="J2352">
        <v>2</v>
      </c>
      <c r="K2352">
        <v>7.183800787</v>
      </c>
      <c r="L2352">
        <v>7</v>
      </c>
      <c r="M2352">
        <v>80108.800000000003</v>
      </c>
      <c r="N2352">
        <v>12.216976638</v>
      </c>
      <c r="O2352">
        <v>12</v>
      </c>
      <c r="P2352">
        <v>140948.04999999999</v>
      </c>
      <c r="Q2352">
        <v>5</v>
      </c>
      <c r="R2352">
        <v>5.0331758510000002</v>
      </c>
      <c r="S2352">
        <v>60839.25</v>
      </c>
      <c r="T2352" t="s">
        <v>36</v>
      </c>
      <c r="U2352" t="s">
        <v>110</v>
      </c>
      <c r="V2352">
        <v>0</v>
      </c>
      <c r="W2352">
        <v>0</v>
      </c>
      <c r="X2352">
        <v>77.692372683000002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5.0331758510000002</v>
      </c>
      <c r="AG2352">
        <v>36705.782407999999</v>
      </c>
      <c r="AH2352" t="s">
        <v>40</v>
      </c>
    </row>
    <row r="2353" spans="1:34" x14ac:dyDescent="0.55000000000000004">
      <c r="A2353">
        <v>14254.823547</v>
      </c>
      <c r="B2353">
        <v>15276.366843</v>
      </c>
      <c r="C2353" t="s">
        <v>21</v>
      </c>
      <c r="D2353">
        <v>20748</v>
      </c>
      <c r="E2353">
        <v>210063</v>
      </c>
      <c r="F2353" t="s">
        <v>533</v>
      </c>
      <c r="G2353" t="s">
        <v>35</v>
      </c>
      <c r="H2353" t="s">
        <v>41</v>
      </c>
      <c r="I2353" t="s">
        <v>37</v>
      </c>
      <c r="J2353">
        <v>1</v>
      </c>
      <c r="K2353">
        <v>0</v>
      </c>
      <c r="L2353">
        <v>0</v>
      </c>
      <c r="M2353">
        <v>0</v>
      </c>
      <c r="N2353">
        <v>0.58304598299999999</v>
      </c>
      <c r="O2353">
        <v>1</v>
      </c>
      <c r="P2353">
        <v>8659.25</v>
      </c>
      <c r="Q2353">
        <v>1</v>
      </c>
      <c r="R2353">
        <v>0.58304598299999999</v>
      </c>
      <c r="S2353">
        <v>8659.25</v>
      </c>
      <c r="T2353" t="s">
        <v>318</v>
      </c>
      <c r="U2353" t="s">
        <v>319</v>
      </c>
      <c r="V2353">
        <v>0</v>
      </c>
      <c r="W2353">
        <v>0</v>
      </c>
      <c r="X2353">
        <v>58.72886227</v>
      </c>
      <c r="Y2353">
        <v>-3.3167708999999999</v>
      </c>
      <c r="Z2353">
        <v>3.3167708999999999</v>
      </c>
      <c r="AA2353">
        <v>-3.3167708999999999</v>
      </c>
      <c r="AB2353">
        <v>3.2928101699999997E-2</v>
      </c>
      <c r="AC2353">
        <v>3.2928101699999997E-2</v>
      </c>
      <c r="AD2353">
        <v>0</v>
      </c>
      <c r="AE2353">
        <v>240.13699740000001</v>
      </c>
      <c r="AF2353">
        <v>0.55011788129999994</v>
      </c>
      <c r="AG2353">
        <v>4011.8819305000002</v>
      </c>
      <c r="AH2353" t="s">
        <v>40</v>
      </c>
    </row>
    <row r="2354" spans="1:34" x14ac:dyDescent="0.55000000000000004">
      <c r="A2354">
        <v>14254.823547</v>
      </c>
      <c r="B2354">
        <v>15276.366843</v>
      </c>
      <c r="C2354" t="s">
        <v>21</v>
      </c>
      <c r="D2354">
        <v>21201</v>
      </c>
      <c r="E2354">
        <v>210063</v>
      </c>
      <c r="F2354" t="s">
        <v>533</v>
      </c>
      <c r="G2354" t="s">
        <v>35</v>
      </c>
      <c r="H2354" t="s">
        <v>86</v>
      </c>
      <c r="I2354" t="s">
        <v>37</v>
      </c>
      <c r="J2354">
        <v>2</v>
      </c>
      <c r="K2354">
        <v>8.1381197590000003</v>
      </c>
      <c r="L2354">
        <v>8</v>
      </c>
      <c r="M2354">
        <v>105645.5</v>
      </c>
      <c r="N2354">
        <v>15.178779548</v>
      </c>
      <c r="O2354">
        <v>14</v>
      </c>
      <c r="P2354">
        <v>221656.39</v>
      </c>
      <c r="Q2354">
        <v>6</v>
      </c>
      <c r="R2354">
        <v>7.0406597890000002</v>
      </c>
      <c r="S2354">
        <v>116010.89</v>
      </c>
      <c r="T2354" t="s">
        <v>36</v>
      </c>
      <c r="U2354" t="s">
        <v>232</v>
      </c>
      <c r="V2354">
        <v>0</v>
      </c>
      <c r="W2354">
        <v>0</v>
      </c>
      <c r="X2354">
        <v>58.911117240000003</v>
      </c>
      <c r="Y2354">
        <v>-0.58304598299999999</v>
      </c>
      <c r="Z2354">
        <v>0.58304598299999999</v>
      </c>
      <c r="AA2354">
        <v>-0.58304598299999999</v>
      </c>
      <c r="AB2354">
        <v>6.9681727299999996E-2</v>
      </c>
      <c r="AC2354">
        <v>6.9681727299999996E-2</v>
      </c>
      <c r="AD2354">
        <v>0</v>
      </c>
      <c r="AE2354">
        <v>508.17265212000001</v>
      </c>
      <c r="AF2354">
        <v>6.9709780617000003</v>
      </c>
      <c r="AG2354">
        <v>50837.723830000003</v>
      </c>
      <c r="AH2354" t="s">
        <v>40</v>
      </c>
    </row>
    <row r="2355" spans="1:34" x14ac:dyDescent="0.55000000000000004">
      <c r="A2355">
        <v>14254.823547</v>
      </c>
      <c r="B2355">
        <v>15276.366843</v>
      </c>
      <c r="C2355" t="s">
        <v>21</v>
      </c>
      <c r="D2355">
        <v>21162</v>
      </c>
      <c r="E2355">
        <v>210063</v>
      </c>
      <c r="F2355" t="s">
        <v>533</v>
      </c>
      <c r="G2355" t="s">
        <v>35</v>
      </c>
      <c r="H2355" t="s">
        <v>36</v>
      </c>
      <c r="I2355" t="s">
        <v>37</v>
      </c>
      <c r="J2355">
        <v>3</v>
      </c>
      <c r="K2355">
        <v>3.2037329049999999</v>
      </c>
      <c r="L2355">
        <v>5</v>
      </c>
      <c r="M2355">
        <v>37305.910000000003</v>
      </c>
      <c r="N2355">
        <v>8.8059757390000009</v>
      </c>
      <c r="O2355">
        <v>11</v>
      </c>
      <c r="P2355">
        <v>114277.99</v>
      </c>
      <c r="Q2355">
        <v>6</v>
      </c>
      <c r="R2355">
        <v>5.6022428340000001</v>
      </c>
      <c r="S2355">
        <v>76972.08</v>
      </c>
      <c r="T2355" t="s">
        <v>172</v>
      </c>
      <c r="U2355" t="s">
        <v>173</v>
      </c>
      <c r="V2355">
        <v>0</v>
      </c>
      <c r="W2355">
        <v>0</v>
      </c>
      <c r="X2355">
        <v>44.98476866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5.6022428340000001</v>
      </c>
      <c r="AG2355">
        <v>40855.855735999998</v>
      </c>
      <c r="AH2355" t="s">
        <v>40</v>
      </c>
    </row>
    <row r="2356" spans="1:34" x14ac:dyDescent="0.55000000000000004">
      <c r="A2356">
        <v>14254.823547</v>
      </c>
      <c r="B2356">
        <v>15276.366843</v>
      </c>
      <c r="C2356" t="s">
        <v>21</v>
      </c>
      <c r="D2356">
        <v>21160</v>
      </c>
      <c r="E2356">
        <v>210063</v>
      </c>
      <c r="F2356" t="s">
        <v>533</v>
      </c>
      <c r="G2356" t="s">
        <v>35</v>
      </c>
      <c r="H2356" t="s">
        <v>126</v>
      </c>
      <c r="I2356" t="s">
        <v>37</v>
      </c>
      <c r="J2356">
        <v>1</v>
      </c>
      <c r="K2356">
        <v>1.0936349670000001</v>
      </c>
      <c r="L2356">
        <v>2</v>
      </c>
      <c r="M2356">
        <v>13045.64</v>
      </c>
      <c r="N2356">
        <v>1.280814962</v>
      </c>
      <c r="O2356">
        <v>2</v>
      </c>
      <c r="P2356">
        <v>17433.04</v>
      </c>
      <c r="Q2356">
        <v>0</v>
      </c>
      <c r="R2356">
        <v>0.18717999499999999</v>
      </c>
      <c r="S2356">
        <v>4387.3999999999996</v>
      </c>
      <c r="T2356" t="s">
        <v>380</v>
      </c>
      <c r="U2356" t="s">
        <v>381</v>
      </c>
      <c r="V2356">
        <v>0</v>
      </c>
      <c r="W2356">
        <v>0</v>
      </c>
      <c r="X2356">
        <v>1.450446957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0.18717999499999999</v>
      </c>
      <c r="AG2356">
        <v>1365.0602266000001</v>
      </c>
      <c r="AH2356" t="s">
        <v>40</v>
      </c>
    </row>
    <row r="2357" spans="1:34" x14ac:dyDescent="0.55000000000000004">
      <c r="A2357">
        <v>14254.823547</v>
      </c>
      <c r="B2357">
        <v>15276.366843</v>
      </c>
      <c r="C2357" t="s">
        <v>21</v>
      </c>
      <c r="D2357">
        <v>21158</v>
      </c>
      <c r="E2357">
        <v>210063</v>
      </c>
      <c r="F2357" t="s">
        <v>533</v>
      </c>
      <c r="G2357" t="s">
        <v>35</v>
      </c>
      <c r="H2357" t="s">
        <v>123</v>
      </c>
      <c r="I2357" t="s">
        <v>37</v>
      </c>
      <c r="J2357">
        <v>2</v>
      </c>
      <c r="K2357">
        <v>1.722832948</v>
      </c>
      <c r="L2357">
        <v>3</v>
      </c>
      <c r="M2357">
        <v>27814.94</v>
      </c>
      <c r="N2357">
        <v>5.9046728259999997</v>
      </c>
      <c r="O2357">
        <v>6</v>
      </c>
      <c r="P2357">
        <v>81785.08</v>
      </c>
      <c r="Q2357">
        <v>3</v>
      </c>
      <c r="R2357">
        <v>4.1818398779999999</v>
      </c>
      <c r="S2357">
        <v>53970.14</v>
      </c>
      <c r="T2357" t="s">
        <v>144</v>
      </c>
      <c r="U2357" t="s">
        <v>354</v>
      </c>
      <c r="V2357">
        <v>0</v>
      </c>
      <c r="W2357">
        <v>0</v>
      </c>
      <c r="X2357">
        <v>13.168115612999999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4.1818398779999999</v>
      </c>
      <c r="AG2357">
        <v>30497.186899</v>
      </c>
      <c r="AH2357" t="s">
        <v>40</v>
      </c>
    </row>
    <row r="2358" spans="1:34" x14ac:dyDescent="0.55000000000000004">
      <c r="A2358">
        <v>14254.823547</v>
      </c>
      <c r="B2358">
        <v>15276.366843</v>
      </c>
      <c r="C2358" t="s">
        <v>21</v>
      </c>
      <c r="D2358">
        <v>21157</v>
      </c>
      <c r="E2358">
        <v>210063</v>
      </c>
      <c r="F2358" t="s">
        <v>533</v>
      </c>
      <c r="G2358" t="s">
        <v>35</v>
      </c>
      <c r="H2358" t="s">
        <v>123</v>
      </c>
      <c r="I2358" t="s">
        <v>37</v>
      </c>
      <c r="J2358">
        <v>2</v>
      </c>
      <c r="K2358">
        <v>22.479027330000001</v>
      </c>
      <c r="L2358">
        <v>16</v>
      </c>
      <c r="M2358">
        <v>401899.03</v>
      </c>
      <c r="N2358">
        <v>23.285890308999999</v>
      </c>
      <c r="O2358">
        <v>13</v>
      </c>
      <c r="P2358">
        <v>757455.9</v>
      </c>
      <c r="Q2358">
        <v>-3</v>
      </c>
      <c r="R2358">
        <v>0.80686297900000004</v>
      </c>
      <c r="S2358">
        <v>355556.87</v>
      </c>
      <c r="T2358" t="s">
        <v>144</v>
      </c>
      <c r="U2358" t="s">
        <v>145</v>
      </c>
      <c r="V2358">
        <v>0</v>
      </c>
      <c r="W2358">
        <v>0</v>
      </c>
      <c r="X2358">
        <v>54.699697379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0.80686297900000004</v>
      </c>
      <c r="AG2358">
        <v>5884.2642929000003</v>
      </c>
      <c r="AH2358" t="s">
        <v>40</v>
      </c>
    </row>
    <row r="2359" spans="1:34" x14ac:dyDescent="0.55000000000000004">
      <c r="A2359">
        <v>14254.823547</v>
      </c>
      <c r="B2359">
        <v>15276.366843</v>
      </c>
      <c r="C2359" t="s">
        <v>21</v>
      </c>
      <c r="D2359">
        <v>20874</v>
      </c>
      <c r="E2359">
        <v>210063</v>
      </c>
      <c r="F2359" t="s">
        <v>533</v>
      </c>
      <c r="G2359" t="s">
        <v>35</v>
      </c>
      <c r="H2359" t="s">
        <v>46</v>
      </c>
      <c r="I2359" t="s">
        <v>37</v>
      </c>
      <c r="J2359">
        <v>1</v>
      </c>
      <c r="K2359">
        <v>0</v>
      </c>
      <c r="L2359">
        <v>0</v>
      </c>
      <c r="M2359">
        <v>0</v>
      </c>
      <c r="N2359">
        <v>0.47051298600000002</v>
      </c>
      <c r="O2359">
        <v>1</v>
      </c>
      <c r="P2359">
        <v>3251.36</v>
      </c>
      <c r="Q2359">
        <v>1</v>
      </c>
      <c r="R2359">
        <v>0.47051298600000002</v>
      </c>
      <c r="S2359">
        <v>3251.36</v>
      </c>
      <c r="T2359" t="s">
        <v>74</v>
      </c>
      <c r="U2359" t="s">
        <v>176</v>
      </c>
      <c r="V2359">
        <v>0</v>
      </c>
      <c r="W2359">
        <v>0</v>
      </c>
      <c r="X2359">
        <v>67.317166005000004</v>
      </c>
      <c r="Y2359">
        <v>-2.7837239170000001</v>
      </c>
      <c r="Z2359">
        <v>2.7837239170000001</v>
      </c>
      <c r="AA2359">
        <v>-2.7837239170000001</v>
      </c>
      <c r="AB2359">
        <v>1.9456824000000001E-2</v>
      </c>
      <c r="AC2359">
        <v>1.9456824000000001E-2</v>
      </c>
      <c r="AD2359">
        <v>0</v>
      </c>
      <c r="AE2359">
        <v>141.89409825999999</v>
      </c>
      <c r="AF2359">
        <v>0.45105616199999998</v>
      </c>
      <c r="AG2359">
        <v>3289.4478208999999</v>
      </c>
      <c r="AH2359" t="s">
        <v>40</v>
      </c>
    </row>
    <row r="2360" spans="1:34" x14ac:dyDescent="0.55000000000000004">
      <c r="A2360">
        <v>14254.823547</v>
      </c>
      <c r="B2360">
        <v>15276.366843</v>
      </c>
      <c r="C2360" t="s">
        <v>21</v>
      </c>
      <c r="D2360">
        <v>21155</v>
      </c>
      <c r="E2360">
        <v>210063</v>
      </c>
      <c r="F2360" t="s">
        <v>533</v>
      </c>
      <c r="G2360" t="s">
        <v>35</v>
      </c>
      <c r="H2360" t="s">
        <v>36</v>
      </c>
      <c r="I2360" t="s">
        <v>37</v>
      </c>
      <c r="J2360">
        <v>2</v>
      </c>
      <c r="K2360">
        <v>4.3956518689999999</v>
      </c>
      <c r="L2360">
        <v>5</v>
      </c>
      <c r="M2360">
        <v>60551.35</v>
      </c>
      <c r="N2360">
        <v>4.7429008599999998</v>
      </c>
      <c r="O2360">
        <v>6</v>
      </c>
      <c r="P2360">
        <v>79809.16</v>
      </c>
      <c r="Q2360">
        <v>1</v>
      </c>
      <c r="R2360">
        <v>0.34724899100000001</v>
      </c>
      <c r="S2360">
        <v>19257.810000000001</v>
      </c>
      <c r="T2360" t="s">
        <v>142</v>
      </c>
      <c r="U2360" t="s">
        <v>143</v>
      </c>
      <c r="V2360">
        <v>0</v>
      </c>
      <c r="W2360">
        <v>0</v>
      </c>
      <c r="X2360">
        <v>16.53367751</v>
      </c>
      <c r="Y2360">
        <v>-0.51374798499999996</v>
      </c>
      <c r="Z2360">
        <v>0.51374798499999996</v>
      </c>
      <c r="AA2360">
        <v>-0.51374798499999996</v>
      </c>
      <c r="AB2360">
        <v>1.07900054E-2</v>
      </c>
      <c r="AC2360">
        <v>1.07900054E-2</v>
      </c>
      <c r="AD2360">
        <v>0</v>
      </c>
      <c r="AE2360">
        <v>78.689003063000001</v>
      </c>
      <c r="AF2360">
        <v>0.33645898559999998</v>
      </c>
      <c r="AG2360">
        <v>2453.7172314999998</v>
      </c>
      <c r="AH2360" t="s">
        <v>40</v>
      </c>
    </row>
    <row r="2361" spans="1:34" x14ac:dyDescent="0.55000000000000004">
      <c r="A2361">
        <v>14254.823547</v>
      </c>
      <c r="B2361">
        <v>15276.366843</v>
      </c>
      <c r="C2361" t="s">
        <v>21</v>
      </c>
      <c r="D2361">
        <v>21136</v>
      </c>
      <c r="E2361">
        <v>210063</v>
      </c>
      <c r="F2361" t="s">
        <v>533</v>
      </c>
      <c r="G2361" t="s">
        <v>35</v>
      </c>
      <c r="H2361" t="s">
        <v>36</v>
      </c>
      <c r="I2361" t="s">
        <v>37</v>
      </c>
      <c r="J2361">
        <v>2</v>
      </c>
      <c r="K2361">
        <v>43.605526705000003</v>
      </c>
      <c r="L2361">
        <v>45</v>
      </c>
      <c r="M2361">
        <v>600961.68000000005</v>
      </c>
      <c r="N2361">
        <v>46.607686618999999</v>
      </c>
      <c r="O2361">
        <v>55</v>
      </c>
      <c r="P2361">
        <v>748631.94</v>
      </c>
      <c r="Q2361">
        <v>10</v>
      </c>
      <c r="R2361">
        <v>3.0021599139999999</v>
      </c>
      <c r="S2361">
        <v>147670.26</v>
      </c>
      <c r="T2361" t="s">
        <v>398</v>
      </c>
      <c r="U2361" t="s">
        <v>399</v>
      </c>
      <c r="V2361">
        <v>0</v>
      </c>
      <c r="W2361">
        <v>0</v>
      </c>
      <c r="X2361">
        <v>56.052853335000002</v>
      </c>
      <c r="Y2361">
        <v>-0.96866297199999996</v>
      </c>
      <c r="Z2361">
        <v>0.96866297199999996</v>
      </c>
      <c r="AA2361">
        <v>-0.96866297199999996</v>
      </c>
      <c r="AB2361">
        <v>5.1881054599999997E-2</v>
      </c>
      <c r="AC2361">
        <v>5.1881054599999997E-2</v>
      </c>
      <c r="AD2361">
        <v>0</v>
      </c>
      <c r="AE2361">
        <v>378.35648064999998</v>
      </c>
      <c r="AF2361">
        <v>2.9502788594</v>
      </c>
      <c r="AG2361">
        <v>21515.69845</v>
      </c>
      <c r="AH2361" t="s">
        <v>40</v>
      </c>
    </row>
    <row r="2362" spans="1:34" x14ac:dyDescent="0.55000000000000004">
      <c r="A2362">
        <v>14254.823547</v>
      </c>
      <c r="B2362">
        <v>15276.366843</v>
      </c>
      <c r="C2362" t="s">
        <v>21</v>
      </c>
      <c r="D2362">
        <v>21133</v>
      </c>
      <c r="E2362">
        <v>210063</v>
      </c>
      <c r="F2362" t="s">
        <v>533</v>
      </c>
      <c r="G2362" t="s">
        <v>35</v>
      </c>
      <c r="H2362" t="s">
        <v>36</v>
      </c>
      <c r="I2362" t="s">
        <v>37</v>
      </c>
      <c r="J2362">
        <v>2</v>
      </c>
      <c r="K2362">
        <v>10.794845682</v>
      </c>
      <c r="L2362">
        <v>11</v>
      </c>
      <c r="M2362">
        <v>108902.62</v>
      </c>
      <c r="N2362">
        <v>12.317170637</v>
      </c>
      <c r="O2362">
        <v>17</v>
      </c>
      <c r="P2362">
        <v>233231.48</v>
      </c>
      <c r="Q2362">
        <v>6</v>
      </c>
      <c r="R2362">
        <v>1.522324955</v>
      </c>
      <c r="S2362">
        <v>124328.86</v>
      </c>
      <c r="T2362" t="s">
        <v>67</v>
      </c>
      <c r="U2362" t="s">
        <v>68</v>
      </c>
      <c r="V2362">
        <v>0</v>
      </c>
      <c r="W2362">
        <v>0</v>
      </c>
      <c r="X2362">
        <v>65.825927037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1.522324955</v>
      </c>
      <c r="AG2362">
        <v>11101.962301</v>
      </c>
      <c r="AH2362" t="s">
        <v>40</v>
      </c>
    </row>
    <row r="2363" spans="1:34" x14ac:dyDescent="0.55000000000000004">
      <c r="A2363">
        <v>14254.823547</v>
      </c>
      <c r="B2363">
        <v>15276.366843</v>
      </c>
      <c r="C2363" t="s">
        <v>21</v>
      </c>
      <c r="D2363">
        <v>21132</v>
      </c>
      <c r="E2363">
        <v>210063</v>
      </c>
      <c r="F2363" t="s">
        <v>533</v>
      </c>
      <c r="G2363" t="s">
        <v>35</v>
      </c>
      <c r="H2363" t="s">
        <v>126</v>
      </c>
      <c r="I2363" t="s">
        <v>37</v>
      </c>
      <c r="J2363">
        <v>2</v>
      </c>
      <c r="K2363">
        <v>1.5158569550000001</v>
      </c>
      <c r="L2363">
        <v>3</v>
      </c>
      <c r="M2363">
        <v>23817.09</v>
      </c>
      <c r="N2363">
        <v>9.0229377310000007</v>
      </c>
      <c r="O2363">
        <v>6</v>
      </c>
      <c r="P2363">
        <v>149197.01999999999</v>
      </c>
      <c r="Q2363">
        <v>3</v>
      </c>
      <c r="R2363">
        <v>7.5070807759999996</v>
      </c>
      <c r="S2363">
        <v>125379.93</v>
      </c>
      <c r="T2363" t="s">
        <v>466</v>
      </c>
      <c r="U2363" t="s">
        <v>467</v>
      </c>
      <c r="V2363">
        <v>0</v>
      </c>
      <c r="W2363">
        <v>0</v>
      </c>
      <c r="X2363">
        <v>33.826608997999998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7.5070807759999996</v>
      </c>
      <c r="AG2363">
        <v>54747.396402999999</v>
      </c>
      <c r="AH2363" t="s">
        <v>40</v>
      </c>
    </row>
    <row r="2364" spans="1:34" x14ac:dyDescent="0.55000000000000004">
      <c r="A2364">
        <v>14254.823547</v>
      </c>
      <c r="B2364">
        <v>15276.366843</v>
      </c>
      <c r="C2364" t="s">
        <v>21</v>
      </c>
      <c r="D2364">
        <v>21122</v>
      </c>
      <c r="E2364">
        <v>210063</v>
      </c>
      <c r="F2364" t="s">
        <v>533</v>
      </c>
      <c r="G2364" t="s">
        <v>35</v>
      </c>
      <c r="H2364" t="s">
        <v>64</v>
      </c>
      <c r="I2364" t="s">
        <v>37</v>
      </c>
      <c r="J2364">
        <v>2</v>
      </c>
      <c r="K2364">
        <v>0.41563398800000001</v>
      </c>
      <c r="L2364">
        <v>1</v>
      </c>
      <c r="M2364">
        <v>5891.34</v>
      </c>
      <c r="N2364">
        <v>3.2460389040000002</v>
      </c>
      <c r="O2364">
        <v>4</v>
      </c>
      <c r="P2364">
        <v>47897.85</v>
      </c>
      <c r="Q2364">
        <v>3</v>
      </c>
      <c r="R2364">
        <v>2.830404916</v>
      </c>
      <c r="S2364">
        <v>42006.51</v>
      </c>
      <c r="T2364" t="s">
        <v>65</v>
      </c>
      <c r="U2364" t="s">
        <v>66</v>
      </c>
      <c r="V2364">
        <v>0</v>
      </c>
      <c r="W2364">
        <v>0</v>
      </c>
      <c r="X2364">
        <v>126.90784524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2.830404916</v>
      </c>
      <c r="AG2364">
        <v>20641.485624000001</v>
      </c>
      <c r="AH2364" t="s">
        <v>40</v>
      </c>
    </row>
    <row r="2365" spans="1:34" x14ac:dyDescent="0.55000000000000004">
      <c r="A2365">
        <v>14254.823547</v>
      </c>
      <c r="B2365">
        <v>15276.366843</v>
      </c>
      <c r="C2365" t="s">
        <v>21</v>
      </c>
      <c r="D2365">
        <v>21120</v>
      </c>
      <c r="E2365">
        <v>210063</v>
      </c>
      <c r="F2365" t="s">
        <v>533</v>
      </c>
      <c r="G2365" t="s">
        <v>35</v>
      </c>
      <c r="H2365" t="s">
        <v>36</v>
      </c>
      <c r="I2365" t="s">
        <v>37</v>
      </c>
      <c r="J2365">
        <v>3</v>
      </c>
      <c r="K2365">
        <v>21.468890363</v>
      </c>
      <c r="L2365">
        <v>25</v>
      </c>
      <c r="M2365">
        <v>300618.52</v>
      </c>
      <c r="N2365">
        <v>24.261395279999999</v>
      </c>
      <c r="O2365">
        <v>31</v>
      </c>
      <c r="P2365">
        <v>350839.75</v>
      </c>
      <c r="Q2365">
        <v>6</v>
      </c>
      <c r="R2365">
        <v>2.792504917</v>
      </c>
      <c r="S2365">
        <v>50221.23</v>
      </c>
      <c r="T2365" t="s">
        <v>114</v>
      </c>
      <c r="U2365" t="s">
        <v>115</v>
      </c>
      <c r="V2365">
        <v>0</v>
      </c>
      <c r="W2365">
        <v>0</v>
      </c>
      <c r="X2365">
        <v>7.6711377719999998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2.792504917</v>
      </c>
      <c r="AG2365">
        <v>20365.089735000001</v>
      </c>
      <c r="AH2365" t="s">
        <v>40</v>
      </c>
    </row>
    <row r="2366" spans="1:34" x14ac:dyDescent="0.55000000000000004">
      <c r="A2366">
        <v>14254.823547</v>
      </c>
      <c r="B2366">
        <v>15276.366843</v>
      </c>
      <c r="C2366" t="s">
        <v>21</v>
      </c>
      <c r="D2366">
        <v>21117</v>
      </c>
      <c r="E2366">
        <v>210063</v>
      </c>
      <c r="F2366" t="s">
        <v>533</v>
      </c>
      <c r="G2366" t="s">
        <v>35</v>
      </c>
      <c r="H2366" t="s">
        <v>36</v>
      </c>
      <c r="I2366" t="s">
        <v>37</v>
      </c>
      <c r="J2366">
        <v>2</v>
      </c>
      <c r="K2366">
        <v>52.740839436999998</v>
      </c>
      <c r="L2366">
        <v>59</v>
      </c>
      <c r="M2366">
        <v>820398.24</v>
      </c>
      <c r="N2366">
        <v>59.940653224999998</v>
      </c>
      <c r="O2366">
        <v>52</v>
      </c>
      <c r="P2366">
        <v>999162.38</v>
      </c>
      <c r="Q2366">
        <v>-7</v>
      </c>
      <c r="R2366">
        <v>7.1998137880000002</v>
      </c>
      <c r="S2366">
        <v>178764.14</v>
      </c>
      <c r="T2366" t="s">
        <v>88</v>
      </c>
      <c r="U2366" t="s">
        <v>89</v>
      </c>
      <c r="V2366">
        <v>0</v>
      </c>
      <c r="W2366">
        <v>0</v>
      </c>
      <c r="X2366">
        <v>60.638130193999999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7.1998137880000002</v>
      </c>
      <c r="AG2366">
        <v>52506.569629999998</v>
      </c>
      <c r="AH2366" t="s">
        <v>40</v>
      </c>
    </row>
    <row r="2367" spans="1:34" x14ac:dyDescent="0.55000000000000004">
      <c r="A2367">
        <v>14254.823547</v>
      </c>
      <c r="B2367">
        <v>15276.366843</v>
      </c>
      <c r="C2367" t="s">
        <v>21</v>
      </c>
      <c r="D2367">
        <v>21104</v>
      </c>
      <c r="E2367">
        <v>210063</v>
      </c>
      <c r="F2367" t="s">
        <v>533</v>
      </c>
      <c r="G2367" t="s">
        <v>35</v>
      </c>
      <c r="H2367" t="s">
        <v>123</v>
      </c>
      <c r="I2367" t="s">
        <v>37</v>
      </c>
      <c r="J2367">
        <v>1</v>
      </c>
      <c r="K2367">
        <v>0</v>
      </c>
      <c r="L2367">
        <v>0</v>
      </c>
      <c r="M2367">
        <v>0</v>
      </c>
      <c r="N2367">
        <v>0.77333497699999998</v>
      </c>
      <c r="O2367">
        <v>1</v>
      </c>
      <c r="P2367">
        <v>8738.2000000000007</v>
      </c>
      <c r="Q2367">
        <v>1</v>
      </c>
      <c r="R2367">
        <v>0.77333497699999998</v>
      </c>
      <c r="S2367">
        <v>8738.2000000000007</v>
      </c>
      <c r="T2367" t="s">
        <v>502</v>
      </c>
      <c r="U2367" t="s">
        <v>503</v>
      </c>
      <c r="V2367">
        <v>0</v>
      </c>
      <c r="W2367">
        <v>0</v>
      </c>
      <c r="X2367">
        <v>3.9827118819999998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0.77333497699999998</v>
      </c>
      <c r="AG2367">
        <v>5639.7523620000002</v>
      </c>
      <c r="AH2367" t="s">
        <v>40</v>
      </c>
    </row>
    <row r="2368" spans="1:34" x14ac:dyDescent="0.55000000000000004">
      <c r="A2368">
        <v>14254.823547</v>
      </c>
      <c r="B2368">
        <v>15276.366843</v>
      </c>
      <c r="C2368" t="s">
        <v>21</v>
      </c>
      <c r="D2368">
        <v>21102</v>
      </c>
      <c r="E2368">
        <v>210063</v>
      </c>
      <c r="F2368" t="s">
        <v>533</v>
      </c>
      <c r="G2368" t="s">
        <v>35</v>
      </c>
      <c r="H2368" t="s">
        <v>123</v>
      </c>
      <c r="I2368" t="s">
        <v>37</v>
      </c>
      <c r="J2368">
        <v>2</v>
      </c>
      <c r="K2368">
        <v>9.2740127260000005</v>
      </c>
      <c r="L2368">
        <v>10</v>
      </c>
      <c r="M2368">
        <v>104772.18</v>
      </c>
      <c r="N2368">
        <v>18.110949463000001</v>
      </c>
      <c r="O2368">
        <v>19</v>
      </c>
      <c r="P2368">
        <v>325736.82</v>
      </c>
      <c r="Q2368">
        <v>9</v>
      </c>
      <c r="R2368">
        <v>8.8369367370000003</v>
      </c>
      <c r="S2368">
        <v>220964.64</v>
      </c>
      <c r="T2368" t="s">
        <v>442</v>
      </c>
      <c r="U2368" t="s">
        <v>443</v>
      </c>
      <c r="V2368">
        <v>0</v>
      </c>
      <c r="W2368">
        <v>0</v>
      </c>
      <c r="X2368">
        <v>18.728887444000001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8.8369367370000003</v>
      </c>
      <c r="AG2368">
        <v>64445.727035999997</v>
      </c>
      <c r="AH2368" t="s">
        <v>40</v>
      </c>
    </row>
    <row r="2369" spans="1:34" x14ac:dyDescent="0.55000000000000004">
      <c r="A2369">
        <v>14254.823547</v>
      </c>
      <c r="B2369">
        <v>15276.366843</v>
      </c>
      <c r="C2369" t="s">
        <v>21</v>
      </c>
      <c r="D2369">
        <v>21090</v>
      </c>
      <c r="E2369">
        <v>210063</v>
      </c>
      <c r="F2369" t="s">
        <v>533</v>
      </c>
      <c r="G2369" t="s">
        <v>35</v>
      </c>
      <c r="H2369" t="s">
        <v>64</v>
      </c>
      <c r="I2369" t="s">
        <v>37</v>
      </c>
      <c r="J2369">
        <v>1</v>
      </c>
      <c r="K2369">
        <v>0</v>
      </c>
      <c r="L2369">
        <v>0</v>
      </c>
      <c r="M2369">
        <v>0</v>
      </c>
      <c r="N2369">
        <v>0.49260398500000002</v>
      </c>
      <c r="O2369">
        <v>1</v>
      </c>
      <c r="P2369">
        <v>6182.62</v>
      </c>
      <c r="Q2369">
        <v>1</v>
      </c>
      <c r="R2369">
        <v>0.49260398500000002</v>
      </c>
      <c r="S2369">
        <v>6182.62</v>
      </c>
      <c r="T2369" t="s">
        <v>169</v>
      </c>
      <c r="U2369" t="s">
        <v>170</v>
      </c>
      <c r="V2369">
        <v>0</v>
      </c>
      <c r="W2369">
        <v>0</v>
      </c>
      <c r="X2369">
        <v>21.190433375000001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0.49260398500000002</v>
      </c>
      <c r="AG2369">
        <v>3592.4464437000001</v>
      </c>
      <c r="AH2369" t="s">
        <v>40</v>
      </c>
    </row>
    <row r="2370" spans="1:34" x14ac:dyDescent="0.55000000000000004">
      <c r="A2370">
        <v>14254.823547</v>
      </c>
      <c r="B2370">
        <v>15276.366843</v>
      </c>
      <c r="C2370" t="s">
        <v>21</v>
      </c>
      <c r="D2370">
        <v>21087</v>
      </c>
      <c r="E2370">
        <v>210063</v>
      </c>
      <c r="F2370" t="s">
        <v>533</v>
      </c>
      <c r="G2370" t="s">
        <v>35</v>
      </c>
      <c r="H2370" t="s">
        <v>36</v>
      </c>
      <c r="I2370" t="s">
        <v>37</v>
      </c>
      <c r="J2370">
        <v>2</v>
      </c>
      <c r="K2370">
        <v>2.0357099399999998</v>
      </c>
      <c r="L2370">
        <v>3</v>
      </c>
      <c r="M2370">
        <v>47346.18</v>
      </c>
      <c r="N2370">
        <v>8.976386733</v>
      </c>
      <c r="O2370">
        <v>10</v>
      </c>
      <c r="P2370">
        <v>209949.41</v>
      </c>
      <c r="Q2370">
        <v>7</v>
      </c>
      <c r="R2370">
        <v>6.9406767929999997</v>
      </c>
      <c r="S2370">
        <v>162603.23000000001</v>
      </c>
      <c r="T2370" t="s">
        <v>369</v>
      </c>
      <c r="U2370" t="s">
        <v>370</v>
      </c>
      <c r="V2370">
        <v>0</v>
      </c>
      <c r="W2370">
        <v>0</v>
      </c>
      <c r="X2370">
        <v>15.546877539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6.9406767929999997</v>
      </c>
      <c r="AG2370">
        <v>50616.743715999997</v>
      </c>
      <c r="AH2370" t="s">
        <v>40</v>
      </c>
    </row>
    <row r="2371" spans="1:34" x14ac:dyDescent="0.55000000000000004">
      <c r="A2371">
        <v>14254.823547</v>
      </c>
      <c r="B2371">
        <v>15276.366843</v>
      </c>
      <c r="C2371" t="s">
        <v>21</v>
      </c>
      <c r="D2371">
        <v>20850</v>
      </c>
      <c r="E2371">
        <v>210063</v>
      </c>
      <c r="F2371" t="s">
        <v>533</v>
      </c>
      <c r="G2371" t="s">
        <v>35</v>
      </c>
      <c r="H2371" t="s">
        <v>46</v>
      </c>
      <c r="I2371" t="s">
        <v>37</v>
      </c>
      <c r="J2371">
        <v>1</v>
      </c>
      <c r="K2371">
        <v>0</v>
      </c>
      <c r="L2371">
        <v>0</v>
      </c>
      <c r="M2371">
        <v>0</v>
      </c>
      <c r="N2371">
        <v>0.49757698500000003</v>
      </c>
      <c r="O2371">
        <v>1</v>
      </c>
      <c r="P2371">
        <v>7697.2</v>
      </c>
      <c r="Q2371">
        <v>1</v>
      </c>
      <c r="R2371">
        <v>0.49757698500000003</v>
      </c>
      <c r="S2371">
        <v>7697.2</v>
      </c>
      <c r="T2371" t="s">
        <v>310</v>
      </c>
      <c r="U2371" t="s">
        <v>320</v>
      </c>
      <c r="V2371">
        <v>0</v>
      </c>
      <c r="W2371">
        <v>0</v>
      </c>
      <c r="X2371">
        <v>149.16299556999999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0.49757698500000003</v>
      </c>
      <c r="AG2371">
        <v>3628.7133776000001</v>
      </c>
      <c r="AH2371" t="s">
        <v>40</v>
      </c>
    </row>
    <row r="2372" spans="1:34" x14ac:dyDescent="0.55000000000000004">
      <c r="A2372">
        <v>14254.823547</v>
      </c>
      <c r="B2372">
        <v>15276.366843</v>
      </c>
      <c r="C2372" t="s">
        <v>21</v>
      </c>
      <c r="D2372" t="s">
        <v>373</v>
      </c>
      <c r="E2372">
        <v>210063</v>
      </c>
      <c r="F2372" t="s">
        <v>533</v>
      </c>
      <c r="G2372" t="s">
        <v>35</v>
      </c>
      <c r="H2372" t="s">
        <v>373</v>
      </c>
      <c r="I2372" t="s">
        <v>37</v>
      </c>
      <c r="J2372">
        <v>1</v>
      </c>
      <c r="K2372">
        <v>0</v>
      </c>
      <c r="L2372">
        <v>0</v>
      </c>
      <c r="M2372">
        <v>0</v>
      </c>
      <c r="N2372">
        <v>1.1105169669999999</v>
      </c>
      <c r="O2372">
        <v>2</v>
      </c>
      <c r="P2372">
        <v>16288.79</v>
      </c>
      <c r="Q2372">
        <v>2</v>
      </c>
      <c r="R2372">
        <v>1.1105169669999999</v>
      </c>
      <c r="S2372">
        <v>16288.79</v>
      </c>
      <c r="U2372" t="s">
        <v>374</v>
      </c>
      <c r="V2372">
        <v>0</v>
      </c>
      <c r="W2372">
        <v>0</v>
      </c>
      <c r="X2372">
        <v>18.061258459000001</v>
      </c>
      <c r="Y2372">
        <v>-1.486203956</v>
      </c>
      <c r="Z2372">
        <v>1.486203956</v>
      </c>
      <c r="AA2372">
        <v>-1.486203956</v>
      </c>
      <c r="AB2372">
        <v>9.1380936300000007E-2</v>
      </c>
      <c r="AC2372">
        <v>9.1380936300000007E-2</v>
      </c>
      <c r="AD2372">
        <v>0</v>
      </c>
      <c r="AE2372">
        <v>666.41994338999996</v>
      </c>
      <c r="AF2372">
        <v>1.0191360306999999</v>
      </c>
      <c r="AG2372">
        <v>7432.3223532000002</v>
      </c>
      <c r="AH2372" t="s">
        <v>40</v>
      </c>
    </row>
    <row r="2373" spans="1:34" x14ac:dyDescent="0.55000000000000004">
      <c r="A2373">
        <v>14254.823547</v>
      </c>
      <c r="B2373">
        <v>15276.366843</v>
      </c>
      <c r="C2373" t="s">
        <v>21</v>
      </c>
      <c r="D2373">
        <v>21078</v>
      </c>
      <c r="E2373">
        <v>210063</v>
      </c>
      <c r="F2373" t="s">
        <v>533</v>
      </c>
      <c r="G2373" t="s">
        <v>35</v>
      </c>
      <c r="H2373" t="s">
        <v>126</v>
      </c>
      <c r="I2373" t="s">
        <v>37</v>
      </c>
      <c r="J2373">
        <v>2</v>
      </c>
      <c r="K2373">
        <v>5.5069298360000003</v>
      </c>
      <c r="L2373">
        <v>5</v>
      </c>
      <c r="M2373">
        <v>75779.41</v>
      </c>
      <c r="N2373">
        <v>7.3757667810000003</v>
      </c>
      <c r="O2373">
        <v>5</v>
      </c>
      <c r="P2373">
        <v>74984.289999999994</v>
      </c>
      <c r="Q2373">
        <v>0</v>
      </c>
      <c r="R2373">
        <v>1.868836945</v>
      </c>
      <c r="S2373">
        <v>-795.12</v>
      </c>
      <c r="T2373" t="s">
        <v>386</v>
      </c>
      <c r="U2373" t="s">
        <v>387</v>
      </c>
      <c r="V2373">
        <v>0</v>
      </c>
      <c r="W2373">
        <v>0</v>
      </c>
      <c r="X2373">
        <v>24.987545236999999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1.868836945</v>
      </c>
      <c r="AG2373">
        <v>13628.993758000001</v>
      </c>
      <c r="AH2373" t="s">
        <v>40</v>
      </c>
    </row>
    <row r="2374" spans="1:34" x14ac:dyDescent="0.55000000000000004">
      <c r="A2374">
        <v>14254.823547</v>
      </c>
      <c r="B2374">
        <v>15276.366843</v>
      </c>
      <c r="C2374" t="s">
        <v>21</v>
      </c>
      <c r="D2374">
        <v>20842</v>
      </c>
      <c r="E2374">
        <v>210063</v>
      </c>
      <c r="F2374" t="s">
        <v>533</v>
      </c>
      <c r="G2374" t="s">
        <v>35</v>
      </c>
      <c r="H2374" t="s">
        <v>46</v>
      </c>
      <c r="I2374" t="s">
        <v>37</v>
      </c>
      <c r="J2374">
        <v>1</v>
      </c>
      <c r="K2374">
        <v>0</v>
      </c>
      <c r="L2374">
        <v>0</v>
      </c>
      <c r="M2374">
        <v>0</v>
      </c>
      <c r="N2374">
        <v>0.51374798499999996</v>
      </c>
      <c r="O2374">
        <v>1</v>
      </c>
      <c r="P2374">
        <v>5579.69</v>
      </c>
      <c r="Q2374">
        <v>1</v>
      </c>
      <c r="R2374">
        <v>0.51374798499999996</v>
      </c>
      <c r="S2374">
        <v>5579.69</v>
      </c>
      <c r="T2374" t="s">
        <v>315</v>
      </c>
      <c r="U2374" t="s">
        <v>316</v>
      </c>
      <c r="V2374">
        <v>0</v>
      </c>
      <c r="W2374">
        <v>0</v>
      </c>
      <c r="X2374">
        <v>4.532199866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0.51374798499999996</v>
      </c>
      <c r="AG2374">
        <v>3746.6447244999999</v>
      </c>
      <c r="AH2374" t="s">
        <v>40</v>
      </c>
    </row>
    <row r="2375" spans="1:34" x14ac:dyDescent="0.55000000000000004">
      <c r="A2375">
        <v>14254.823547</v>
      </c>
      <c r="B2375">
        <v>15276.366843</v>
      </c>
      <c r="C2375" t="s">
        <v>21</v>
      </c>
      <c r="D2375" t="s">
        <v>148</v>
      </c>
      <c r="E2375">
        <v>210063</v>
      </c>
      <c r="F2375" t="s">
        <v>533</v>
      </c>
      <c r="G2375" t="s">
        <v>35</v>
      </c>
      <c r="H2375" t="s">
        <v>148</v>
      </c>
      <c r="I2375" t="s">
        <v>37</v>
      </c>
      <c r="J2375">
        <v>1</v>
      </c>
      <c r="K2375">
        <v>0.37920998900000003</v>
      </c>
      <c r="L2375">
        <v>1</v>
      </c>
      <c r="M2375">
        <v>4101.82</v>
      </c>
      <c r="N2375">
        <v>3.5439018940000002</v>
      </c>
      <c r="O2375">
        <v>3</v>
      </c>
      <c r="P2375">
        <v>67069.039999999994</v>
      </c>
      <c r="Q2375">
        <v>2</v>
      </c>
      <c r="R2375">
        <v>3.1646919050000002</v>
      </c>
      <c r="S2375">
        <v>62967.22</v>
      </c>
      <c r="U2375" t="s">
        <v>149</v>
      </c>
      <c r="V2375">
        <v>0</v>
      </c>
      <c r="W2375">
        <v>0</v>
      </c>
      <c r="X2375">
        <v>44.885576671999999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3.1646919050000002</v>
      </c>
      <c r="AG2375">
        <v>23079.362989000001</v>
      </c>
      <c r="AH2375" t="s">
        <v>40</v>
      </c>
    </row>
    <row r="2376" spans="1:34" x14ac:dyDescent="0.55000000000000004">
      <c r="A2376">
        <v>14254.823547</v>
      </c>
      <c r="B2376">
        <v>15276.366843</v>
      </c>
      <c r="C2376" t="s">
        <v>21</v>
      </c>
      <c r="D2376">
        <v>21076</v>
      </c>
      <c r="E2376">
        <v>210063</v>
      </c>
      <c r="F2376" t="s">
        <v>533</v>
      </c>
      <c r="G2376" t="s">
        <v>35</v>
      </c>
      <c r="H2376" t="s">
        <v>64</v>
      </c>
      <c r="I2376" t="s">
        <v>37</v>
      </c>
      <c r="J2376">
        <v>1</v>
      </c>
      <c r="K2376">
        <v>0</v>
      </c>
      <c r="L2376">
        <v>0</v>
      </c>
      <c r="M2376">
        <v>0</v>
      </c>
      <c r="N2376">
        <v>2.5182899249999999</v>
      </c>
      <c r="O2376">
        <v>4</v>
      </c>
      <c r="P2376">
        <v>15705.62</v>
      </c>
      <c r="Q2376">
        <v>4</v>
      </c>
      <c r="R2376">
        <v>2.5182899249999999</v>
      </c>
      <c r="S2376">
        <v>15705.62</v>
      </c>
      <c r="T2376" t="s">
        <v>204</v>
      </c>
      <c r="U2376" t="s">
        <v>205</v>
      </c>
      <c r="V2376">
        <v>0</v>
      </c>
      <c r="W2376">
        <v>0</v>
      </c>
      <c r="X2376">
        <v>57.705128287000001</v>
      </c>
      <c r="Y2376">
        <v>-0.52161998499999995</v>
      </c>
      <c r="Z2376">
        <v>0.52161998499999995</v>
      </c>
      <c r="AA2376">
        <v>-0.52161998499999995</v>
      </c>
      <c r="AB2376">
        <v>2.2763840800000001E-2</v>
      </c>
      <c r="AC2376">
        <v>2.2763840800000001E-2</v>
      </c>
      <c r="AD2376">
        <v>0</v>
      </c>
      <c r="AE2376">
        <v>166.01140341999999</v>
      </c>
      <c r="AF2376">
        <v>2.4955260842000002</v>
      </c>
      <c r="AG2376">
        <v>18199.292087000002</v>
      </c>
      <c r="AH2376" t="s">
        <v>40</v>
      </c>
    </row>
    <row r="2377" spans="1:34" x14ac:dyDescent="0.55000000000000004">
      <c r="A2377">
        <v>14254.823547</v>
      </c>
      <c r="B2377">
        <v>15276.366843</v>
      </c>
      <c r="C2377" t="s">
        <v>21</v>
      </c>
      <c r="D2377" t="s">
        <v>245</v>
      </c>
      <c r="E2377">
        <v>210063</v>
      </c>
      <c r="F2377" t="s">
        <v>533</v>
      </c>
      <c r="G2377" t="s">
        <v>35</v>
      </c>
      <c r="H2377" t="s">
        <v>245</v>
      </c>
      <c r="I2377" t="s">
        <v>37</v>
      </c>
      <c r="J2377">
        <v>2</v>
      </c>
      <c r="K2377">
        <v>0</v>
      </c>
      <c r="L2377">
        <v>0</v>
      </c>
      <c r="M2377">
        <v>0</v>
      </c>
      <c r="N2377">
        <v>7.3017657829999996</v>
      </c>
      <c r="O2377">
        <v>3</v>
      </c>
      <c r="P2377">
        <v>89261.27</v>
      </c>
      <c r="Q2377">
        <v>3</v>
      </c>
      <c r="R2377">
        <v>7.3017657829999996</v>
      </c>
      <c r="S2377">
        <v>89261.27</v>
      </c>
      <c r="U2377" t="s">
        <v>246</v>
      </c>
      <c r="V2377">
        <v>0</v>
      </c>
      <c r="W2377">
        <v>0</v>
      </c>
      <c r="X2377">
        <v>60.533128191000003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7.3017657829999996</v>
      </c>
      <c r="AG2377">
        <v>53250.081848000002</v>
      </c>
      <c r="AH2377" t="s">
        <v>40</v>
      </c>
    </row>
    <row r="2378" spans="1:34" x14ac:dyDescent="0.55000000000000004">
      <c r="A2378">
        <v>14254.823547</v>
      </c>
      <c r="B2378">
        <v>15276.366843</v>
      </c>
      <c r="C2378" t="s">
        <v>21</v>
      </c>
      <c r="D2378" t="s">
        <v>259</v>
      </c>
      <c r="E2378">
        <v>210063</v>
      </c>
      <c r="F2378" t="s">
        <v>533</v>
      </c>
      <c r="G2378" t="s">
        <v>35</v>
      </c>
      <c r="H2378" t="s">
        <v>259</v>
      </c>
      <c r="I2378" t="s">
        <v>37</v>
      </c>
      <c r="J2378">
        <v>1</v>
      </c>
      <c r="K2378">
        <v>0</v>
      </c>
      <c r="L2378">
        <v>0</v>
      </c>
      <c r="M2378">
        <v>0</v>
      </c>
      <c r="N2378">
        <v>0.98975597100000001</v>
      </c>
      <c r="O2378">
        <v>1</v>
      </c>
      <c r="P2378">
        <v>20823.32</v>
      </c>
      <c r="Q2378">
        <v>1</v>
      </c>
      <c r="R2378">
        <v>0.98975597100000001</v>
      </c>
      <c r="S2378">
        <v>20823.32</v>
      </c>
      <c r="U2378" t="s">
        <v>260</v>
      </c>
      <c r="V2378">
        <v>0</v>
      </c>
      <c r="W2378">
        <v>0</v>
      </c>
      <c r="X2378">
        <v>7.0635457910000001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0.98975597100000001</v>
      </c>
      <c r="AG2378">
        <v>7218.0604024000004</v>
      </c>
      <c r="AH2378" t="s">
        <v>40</v>
      </c>
    </row>
    <row r="2379" spans="1:34" x14ac:dyDescent="0.55000000000000004">
      <c r="A2379">
        <v>14254.823547</v>
      </c>
      <c r="B2379">
        <v>15276.366843</v>
      </c>
      <c r="C2379" t="s">
        <v>21</v>
      </c>
      <c r="D2379" t="s">
        <v>249</v>
      </c>
      <c r="E2379">
        <v>210063</v>
      </c>
      <c r="F2379" t="s">
        <v>533</v>
      </c>
      <c r="G2379" t="s">
        <v>35</v>
      </c>
      <c r="H2379" t="s">
        <v>249</v>
      </c>
      <c r="I2379" t="s">
        <v>37</v>
      </c>
      <c r="J2379">
        <v>2</v>
      </c>
      <c r="K2379">
        <v>0</v>
      </c>
      <c r="L2379">
        <v>0</v>
      </c>
      <c r="M2379">
        <v>0</v>
      </c>
      <c r="N2379">
        <v>2.2185839340000002</v>
      </c>
      <c r="O2379">
        <v>2</v>
      </c>
      <c r="P2379">
        <v>33863.660000000003</v>
      </c>
      <c r="Q2379">
        <v>2</v>
      </c>
      <c r="R2379">
        <v>2.2185839340000002</v>
      </c>
      <c r="S2379">
        <v>33863.660000000003</v>
      </c>
      <c r="U2379" t="s">
        <v>250</v>
      </c>
      <c r="V2379">
        <v>0</v>
      </c>
      <c r="W2379">
        <v>0</v>
      </c>
      <c r="X2379">
        <v>25.409762245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2.2185839340000002</v>
      </c>
      <c r="AG2379">
        <v>16179.617312</v>
      </c>
      <c r="AH2379" t="s">
        <v>40</v>
      </c>
    </row>
    <row r="2380" spans="1:34" x14ac:dyDescent="0.55000000000000004">
      <c r="A2380">
        <v>14254.823547</v>
      </c>
      <c r="B2380">
        <v>15276.366843</v>
      </c>
      <c r="C2380" t="s">
        <v>21</v>
      </c>
      <c r="D2380">
        <v>21057</v>
      </c>
      <c r="E2380">
        <v>210063</v>
      </c>
      <c r="F2380" t="s">
        <v>533</v>
      </c>
      <c r="G2380" t="s">
        <v>35</v>
      </c>
      <c r="H2380" t="s">
        <v>36</v>
      </c>
      <c r="I2380" t="s">
        <v>37</v>
      </c>
      <c r="J2380">
        <v>2</v>
      </c>
      <c r="K2380">
        <v>19.325649426999998</v>
      </c>
      <c r="L2380">
        <v>26</v>
      </c>
      <c r="M2380">
        <v>258871.83</v>
      </c>
      <c r="N2380">
        <v>33.217711012999999</v>
      </c>
      <c r="O2380">
        <v>41</v>
      </c>
      <c r="P2380">
        <v>456849.48</v>
      </c>
      <c r="Q2380">
        <v>15</v>
      </c>
      <c r="R2380">
        <v>13.892061586000001</v>
      </c>
      <c r="S2380">
        <v>197977.65</v>
      </c>
      <c r="T2380" t="s">
        <v>452</v>
      </c>
      <c r="U2380" t="s">
        <v>453</v>
      </c>
      <c r="V2380">
        <v>0</v>
      </c>
      <c r="W2380">
        <v>0</v>
      </c>
      <c r="X2380">
        <v>17.389736481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13.892061586000001</v>
      </c>
      <c r="AG2380">
        <v>101311.57839</v>
      </c>
      <c r="AH2380" t="s">
        <v>40</v>
      </c>
    </row>
    <row r="2381" spans="1:34" x14ac:dyDescent="0.55000000000000004">
      <c r="A2381">
        <v>14254.823547</v>
      </c>
      <c r="B2381">
        <v>15276.366843</v>
      </c>
      <c r="C2381" t="s">
        <v>21</v>
      </c>
      <c r="D2381" t="s">
        <v>286</v>
      </c>
      <c r="E2381">
        <v>210063</v>
      </c>
      <c r="F2381" t="s">
        <v>533</v>
      </c>
      <c r="G2381" t="s">
        <v>35</v>
      </c>
      <c r="H2381" t="s">
        <v>286</v>
      </c>
      <c r="I2381" t="s">
        <v>37</v>
      </c>
      <c r="J2381">
        <v>1</v>
      </c>
      <c r="K2381">
        <v>0.49757698500000003</v>
      </c>
      <c r="L2381">
        <v>1</v>
      </c>
      <c r="M2381">
        <v>8064.44</v>
      </c>
      <c r="N2381">
        <v>1.0163059699999999</v>
      </c>
      <c r="O2381">
        <v>1</v>
      </c>
      <c r="P2381">
        <v>4254.99</v>
      </c>
      <c r="Q2381">
        <v>0</v>
      </c>
      <c r="R2381">
        <v>0.51872898499999998</v>
      </c>
      <c r="S2381">
        <v>-3809.45</v>
      </c>
      <c r="U2381" t="s">
        <v>287</v>
      </c>
      <c r="V2381">
        <v>0</v>
      </c>
      <c r="W2381">
        <v>0</v>
      </c>
      <c r="X2381">
        <v>198.49333811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0.51872898499999998</v>
      </c>
      <c r="AG2381">
        <v>3782.9700005999998</v>
      </c>
      <c r="AH2381" t="s">
        <v>40</v>
      </c>
    </row>
    <row r="2382" spans="1:34" x14ac:dyDescent="0.55000000000000004">
      <c r="A2382">
        <v>14254.823547</v>
      </c>
      <c r="B2382">
        <v>15276.366843</v>
      </c>
      <c r="C2382" t="s">
        <v>21</v>
      </c>
      <c r="D2382">
        <v>20708</v>
      </c>
      <c r="E2382">
        <v>210063</v>
      </c>
      <c r="F2382" t="s">
        <v>533</v>
      </c>
      <c r="G2382" t="s">
        <v>35</v>
      </c>
      <c r="H2382" t="s">
        <v>41</v>
      </c>
      <c r="I2382" t="s">
        <v>37</v>
      </c>
      <c r="J2382">
        <v>1</v>
      </c>
      <c r="K2382">
        <v>0</v>
      </c>
      <c r="L2382">
        <v>0</v>
      </c>
      <c r="M2382">
        <v>0</v>
      </c>
      <c r="N2382">
        <v>2.1458659369999999</v>
      </c>
      <c r="O2382">
        <v>2</v>
      </c>
      <c r="P2382">
        <v>27625.26</v>
      </c>
      <c r="Q2382">
        <v>2</v>
      </c>
      <c r="R2382">
        <v>2.1458659369999999</v>
      </c>
      <c r="S2382">
        <v>27625.26</v>
      </c>
      <c r="T2382" t="s">
        <v>129</v>
      </c>
      <c r="U2382" t="s">
        <v>280</v>
      </c>
      <c r="V2382">
        <v>0</v>
      </c>
      <c r="W2382">
        <v>0</v>
      </c>
      <c r="X2382">
        <v>171.31853193000001</v>
      </c>
      <c r="Y2382">
        <v>-106.8178618</v>
      </c>
      <c r="Z2382">
        <v>106.81786183</v>
      </c>
      <c r="AA2382">
        <v>-106.8178618</v>
      </c>
      <c r="AB2382">
        <v>1.3379568958000001</v>
      </c>
      <c r="AC2382">
        <v>1.3379568958000001</v>
      </c>
      <c r="AD2382">
        <v>0</v>
      </c>
      <c r="AE2382">
        <v>9757.4088687000003</v>
      </c>
      <c r="AF2382">
        <v>0.80790904119999996</v>
      </c>
      <c r="AG2382">
        <v>5891.8929819000004</v>
      </c>
      <c r="AH2382" t="s">
        <v>40</v>
      </c>
    </row>
    <row r="2383" spans="1:34" x14ac:dyDescent="0.55000000000000004">
      <c r="A2383">
        <v>14254.823547</v>
      </c>
      <c r="B2383">
        <v>15276.366843</v>
      </c>
      <c r="C2383" t="s">
        <v>21</v>
      </c>
      <c r="D2383">
        <v>21053</v>
      </c>
      <c r="E2383">
        <v>210063</v>
      </c>
      <c r="F2383" t="s">
        <v>533</v>
      </c>
      <c r="G2383" t="s">
        <v>35</v>
      </c>
      <c r="H2383" t="s">
        <v>36</v>
      </c>
      <c r="I2383" t="s">
        <v>37</v>
      </c>
      <c r="J2383">
        <v>2</v>
      </c>
      <c r="K2383">
        <v>10.387556691</v>
      </c>
      <c r="L2383">
        <v>14</v>
      </c>
      <c r="M2383">
        <v>125080.08</v>
      </c>
      <c r="N2383">
        <v>11.084723672999999</v>
      </c>
      <c r="O2383">
        <v>12</v>
      </c>
      <c r="P2383">
        <v>207148.07</v>
      </c>
      <c r="Q2383">
        <v>-2</v>
      </c>
      <c r="R2383">
        <v>0.69716698200000005</v>
      </c>
      <c r="S2383">
        <v>82067.990000000005</v>
      </c>
      <c r="T2383" t="s">
        <v>407</v>
      </c>
      <c r="U2383" t="s">
        <v>408</v>
      </c>
      <c r="V2383">
        <v>0</v>
      </c>
      <c r="W2383">
        <v>0</v>
      </c>
      <c r="X2383">
        <v>8.6298907459999992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0.69716698200000005</v>
      </c>
      <c r="AG2383">
        <v>5084.2768662999997</v>
      </c>
      <c r="AH2383" t="s">
        <v>40</v>
      </c>
    </row>
    <row r="2384" spans="1:34" x14ac:dyDescent="0.55000000000000004">
      <c r="A2384">
        <v>14254.823547</v>
      </c>
      <c r="B2384">
        <v>15276.366843</v>
      </c>
      <c r="C2384" t="s">
        <v>21</v>
      </c>
      <c r="D2384">
        <v>21048</v>
      </c>
      <c r="E2384">
        <v>210063</v>
      </c>
      <c r="F2384" t="s">
        <v>533</v>
      </c>
      <c r="G2384" t="s">
        <v>35</v>
      </c>
      <c r="H2384" t="s">
        <v>123</v>
      </c>
      <c r="I2384" t="s">
        <v>37</v>
      </c>
      <c r="J2384">
        <v>2</v>
      </c>
      <c r="K2384">
        <v>2.1721869370000002</v>
      </c>
      <c r="L2384">
        <v>4</v>
      </c>
      <c r="M2384">
        <v>32394.49</v>
      </c>
      <c r="N2384">
        <v>9.3388307229999992</v>
      </c>
      <c r="O2384">
        <v>7</v>
      </c>
      <c r="P2384">
        <v>93241.4</v>
      </c>
      <c r="Q2384">
        <v>3</v>
      </c>
      <c r="R2384">
        <v>7.1666437859999998</v>
      </c>
      <c r="S2384">
        <v>60846.91</v>
      </c>
      <c r="T2384" t="s">
        <v>355</v>
      </c>
      <c r="U2384" t="s">
        <v>356</v>
      </c>
      <c r="V2384">
        <v>0</v>
      </c>
      <c r="W2384">
        <v>0</v>
      </c>
      <c r="X2384">
        <v>9.4879587169999997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7.1666437859999998</v>
      </c>
      <c r="AG2384">
        <v>52264.668510000003</v>
      </c>
      <c r="AH2384" t="s">
        <v>40</v>
      </c>
    </row>
    <row r="2385" spans="1:34" x14ac:dyDescent="0.55000000000000004">
      <c r="A2385">
        <v>14254.823547</v>
      </c>
      <c r="B2385">
        <v>15276.366843</v>
      </c>
      <c r="C2385" t="s">
        <v>21</v>
      </c>
      <c r="D2385">
        <v>21793</v>
      </c>
      <c r="E2385">
        <v>210063</v>
      </c>
      <c r="F2385" t="s">
        <v>533</v>
      </c>
      <c r="G2385" t="s">
        <v>35</v>
      </c>
      <c r="H2385" t="s">
        <v>55</v>
      </c>
      <c r="I2385" t="s">
        <v>37</v>
      </c>
      <c r="J2385">
        <v>1</v>
      </c>
      <c r="K2385">
        <v>0</v>
      </c>
      <c r="L2385">
        <v>0</v>
      </c>
      <c r="M2385">
        <v>0</v>
      </c>
      <c r="N2385">
        <v>0.58198898300000002</v>
      </c>
      <c r="O2385">
        <v>1</v>
      </c>
      <c r="P2385">
        <v>5697.9</v>
      </c>
      <c r="Q2385">
        <v>1</v>
      </c>
      <c r="R2385">
        <v>0.58198898300000002</v>
      </c>
      <c r="S2385">
        <v>5697.9</v>
      </c>
      <c r="T2385" t="s">
        <v>102</v>
      </c>
      <c r="U2385" t="s">
        <v>103</v>
      </c>
      <c r="V2385">
        <v>0</v>
      </c>
      <c r="W2385">
        <v>0</v>
      </c>
      <c r="X2385">
        <v>50.084308516999997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0.58198898300000002</v>
      </c>
      <c r="AG2385">
        <v>4244.3104724000004</v>
      </c>
      <c r="AH2385" t="s">
        <v>40</v>
      </c>
    </row>
    <row r="2386" spans="1:34" x14ac:dyDescent="0.55000000000000004">
      <c r="A2386">
        <v>14254.823547</v>
      </c>
      <c r="B2386">
        <v>15276.366843</v>
      </c>
      <c r="C2386" t="s">
        <v>21</v>
      </c>
      <c r="D2386">
        <v>21045</v>
      </c>
      <c r="E2386">
        <v>210063</v>
      </c>
      <c r="F2386" t="s">
        <v>533</v>
      </c>
      <c r="G2386" t="s">
        <v>35</v>
      </c>
      <c r="H2386" t="s">
        <v>79</v>
      </c>
      <c r="I2386" t="s">
        <v>37</v>
      </c>
      <c r="J2386">
        <v>1</v>
      </c>
      <c r="K2386">
        <v>0</v>
      </c>
      <c r="L2386">
        <v>0</v>
      </c>
      <c r="M2386">
        <v>0</v>
      </c>
      <c r="N2386">
        <v>1.0163059699999999</v>
      </c>
      <c r="O2386">
        <v>1</v>
      </c>
      <c r="P2386">
        <v>12558.13</v>
      </c>
      <c r="Q2386">
        <v>1</v>
      </c>
      <c r="R2386">
        <v>1.0163059699999999</v>
      </c>
      <c r="S2386">
        <v>12558.13</v>
      </c>
      <c r="T2386" t="s">
        <v>80</v>
      </c>
      <c r="U2386" t="s">
        <v>242</v>
      </c>
      <c r="V2386">
        <v>0</v>
      </c>
      <c r="W2386">
        <v>0</v>
      </c>
      <c r="X2386">
        <v>78.241843665999994</v>
      </c>
      <c r="Y2386">
        <v>-7.9040637660000002</v>
      </c>
      <c r="Z2386">
        <v>7.9040637660000002</v>
      </c>
      <c r="AA2386">
        <v>-7.9040637660000002</v>
      </c>
      <c r="AB2386">
        <v>0.1026681737</v>
      </c>
      <c r="AC2386">
        <v>0.1026681737</v>
      </c>
      <c r="AD2386">
        <v>0</v>
      </c>
      <c r="AE2386">
        <v>748.73514336999995</v>
      </c>
      <c r="AF2386">
        <v>0.91363779629999997</v>
      </c>
      <c r="AG2386">
        <v>6662.9482348000001</v>
      </c>
      <c r="AH2386" t="s">
        <v>40</v>
      </c>
    </row>
    <row r="2387" spans="1:34" x14ac:dyDescent="0.55000000000000004">
      <c r="A2387">
        <v>14254.823547</v>
      </c>
      <c r="B2387">
        <v>15276.366843</v>
      </c>
      <c r="C2387" t="s">
        <v>21</v>
      </c>
      <c r="D2387">
        <v>21787</v>
      </c>
      <c r="E2387">
        <v>210063</v>
      </c>
      <c r="F2387" t="s">
        <v>533</v>
      </c>
      <c r="G2387" t="s">
        <v>35</v>
      </c>
      <c r="H2387" t="s">
        <v>123</v>
      </c>
      <c r="I2387" t="s">
        <v>37</v>
      </c>
      <c r="J2387">
        <v>1</v>
      </c>
      <c r="K2387">
        <v>2.6425989209999998</v>
      </c>
      <c r="L2387">
        <v>1</v>
      </c>
      <c r="M2387">
        <v>37898.800000000003</v>
      </c>
      <c r="N2387">
        <v>3.536890895</v>
      </c>
      <c r="O2387">
        <v>1</v>
      </c>
      <c r="P2387">
        <v>39637.910000000003</v>
      </c>
      <c r="Q2387">
        <v>0</v>
      </c>
      <c r="R2387">
        <v>0.89429197400000005</v>
      </c>
      <c r="S2387">
        <v>1739.11</v>
      </c>
      <c r="T2387" t="s">
        <v>179</v>
      </c>
      <c r="U2387" t="s">
        <v>180</v>
      </c>
      <c r="V2387">
        <v>0</v>
      </c>
      <c r="W2387">
        <v>0</v>
      </c>
      <c r="X2387">
        <v>30.826973074000001</v>
      </c>
      <c r="Y2387">
        <v>-0.73492597800000004</v>
      </c>
      <c r="Z2387">
        <v>0.73492597800000004</v>
      </c>
      <c r="AA2387">
        <v>-0.73492597800000004</v>
      </c>
      <c r="AB2387">
        <v>2.1320237999999998E-2</v>
      </c>
      <c r="AC2387">
        <v>2.1320237999999998E-2</v>
      </c>
      <c r="AD2387">
        <v>0</v>
      </c>
      <c r="AE2387">
        <v>155.48354380999999</v>
      </c>
      <c r="AF2387">
        <v>0.872971736</v>
      </c>
      <c r="AG2387">
        <v>6366.3801021999998</v>
      </c>
      <c r="AH2387" t="s">
        <v>40</v>
      </c>
    </row>
    <row r="2388" spans="1:34" x14ac:dyDescent="0.55000000000000004">
      <c r="A2388">
        <v>14254.823547</v>
      </c>
      <c r="B2388">
        <v>15276.366843</v>
      </c>
      <c r="C2388" t="s">
        <v>21</v>
      </c>
      <c r="D2388">
        <v>21043</v>
      </c>
      <c r="E2388">
        <v>210063</v>
      </c>
      <c r="F2388" t="s">
        <v>533</v>
      </c>
      <c r="G2388" t="s">
        <v>35</v>
      </c>
      <c r="H2388" t="s">
        <v>79</v>
      </c>
      <c r="I2388" t="s">
        <v>37</v>
      </c>
      <c r="J2388">
        <v>2</v>
      </c>
      <c r="K2388">
        <v>1.838188945</v>
      </c>
      <c r="L2388">
        <v>3</v>
      </c>
      <c r="M2388">
        <v>23636.99</v>
      </c>
      <c r="N2388">
        <v>4.3550698710000004</v>
      </c>
      <c r="O2388">
        <v>4</v>
      </c>
      <c r="P2388">
        <v>126704.4</v>
      </c>
      <c r="Q2388">
        <v>1</v>
      </c>
      <c r="R2388">
        <v>2.5168809259999998</v>
      </c>
      <c r="S2388">
        <v>103067.41</v>
      </c>
      <c r="T2388" t="s">
        <v>365</v>
      </c>
      <c r="U2388" t="s">
        <v>392</v>
      </c>
      <c r="V2388">
        <v>0</v>
      </c>
      <c r="W2388">
        <v>0</v>
      </c>
      <c r="X2388">
        <v>59.304537232999998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2.5168809259999998</v>
      </c>
      <c r="AG2388">
        <v>18355.027988000002</v>
      </c>
      <c r="AH2388" t="s">
        <v>40</v>
      </c>
    </row>
    <row r="2389" spans="1:34" x14ac:dyDescent="0.55000000000000004">
      <c r="A2389">
        <v>36402.424631000002</v>
      </c>
      <c r="B2389">
        <v>35224.291892000001</v>
      </c>
      <c r="C2389" t="s">
        <v>21</v>
      </c>
      <c r="D2389">
        <v>21213</v>
      </c>
      <c r="E2389">
        <v>210064</v>
      </c>
      <c r="F2389" t="s">
        <v>534</v>
      </c>
      <c r="G2389" t="s">
        <v>35</v>
      </c>
      <c r="H2389" t="s">
        <v>86</v>
      </c>
      <c r="I2389" t="s">
        <v>37</v>
      </c>
      <c r="J2389">
        <v>1</v>
      </c>
      <c r="K2389">
        <v>1.664345951</v>
      </c>
      <c r="L2389">
        <v>1</v>
      </c>
      <c r="M2389">
        <v>3509.56</v>
      </c>
      <c r="N2389">
        <v>1.823681946</v>
      </c>
      <c r="O2389">
        <v>2</v>
      </c>
      <c r="P2389">
        <v>77005.179999999993</v>
      </c>
      <c r="Q2389">
        <v>1</v>
      </c>
      <c r="R2389">
        <v>0.15933599500000001</v>
      </c>
      <c r="S2389">
        <v>73495.62</v>
      </c>
      <c r="T2389" t="s">
        <v>36</v>
      </c>
      <c r="U2389" t="s">
        <v>339</v>
      </c>
      <c r="V2389">
        <v>0</v>
      </c>
      <c r="W2389">
        <v>0</v>
      </c>
      <c r="X2389">
        <v>0.15933599500000001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0.15933599500000001</v>
      </c>
      <c r="AG2389">
        <v>2967.3907865000001</v>
      </c>
      <c r="AH2389" t="s">
        <v>275</v>
      </c>
    </row>
    <row r="2390" spans="1:34" x14ac:dyDescent="0.55000000000000004">
      <c r="A2390">
        <v>36402.424631000002</v>
      </c>
      <c r="B2390">
        <v>35224.291892000001</v>
      </c>
      <c r="C2390" t="s">
        <v>21</v>
      </c>
      <c r="D2390">
        <v>21044</v>
      </c>
      <c r="E2390">
        <v>210064</v>
      </c>
      <c r="F2390" t="s">
        <v>534</v>
      </c>
      <c r="G2390" t="s">
        <v>35</v>
      </c>
      <c r="H2390" t="s">
        <v>79</v>
      </c>
      <c r="I2390" t="s">
        <v>37</v>
      </c>
      <c r="J2390">
        <v>1</v>
      </c>
      <c r="K2390">
        <v>0</v>
      </c>
      <c r="L2390">
        <v>0</v>
      </c>
      <c r="M2390">
        <v>0</v>
      </c>
      <c r="N2390">
        <v>0.87893297400000003</v>
      </c>
      <c r="O2390">
        <v>1</v>
      </c>
      <c r="P2390">
        <v>30870.12</v>
      </c>
      <c r="Q2390">
        <v>1</v>
      </c>
      <c r="R2390">
        <v>0.87893297400000003</v>
      </c>
      <c r="S2390">
        <v>30870.12</v>
      </c>
      <c r="T2390" t="s">
        <v>80</v>
      </c>
      <c r="U2390" t="s">
        <v>81</v>
      </c>
      <c r="V2390">
        <v>0</v>
      </c>
      <c r="W2390">
        <v>0</v>
      </c>
      <c r="X2390">
        <v>0.87893297400000003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0.87893297400000003</v>
      </c>
      <c r="AG2390">
        <v>16368.79105</v>
      </c>
      <c r="AH2390" t="s">
        <v>275</v>
      </c>
    </row>
    <row r="2391" spans="1:34" x14ac:dyDescent="0.55000000000000004">
      <c r="A2391">
        <v>36402.424631000002</v>
      </c>
      <c r="B2391">
        <v>35224.291892000001</v>
      </c>
      <c r="C2391" t="s">
        <v>21</v>
      </c>
      <c r="D2391">
        <v>21207</v>
      </c>
      <c r="E2391">
        <v>210064</v>
      </c>
      <c r="F2391" t="s">
        <v>534</v>
      </c>
      <c r="G2391" t="s">
        <v>35</v>
      </c>
      <c r="H2391" t="s">
        <v>36</v>
      </c>
      <c r="I2391" t="s">
        <v>37</v>
      </c>
      <c r="J2391">
        <v>1</v>
      </c>
      <c r="K2391">
        <v>6.4141038100000003</v>
      </c>
      <c r="L2391">
        <v>6</v>
      </c>
      <c r="M2391">
        <v>192109.45</v>
      </c>
      <c r="N2391">
        <v>10.048301702</v>
      </c>
      <c r="O2391">
        <v>6</v>
      </c>
      <c r="P2391">
        <v>269284.52</v>
      </c>
      <c r="Q2391">
        <v>0</v>
      </c>
      <c r="R2391">
        <v>3.634197892</v>
      </c>
      <c r="S2391">
        <v>77175.070000000007</v>
      </c>
      <c r="T2391" t="s">
        <v>306</v>
      </c>
      <c r="U2391" t="s">
        <v>307</v>
      </c>
      <c r="V2391">
        <v>0</v>
      </c>
      <c r="W2391">
        <v>0</v>
      </c>
      <c r="X2391">
        <v>3.634197892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3.634197892</v>
      </c>
      <c r="AG2391">
        <v>67681.413360999999</v>
      </c>
      <c r="AH2391" t="s">
        <v>275</v>
      </c>
    </row>
    <row r="2392" spans="1:34" x14ac:dyDescent="0.55000000000000004">
      <c r="A2392">
        <v>36402.424631000002</v>
      </c>
      <c r="B2392">
        <v>35224.291892000001</v>
      </c>
      <c r="C2392" t="s">
        <v>21</v>
      </c>
      <c r="D2392">
        <v>21204</v>
      </c>
      <c r="E2392">
        <v>210064</v>
      </c>
      <c r="F2392" t="s">
        <v>534</v>
      </c>
      <c r="G2392" t="s">
        <v>35</v>
      </c>
      <c r="H2392" t="s">
        <v>36</v>
      </c>
      <c r="I2392" t="s">
        <v>37</v>
      </c>
      <c r="J2392">
        <v>1</v>
      </c>
      <c r="K2392">
        <v>0.61587198200000004</v>
      </c>
      <c r="L2392">
        <v>1</v>
      </c>
      <c r="M2392">
        <v>19541.55</v>
      </c>
      <c r="N2392">
        <v>0.87893297400000003</v>
      </c>
      <c r="O2392">
        <v>1</v>
      </c>
      <c r="P2392">
        <v>43680.21</v>
      </c>
      <c r="Q2392">
        <v>0</v>
      </c>
      <c r="R2392">
        <v>0.26306099199999999</v>
      </c>
      <c r="S2392">
        <v>24138.66</v>
      </c>
      <c r="T2392" t="s">
        <v>155</v>
      </c>
      <c r="U2392" t="s">
        <v>432</v>
      </c>
      <c r="V2392">
        <v>0</v>
      </c>
      <c r="W2392">
        <v>0</v>
      </c>
      <c r="X2392">
        <v>0.26306099199999999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0.26306099199999999</v>
      </c>
      <c r="AG2392">
        <v>4899.1112394000002</v>
      </c>
      <c r="AH2392" t="s">
        <v>275</v>
      </c>
    </row>
    <row r="2393" spans="1:34" x14ac:dyDescent="0.55000000000000004">
      <c r="A2393">
        <v>36402.424631000002</v>
      </c>
      <c r="B2393">
        <v>35224.291892000001</v>
      </c>
      <c r="C2393" t="s">
        <v>21</v>
      </c>
      <c r="D2393">
        <v>21042</v>
      </c>
      <c r="E2393">
        <v>210064</v>
      </c>
      <c r="F2393" t="s">
        <v>534</v>
      </c>
      <c r="G2393" t="s">
        <v>35</v>
      </c>
      <c r="H2393" t="s">
        <v>79</v>
      </c>
      <c r="I2393" t="s">
        <v>37</v>
      </c>
      <c r="J2393">
        <v>1</v>
      </c>
      <c r="K2393">
        <v>0</v>
      </c>
      <c r="L2393">
        <v>0</v>
      </c>
      <c r="M2393">
        <v>0</v>
      </c>
      <c r="N2393">
        <v>1.448357957</v>
      </c>
      <c r="O2393">
        <v>2</v>
      </c>
      <c r="P2393">
        <v>95366.05</v>
      </c>
      <c r="Q2393">
        <v>2</v>
      </c>
      <c r="R2393">
        <v>1.448357957</v>
      </c>
      <c r="S2393">
        <v>95366.05</v>
      </c>
      <c r="T2393" t="s">
        <v>365</v>
      </c>
      <c r="U2393" t="s">
        <v>366</v>
      </c>
      <c r="V2393">
        <v>0</v>
      </c>
      <c r="W2393">
        <v>0</v>
      </c>
      <c r="X2393">
        <v>1.448357957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1.448357957</v>
      </c>
      <c r="AG2393">
        <v>26973.466084</v>
      </c>
      <c r="AH2393" t="s">
        <v>275</v>
      </c>
    </row>
    <row r="2394" spans="1:34" x14ac:dyDescent="0.55000000000000004">
      <c r="A2394">
        <v>36402.424631000002</v>
      </c>
      <c r="B2394">
        <v>35224.291892000001</v>
      </c>
      <c r="C2394" t="s">
        <v>21</v>
      </c>
      <c r="D2394">
        <v>20850</v>
      </c>
      <c r="E2394">
        <v>210064</v>
      </c>
      <c r="F2394" t="s">
        <v>534</v>
      </c>
      <c r="G2394" t="s">
        <v>35</v>
      </c>
      <c r="H2394" t="s">
        <v>46</v>
      </c>
      <c r="I2394" t="s">
        <v>37</v>
      </c>
      <c r="J2394">
        <v>1</v>
      </c>
      <c r="K2394">
        <v>0.87893297400000003</v>
      </c>
      <c r="L2394">
        <v>1</v>
      </c>
      <c r="M2394">
        <v>40653.599999999999</v>
      </c>
      <c r="N2394">
        <v>1.4340009570000001</v>
      </c>
      <c r="O2394">
        <v>1</v>
      </c>
      <c r="P2394">
        <v>32742.560000000001</v>
      </c>
      <c r="Q2394">
        <v>0</v>
      </c>
      <c r="R2394">
        <v>0.55506798300000004</v>
      </c>
      <c r="S2394">
        <v>-7911.04</v>
      </c>
      <c r="T2394" t="s">
        <v>310</v>
      </c>
      <c r="U2394" t="s">
        <v>320</v>
      </c>
      <c r="V2394">
        <v>0</v>
      </c>
      <c r="W2394">
        <v>0</v>
      </c>
      <c r="X2394">
        <v>0.55506798300000004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0.55506798300000004</v>
      </c>
      <c r="AG2394">
        <v>10337.297725</v>
      </c>
      <c r="AH2394" t="s">
        <v>275</v>
      </c>
    </row>
    <row r="2395" spans="1:34" x14ac:dyDescent="0.55000000000000004">
      <c r="A2395">
        <v>36402.424631000002</v>
      </c>
      <c r="B2395">
        <v>35224.291892000001</v>
      </c>
      <c r="C2395" t="s">
        <v>21</v>
      </c>
      <c r="D2395">
        <v>21161</v>
      </c>
      <c r="E2395">
        <v>210064</v>
      </c>
      <c r="F2395" t="s">
        <v>534</v>
      </c>
      <c r="G2395" t="s">
        <v>35</v>
      </c>
      <c r="H2395" t="s">
        <v>126</v>
      </c>
      <c r="I2395" t="s">
        <v>37</v>
      </c>
      <c r="J2395">
        <v>1</v>
      </c>
      <c r="K2395">
        <v>0</v>
      </c>
      <c r="L2395">
        <v>0</v>
      </c>
      <c r="M2395">
        <v>0</v>
      </c>
      <c r="N2395">
        <v>0.87893297400000003</v>
      </c>
      <c r="O2395">
        <v>1</v>
      </c>
      <c r="P2395">
        <v>32907.03</v>
      </c>
      <c r="Q2395">
        <v>1</v>
      </c>
      <c r="R2395">
        <v>0.87893297400000003</v>
      </c>
      <c r="S2395">
        <v>32907.03</v>
      </c>
      <c r="T2395" t="s">
        <v>384</v>
      </c>
      <c r="U2395" t="s">
        <v>385</v>
      </c>
      <c r="V2395">
        <v>0</v>
      </c>
      <c r="W2395">
        <v>0</v>
      </c>
      <c r="X2395">
        <v>0.87893297400000003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0.87893297400000003</v>
      </c>
      <c r="AG2395">
        <v>16368.79105</v>
      </c>
      <c r="AH2395" t="s">
        <v>275</v>
      </c>
    </row>
    <row r="2396" spans="1:34" x14ac:dyDescent="0.55000000000000004">
      <c r="A2396">
        <v>36402.424631000002</v>
      </c>
      <c r="B2396">
        <v>35224.291892000001</v>
      </c>
      <c r="C2396" t="s">
        <v>21</v>
      </c>
      <c r="D2396">
        <v>21157</v>
      </c>
      <c r="E2396">
        <v>210064</v>
      </c>
      <c r="F2396" t="s">
        <v>534</v>
      </c>
      <c r="G2396" t="s">
        <v>35</v>
      </c>
      <c r="H2396" t="s">
        <v>123</v>
      </c>
      <c r="I2396" t="s">
        <v>37</v>
      </c>
      <c r="J2396">
        <v>1</v>
      </c>
      <c r="K2396">
        <v>0</v>
      </c>
      <c r="L2396">
        <v>0</v>
      </c>
      <c r="M2396">
        <v>0</v>
      </c>
      <c r="N2396">
        <v>0.73492597800000004</v>
      </c>
      <c r="O2396">
        <v>1</v>
      </c>
      <c r="P2396">
        <v>28047.82</v>
      </c>
      <c r="Q2396">
        <v>1</v>
      </c>
      <c r="R2396">
        <v>0.73492597800000004</v>
      </c>
      <c r="S2396">
        <v>28047.82</v>
      </c>
      <c r="T2396" t="s">
        <v>144</v>
      </c>
      <c r="U2396" t="s">
        <v>145</v>
      </c>
      <c r="V2396">
        <v>0</v>
      </c>
      <c r="W2396">
        <v>0</v>
      </c>
      <c r="X2396">
        <v>0.73492597800000004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0.73492597800000004</v>
      </c>
      <c r="AG2396">
        <v>13686.879577</v>
      </c>
      <c r="AH2396" t="s">
        <v>275</v>
      </c>
    </row>
    <row r="2397" spans="1:34" x14ac:dyDescent="0.55000000000000004">
      <c r="A2397">
        <v>36402.424631000002</v>
      </c>
      <c r="B2397">
        <v>35224.291892000001</v>
      </c>
      <c r="C2397" t="s">
        <v>21</v>
      </c>
      <c r="D2397">
        <v>21014</v>
      </c>
      <c r="E2397">
        <v>210064</v>
      </c>
      <c r="F2397" t="s">
        <v>534</v>
      </c>
      <c r="G2397" t="s">
        <v>35</v>
      </c>
      <c r="H2397" t="s">
        <v>126</v>
      </c>
      <c r="I2397" t="s">
        <v>37</v>
      </c>
      <c r="J2397">
        <v>1</v>
      </c>
      <c r="K2397">
        <v>0</v>
      </c>
      <c r="L2397">
        <v>0</v>
      </c>
      <c r="M2397">
        <v>0</v>
      </c>
      <c r="N2397">
        <v>0.87893297400000003</v>
      </c>
      <c r="O2397">
        <v>1</v>
      </c>
      <c r="P2397">
        <v>43116.85</v>
      </c>
      <c r="Q2397">
        <v>1</v>
      </c>
      <c r="R2397">
        <v>0.87893297400000003</v>
      </c>
      <c r="S2397">
        <v>43116.85</v>
      </c>
      <c r="T2397" t="s">
        <v>247</v>
      </c>
      <c r="U2397" t="s">
        <v>248</v>
      </c>
      <c r="V2397">
        <v>0</v>
      </c>
      <c r="W2397">
        <v>0</v>
      </c>
      <c r="X2397">
        <v>0.87893297400000003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0.87893297400000003</v>
      </c>
      <c r="AG2397">
        <v>16368.79105</v>
      </c>
      <c r="AH2397" t="s">
        <v>275</v>
      </c>
    </row>
    <row r="2398" spans="1:34" x14ac:dyDescent="0.55000000000000004">
      <c r="A2398">
        <v>36402.424631000002</v>
      </c>
      <c r="B2398">
        <v>35224.291892000001</v>
      </c>
      <c r="C2398" t="s">
        <v>21</v>
      </c>
      <c r="D2398">
        <v>21146</v>
      </c>
      <c r="E2398">
        <v>210064</v>
      </c>
      <c r="F2398" t="s">
        <v>534</v>
      </c>
      <c r="G2398" t="s">
        <v>35</v>
      </c>
      <c r="H2398" t="s">
        <v>64</v>
      </c>
      <c r="I2398" t="s">
        <v>37</v>
      </c>
      <c r="J2398">
        <v>1</v>
      </c>
      <c r="K2398">
        <v>0.60565198200000003</v>
      </c>
      <c r="L2398">
        <v>1</v>
      </c>
      <c r="M2398">
        <v>26643.43</v>
      </c>
      <c r="N2398">
        <v>0.87893297400000003</v>
      </c>
      <c r="O2398">
        <v>1</v>
      </c>
      <c r="P2398">
        <v>21150.59</v>
      </c>
      <c r="Q2398">
        <v>0</v>
      </c>
      <c r="R2398">
        <v>0.273280992</v>
      </c>
      <c r="S2398">
        <v>-5492.84</v>
      </c>
      <c r="T2398" t="s">
        <v>234</v>
      </c>
      <c r="U2398" t="s">
        <v>235</v>
      </c>
      <c r="V2398">
        <v>0</v>
      </c>
      <c r="W2398">
        <v>0</v>
      </c>
      <c r="X2398">
        <v>0.273280992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0.273280992</v>
      </c>
      <c r="AG2398">
        <v>5089.4432095000002</v>
      </c>
      <c r="AH2398" t="s">
        <v>275</v>
      </c>
    </row>
    <row r="2399" spans="1:34" x14ac:dyDescent="0.55000000000000004">
      <c r="A2399">
        <v>36402.424631000002</v>
      </c>
      <c r="B2399">
        <v>35224.291892000001</v>
      </c>
      <c r="C2399" t="s">
        <v>21</v>
      </c>
      <c r="D2399">
        <v>21140</v>
      </c>
      <c r="E2399">
        <v>210064</v>
      </c>
      <c r="F2399" t="s">
        <v>534</v>
      </c>
      <c r="G2399" t="s">
        <v>35</v>
      </c>
      <c r="H2399" t="s">
        <v>64</v>
      </c>
      <c r="I2399" t="s">
        <v>37</v>
      </c>
      <c r="J2399">
        <v>1</v>
      </c>
      <c r="K2399">
        <v>0</v>
      </c>
      <c r="L2399">
        <v>0</v>
      </c>
      <c r="M2399">
        <v>0</v>
      </c>
      <c r="N2399">
        <v>0.569424983</v>
      </c>
      <c r="O2399">
        <v>1</v>
      </c>
      <c r="P2399">
        <v>8999.27</v>
      </c>
      <c r="Q2399">
        <v>1</v>
      </c>
      <c r="R2399">
        <v>0.569424983</v>
      </c>
      <c r="S2399">
        <v>8999.27</v>
      </c>
      <c r="T2399" t="s">
        <v>500</v>
      </c>
      <c r="U2399" t="s">
        <v>501</v>
      </c>
      <c r="V2399">
        <v>0</v>
      </c>
      <c r="W2399">
        <v>0</v>
      </c>
      <c r="X2399">
        <v>0.569424983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0.569424983</v>
      </c>
      <c r="AG2399">
        <v>10604.675034</v>
      </c>
      <c r="AH2399" t="s">
        <v>275</v>
      </c>
    </row>
    <row r="2400" spans="1:34" x14ac:dyDescent="0.55000000000000004">
      <c r="A2400">
        <v>36402.424631000002</v>
      </c>
      <c r="B2400">
        <v>35224.291892000001</v>
      </c>
      <c r="C2400" t="s">
        <v>21</v>
      </c>
      <c r="D2400">
        <v>20716</v>
      </c>
      <c r="E2400">
        <v>210064</v>
      </c>
      <c r="F2400" t="s">
        <v>534</v>
      </c>
      <c r="G2400" t="s">
        <v>35</v>
      </c>
      <c r="H2400" t="s">
        <v>41</v>
      </c>
      <c r="I2400" t="s">
        <v>37</v>
      </c>
      <c r="J2400">
        <v>1</v>
      </c>
      <c r="K2400">
        <v>0</v>
      </c>
      <c r="L2400">
        <v>0</v>
      </c>
      <c r="M2400">
        <v>0</v>
      </c>
      <c r="N2400">
        <v>0.90254397399999997</v>
      </c>
      <c r="O2400">
        <v>2</v>
      </c>
      <c r="P2400">
        <v>69598.210000000006</v>
      </c>
      <c r="Q2400">
        <v>2</v>
      </c>
      <c r="R2400">
        <v>0.90254397399999997</v>
      </c>
      <c r="S2400">
        <v>69598.210000000006</v>
      </c>
      <c r="T2400" t="s">
        <v>140</v>
      </c>
      <c r="U2400" t="s">
        <v>276</v>
      </c>
      <c r="V2400">
        <v>0</v>
      </c>
      <c r="W2400">
        <v>0</v>
      </c>
      <c r="X2400">
        <v>0.90254397399999997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0.90254397399999997</v>
      </c>
      <c r="AG2400">
        <v>16808.510047</v>
      </c>
      <c r="AH2400" t="s">
        <v>275</v>
      </c>
    </row>
    <row r="2401" spans="1:34" x14ac:dyDescent="0.55000000000000004">
      <c r="A2401">
        <v>36402.424631000002</v>
      </c>
      <c r="B2401">
        <v>35224.291892000001</v>
      </c>
      <c r="C2401" t="s">
        <v>21</v>
      </c>
      <c r="D2401">
        <v>20815</v>
      </c>
      <c r="E2401">
        <v>210064</v>
      </c>
      <c r="F2401" t="s">
        <v>534</v>
      </c>
      <c r="G2401" t="s">
        <v>35</v>
      </c>
      <c r="H2401" t="s">
        <v>46</v>
      </c>
      <c r="I2401" t="s">
        <v>37</v>
      </c>
      <c r="J2401">
        <v>1</v>
      </c>
      <c r="K2401">
        <v>0</v>
      </c>
      <c r="L2401">
        <v>0</v>
      </c>
      <c r="M2401">
        <v>0</v>
      </c>
      <c r="N2401">
        <v>0.87893297400000003</v>
      </c>
      <c r="O2401">
        <v>1</v>
      </c>
      <c r="P2401">
        <v>22544.62</v>
      </c>
      <c r="Q2401">
        <v>1</v>
      </c>
      <c r="R2401">
        <v>0.87893297400000003</v>
      </c>
      <c r="S2401">
        <v>22544.62</v>
      </c>
      <c r="T2401" t="s">
        <v>440</v>
      </c>
      <c r="U2401" t="s">
        <v>441</v>
      </c>
      <c r="V2401">
        <v>0</v>
      </c>
      <c r="W2401">
        <v>0</v>
      </c>
      <c r="X2401">
        <v>0.87893297400000003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0.87893297400000003</v>
      </c>
      <c r="AG2401">
        <v>16368.79105</v>
      </c>
      <c r="AH2401" t="s">
        <v>275</v>
      </c>
    </row>
    <row r="2402" spans="1:34" x14ac:dyDescent="0.55000000000000004">
      <c r="A2402">
        <v>36402.424631000002</v>
      </c>
      <c r="B2402">
        <v>35224.291892000001</v>
      </c>
      <c r="C2402" t="s">
        <v>21</v>
      </c>
      <c r="D2402">
        <v>21012</v>
      </c>
      <c r="E2402">
        <v>210064</v>
      </c>
      <c r="F2402" t="s">
        <v>534</v>
      </c>
      <c r="G2402" t="s">
        <v>35</v>
      </c>
      <c r="H2402" t="s">
        <v>64</v>
      </c>
      <c r="I2402" t="s">
        <v>37</v>
      </c>
      <c r="J2402">
        <v>1</v>
      </c>
      <c r="K2402">
        <v>1.36080296</v>
      </c>
      <c r="L2402">
        <v>2</v>
      </c>
      <c r="M2402">
        <v>79736.160000000003</v>
      </c>
      <c r="N2402">
        <v>1.3620409600000001</v>
      </c>
      <c r="O2402">
        <v>1</v>
      </c>
      <c r="P2402">
        <v>15019.63</v>
      </c>
      <c r="Q2402">
        <v>-1</v>
      </c>
      <c r="R2402">
        <v>1.238E-3</v>
      </c>
      <c r="S2402">
        <v>-64716.53</v>
      </c>
      <c r="T2402" t="s">
        <v>341</v>
      </c>
      <c r="U2402" t="s">
        <v>342</v>
      </c>
      <c r="V2402">
        <v>0</v>
      </c>
      <c r="W2402">
        <v>0</v>
      </c>
      <c r="X2402">
        <v>1.238E-3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1.238E-3</v>
      </c>
      <c r="AG2402">
        <v>23.055868786000001</v>
      </c>
      <c r="AH2402" t="s">
        <v>275</v>
      </c>
    </row>
    <row r="2403" spans="1:34" x14ac:dyDescent="0.55000000000000004">
      <c r="A2403">
        <v>36402.424631000002</v>
      </c>
      <c r="B2403">
        <v>35224.291892000001</v>
      </c>
      <c r="C2403" t="s">
        <v>21</v>
      </c>
      <c r="D2403">
        <v>21136</v>
      </c>
      <c r="E2403">
        <v>210064</v>
      </c>
      <c r="F2403" t="s">
        <v>534</v>
      </c>
      <c r="G2403" t="s">
        <v>35</v>
      </c>
      <c r="H2403" t="s">
        <v>36</v>
      </c>
      <c r="I2403" t="s">
        <v>37</v>
      </c>
      <c r="J2403">
        <v>1</v>
      </c>
      <c r="K2403">
        <v>1.4340009570000001</v>
      </c>
      <c r="L2403">
        <v>1</v>
      </c>
      <c r="M2403">
        <v>44569.65</v>
      </c>
      <c r="N2403">
        <v>3.1844849059999998</v>
      </c>
      <c r="O2403">
        <v>4</v>
      </c>
      <c r="P2403">
        <v>116692.03</v>
      </c>
      <c r="Q2403">
        <v>3</v>
      </c>
      <c r="R2403">
        <v>1.7504839489999999</v>
      </c>
      <c r="S2403">
        <v>72122.38</v>
      </c>
      <c r="T2403" t="s">
        <v>398</v>
      </c>
      <c r="U2403" t="s">
        <v>399</v>
      </c>
      <c r="V2403">
        <v>0</v>
      </c>
      <c r="W2403">
        <v>0</v>
      </c>
      <c r="X2403">
        <v>1.7504839489999999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1.7504839489999999</v>
      </c>
      <c r="AG2403">
        <v>32600.103587000001</v>
      </c>
      <c r="AH2403" t="s">
        <v>275</v>
      </c>
    </row>
    <row r="2404" spans="1:34" x14ac:dyDescent="0.55000000000000004">
      <c r="A2404">
        <v>36402.424631000002</v>
      </c>
      <c r="B2404">
        <v>35224.291892000001</v>
      </c>
      <c r="C2404" t="s">
        <v>21</v>
      </c>
      <c r="D2404" t="s">
        <v>373</v>
      </c>
      <c r="E2404">
        <v>210064</v>
      </c>
      <c r="F2404" t="s">
        <v>534</v>
      </c>
      <c r="G2404" t="s">
        <v>35</v>
      </c>
      <c r="H2404" t="s">
        <v>373</v>
      </c>
      <c r="I2404" t="s">
        <v>37</v>
      </c>
      <c r="J2404">
        <v>1</v>
      </c>
      <c r="K2404">
        <v>0</v>
      </c>
      <c r="L2404">
        <v>0</v>
      </c>
      <c r="M2404">
        <v>0</v>
      </c>
      <c r="N2404">
        <v>0.73492597800000004</v>
      </c>
      <c r="O2404">
        <v>1</v>
      </c>
      <c r="P2404">
        <v>44061.279999999999</v>
      </c>
      <c r="Q2404">
        <v>1</v>
      </c>
      <c r="R2404">
        <v>0.73492597800000004</v>
      </c>
      <c r="S2404">
        <v>44061.279999999999</v>
      </c>
      <c r="U2404" t="s">
        <v>374</v>
      </c>
      <c r="V2404">
        <v>0</v>
      </c>
      <c r="W2404">
        <v>0</v>
      </c>
      <c r="X2404">
        <v>0.73492597800000004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0.73492597800000004</v>
      </c>
      <c r="AG2404">
        <v>13686.879577</v>
      </c>
      <c r="AH2404" t="s">
        <v>275</v>
      </c>
    </row>
    <row r="2405" spans="1:34" x14ac:dyDescent="0.55000000000000004">
      <c r="A2405">
        <v>36402.424631000002</v>
      </c>
      <c r="B2405">
        <v>35224.291892000001</v>
      </c>
      <c r="C2405" t="s">
        <v>21</v>
      </c>
      <c r="D2405" t="s">
        <v>148</v>
      </c>
      <c r="E2405">
        <v>210064</v>
      </c>
      <c r="F2405" t="s">
        <v>534</v>
      </c>
      <c r="G2405" t="s">
        <v>35</v>
      </c>
      <c r="H2405" t="s">
        <v>148</v>
      </c>
      <c r="I2405" t="s">
        <v>37</v>
      </c>
      <c r="J2405">
        <v>1</v>
      </c>
      <c r="K2405">
        <v>0</v>
      </c>
      <c r="L2405">
        <v>0</v>
      </c>
      <c r="M2405">
        <v>0</v>
      </c>
      <c r="N2405">
        <v>0.75515097799999997</v>
      </c>
      <c r="O2405">
        <v>1</v>
      </c>
      <c r="P2405">
        <v>20164.64</v>
      </c>
      <c r="Q2405">
        <v>1</v>
      </c>
      <c r="R2405">
        <v>0.75515097799999997</v>
      </c>
      <c r="S2405">
        <v>20164.64</v>
      </c>
      <c r="U2405" t="s">
        <v>149</v>
      </c>
      <c r="V2405">
        <v>0</v>
      </c>
      <c r="W2405">
        <v>0</v>
      </c>
      <c r="X2405">
        <v>0.75515097799999997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0.75515097799999997</v>
      </c>
      <c r="AG2405">
        <v>14063.539468999999</v>
      </c>
      <c r="AH2405" t="s">
        <v>275</v>
      </c>
    </row>
    <row r="2406" spans="1:34" x14ac:dyDescent="0.55000000000000004">
      <c r="A2406">
        <v>36402.424631000002</v>
      </c>
      <c r="B2406">
        <v>35224.291892000001</v>
      </c>
      <c r="C2406" t="s">
        <v>21</v>
      </c>
      <c r="D2406" t="s">
        <v>62</v>
      </c>
      <c r="E2406">
        <v>210064</v>
      </c>
      <c r="F2406" t="s">
        <v>534</v>
      </c>
      <c r="G2406" t="s">
        <v>35</v>
      </c>
      <c r="H2406" t="s">
        <v>62</v>
      </c>
      <c r="I2406" t="s">
        <v>37</v>
      </c>
      <c r="J2406">
        <v>1</v>
      </c>
      <c r="K2406">
        <v>0</v>
      </c>
      <c r="L2406">
        <v>0</v>
      </c>
      <c r="M2406">
        <v>0</v>
      </c>
      <c r="N2406">
        <v>0.87893297400000003</v>
      </c>
      <c r="O2406">
        <v>1</v>
      </c>
      <c r="P2406">
        <v>30605.46</v>
      </c>
      <c r="Q2406">
        <v>1</v>
      </c>
      <c r="R2406">
        <v>0.87893297400000003</v>
      </c>
      <c r="S2406">
        <v>30605.46</v>
      </c>
      <c r="U2406" t="s">
        <v>63</v>
      </c>
      <c r="V2406">
        <v>0</v>
      </c>
      <c r="W2406">
        <v>0</v>
      </c>
      <c r="X2406">
        <v>0.87893297400000003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0.87893297400000003</v>
      </c>
      <c r="AG2406">
        <v>16368.79105</v>
      </c>
      <c r="AH2406" t="s">
        <v>275</v>
      </c>
    </row>
    <row r="2407" spans="1:34" x14ac:dyDescent="0.55000000000000004">
      <c r="A2407">
        <v>36402.424631000002</v>
      </c>
      <c r="B2407">
        <v>35224.291892000001</v>
      </c>
      <c r="C2407" t="s">
        <v>21</v>
      </c>
      <c r="D2407">
        <v>21001</v>
      </c>
      <c r="E2407">
        <v>210064</v>
      </c>
      <c r="F2407" t="s">
        <v>534</v>
      </c>
      <c r="G2407" t="s">
        <v>35</v>
      </c>
      <c r="H2407" t="s">
        <v>126</v>
      </c>
      <c r="I2407" t="s">
        <v>37</v>
      </c>
      <c r="J2407">
        <v>1</v>
      </c>
      <c r="K2407">
        <v>0</v>
      </c>
      <c r="L2407">
        <v>0</v>
      </c>
      <c r="M2407">
        <v>0</v>
      </c>
      <c r="N2407">
        <v>3.3121779020000002</v>
      </c>
      <c r="O2407">
        <v>1</v>
      </c>
      <c r="P2407">
        <v>117707.04</v>
      </c>
      <c r="Q2407">
        <v>1</v>
      </c>
      <c r="R2407">
        <v>3.3121779020000002</v>
      </c>
      <c r="S2407">
        <v>117707.04</v>
      </c>
      <c r="T2407" t="s">
        <v>278</v>
      </c>
      <c r="U2407" t="s">
        <v>279</v>
      </c>
      <c r="V2407">
        <v>0</v>
      </c>
      <c r="W2407">
        <v>0</v>
      </c>
      <c r="X2407">
        <v>3.3121779020000002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3.3121779020000002</v>
      </c>
      <c r="AG2407">
        <v>61684.280376000002</v>
      </c>
      <c r="AH2407" t="s">
        <v>275</v>
      </c>
    </row>
    <row r="2408" spans="1:34" x14ac:dyDescent="0.55000000000000004">
      <c r="A2408">
        <v>36402.424631000002</v>
      </c>
      <c r="B2408">
        <v>35224.291892000001</v>
      </c>
      <c r="C2408" t="s">
        <v>21</v>
      </c>
      <c r="D2408">
        <v>21797</v>
      </c>
      <c r="E2408">
        <v>210064</v>
      </c>
      <c r="F2408" t="s">
        <v>534</v>
      </c>
      <c r="G2408" t="s">
        <v>35</v>
      </c>
      <c r="H2408" t="s">
        <v>79</v>
      </c>
      <c r="I2408" t="s">
        <v>37</v>
      </c>
      <c r="J2408">
        <v>1</v>
      </c>
      <c r="K2408">
        <v>0</v>
      </c>
      <c r="L2408">
        <v>0</v>
      </c>
      <c r="M2408">
        <v>0</v>
      </c>
      <c r="N2408">
        <v>0.87893297400000003</v>
      </c>
      <c r="O2408">
        <v>1</v>
      </c>
      <c r="P2408">
        <v>26221.360000000001</v>
      </c>
      <c r="Q2408">
        <v>1</v>
      </c>
      <c r="R2408">
        <v>0.87893297400000003</v>
      </c>
      <c r="S2408">
        <v>26221.360000000001</v>
      </c>
      <c r="T2408" t="s">
        <v>326</v>
      </c>
      <c r="U2408" t="s">
        <v>327</v>
      </c>
      <c r="V2408">
        <v>0</v>
      </c>
      <c r="W2408">
        <v>0</v>
      </c>
      <c r="X2408">
        <v>0.87893297400000003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0.87893297400000003</v>
      </c>
      <c r="AG2408">
        <v>16368.79105</v>
      </c>
      <c r="AH2408" t="s">
        <v>275</v>
      </c>
    </row>
    <row r="2409" spans="1:34" x14ac:dyDescent="0.55000000000000004">
      <c r="A2409">
        <v>36402.424631000002</v>
      </c>
      <c r="B2409">
        <v>35224.291892000001</v>
      </c>
      <c r="C2409" t="s">
        <v>21</v>
      </c>
      <c r="D2409">
        <v>21727</v>
      </c>
      <c r="E2409">
        <v>210064</v>
      </c>
      <c r="F2409" t="s">
        <v>534</v>
      </c>
      <c r="G2409" t="s">
        <v>35</v>
      </c>
      <c r="H2409" t="s">
        <v>55</v>
      </c>
      <c r="I2409" t="s">
        <v>37</v>
      </c>
      <c r="J2409">
        <v>1</v>
      </c>
      <c r="K2409">
        <v>0</v>
      </c>
      <c r="L2409">
        <v>0</v>
      </c>
      <c r="M2409">
        <v>0</v>
      </c>
      <c r="N2409">
        <v>0.60565198200000003</v>
      </c>
      <c r="O2409">
        <v>1</v>
      </c>
      <c r="P2409">
        <v>29362.78</v>
      </c>
      <c r="Q2409">
        <v>1</v>
      </c>
      <c r="R2409">
        <v>0.60565198200000003</v>
      </c>
      <c r="S2409">
        <v>29362.78</v>
      </c>
      <c r="T2409" t="s">
        <v>56</v>
      </c>
      <c r="U2409" t="s">
        <v>57</v>
      </c>
      <c r="V2409">
        <v>0</v>
      </c>
      <c r="W2409">
        <v>0</v>
      </c>
      <c r="X2409">
        <v>0.60565198200000003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0.60565198200000003</v>
      </c>
      <c r="AG2409">
        <v>11279.347841000001</v>
      </c>
      <c r="AH2409" t="s">
        <v>275</v>
      </c>
    </row>
    <row r="2410" spans="1:34" x14ac:dyDescent="0.55000000000000004">
      <c r="A2410">
        <v>36402.424631000002</v>
      </c>
      <c r="B2410">
        <v>35224.291892000001</v>
      </c>
      <c r="C2410" t="s">
        <v>21</v>
      </c>
      <c r="D2410">
        <v>21117</v>
      </c>
      <c r="E2410">
        <v>210064</v>
      </c>
      <c r="F2410" t="s">
        <v>534</v>
      </c>
      <c r="G2410" t="s">
        <v>35</v>
      </c>
      <c r="H2410" t="s">
        <v>36</v>
      </c>
      <c r="I2410" t="s">
        <v>37</v>
      </c>
      <c r="J2410">
        <v>1</v>
      </c>
      <c r="K2410">
        <v>0.73492597800000004</v>
      </c>
      <c r="L2410">
        <v>1</v>
      </c>
      <c r="M2410">
        <v>64799.25</v>
      </c>
      <c r="N2410">
        <v>6.9438347939999998</v>
      </c>
      <c r="O2410">
        <v>1</v>
      </c>
      <c r="P2410">
        <v>9180.01</v>
      </c>
      <c r="Q2410">
        <v>0</v>
      </c>
      <c r="R2410">
        <v>6.2089088160000001</v>
      </c>
      <c r="S2410">
        <v>-55619.24</v>
      </c>
      <c r="T2410" t="s">
        <v>88</v>
      </c>
      <c r="U2410" t="s">
        <v>89</v>
      </c>
      <c r="V2410">
        <v>0</v>
      </c>
      <c r="W2410">
        <v>0</v>
      </c>
      <c r="X2410">
        <v>6.2089088160000001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6.2089088160000001</v>
      </c>
      <c r="AG2410">
        <v>115631.49189999999</v>
      </c>
      <c r="AH2410" t="s">
        <v>275</v>
      </c>
    </row>
    <row r="2411" spans="1:34" x14ac:dyDescent="0.55000000000000004">
      <c r="A2411">
        <v>36402.424631000002</v>
      </c>
      <c r="B2411">
        <v>35224.291892000001</v>
      </c>
      <c r="C2411" t="s">
        <v>21</v>
      </c>
      <c r="D2411">
        <v>20906</v>
      </c>
      <c r="E2411">
        <v>210064</v>
      </c>
      <c r="F2411" t="s">
        <v>534</v>
      </c>
      <c r="G2411" t="s">
        <v>35</v>
      </c>
      <c r="H2411" t="s">
        <v>46</v>
      </c>
      <c r="I2411" t="s">
        <v>37</v>
      </c>
      <c r="J2411">
        <v>1</v>
      </c>
      <c r="K2411">
        <v>0</v>
      </c>
      <c r="L2411">
        <v>0</v>
      </c>
      <c r="M2411">
        <v>0</v>
      </c>
      <c r="N2411">
        <v>0.73492597800000004</v>
      </c>
      <c r="O2411">
        <v>1</v>
      </c>
      <c r="P2411">
        <v>87133.65</v>
      </c>
      <c r="Q2411">
        <v>1</v>
      </c>
      <c r="R2411">
        <v>0.73492597800000004</v>
      </c>
      <c r="S2411">
        <v>87133.65</v>
      </c>
      <c r="T2411" t="s">
        <v>98</v>
      </c>
      <c r="U2411" t="s">
        <v>99</v>
      </c>
      <c r="V2411">
        <v>0</v>
      </c>
      <c r="W2411">
        <v>0</v>
      </c>
      <c r="X2411">
        <v>0.73492597800000004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0.73492597800000004</v>
      </c>
      <c r="AG2411">
        <v>13686.879577</v>
      </c>
      <c r="AH2411" t="s">
        <v>275</v>
      </c>
    </row>
    <row r="2412" spans="1:34" x14ac:dyDescent="0.55000000000000004">
      <c r="A2412">
        <v>36402.424631000002</v>
      </c>
      <c r="B2412">
        <v>35224.291892000001</v>
      </c>
      <c r="C2412" t="s">
        <v>21</v>
      </c>
      <c r="D2412">
        <v>21090</v>
      </c>
      <c r="E2412">
        <v>210064</v>
      </c>
      <c r="F2412" t="s">
        <v>534</v>
      </c>
      <c r="G2412" t="s">
        <v>35</v>
      </c>
      <c r="H2412" t="s">
        <v>64</v>
      </c>
      <c r="I2412" t="s">
        <v>37</v>
      </c>
      <c r="J2412">
        <v>1</v>
      </c>
      <c r="K2412">
        <v>0</v>
      </c>
      <c r="L2412">
        <v>0</v>
      </c>
      <c r="M2412">
        <v>0</v>
      </c>
      <c r="N2412">
        <v>1.3620409600000001</v>
      </c>
      <c r="O2412">
        <v>1</v>
      </c>
      <c r="P2412">
        <v>24126.62</v>
      </c>
      <c r="Q2412">
        <v>1</v>
      </c>
      <c r="R2412">
        <v>1.3620409600000001</v>
      </c>
      <c r="S2412">
        <v>24126.62</v>
      </c>
      <c r="T2412" t="s">
        <v>169</v>
      </c>
      <c r="U2412" t="s">
        <v>170</v>
      </c>
      <c r="V2412">
        <v>0</v>
      </c>
      <c r="W2412">
        <v>0</v>
      </c>
      <c r="X2412">
        <v>3.190058906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1.3620409600000001</v>
      </c>
      <c r="AG2412">
        <v>25365.943179000002</v>
      </c>
      <c r="AH2412" t="s">
        <v>275</v>
      </c>
    </row>
    <row r="2413" spans="1:34" x14ac:dyDescent="0.55000000000000004">
      <c r="A2413">
        <v>36402.424631000002</v>
      </c>
      <c r="B2413">
        <v>35224.291892000001</v>
      </c>
      <c r="C2413" t="s">
        <v>21</v>
      </c>
      <c r="D2413">
        <v>21401</v>
      </c>
      <c r="E2413">
        <v>210064</v>
      </c>
      <c r="F2413" t="s">
        <v>534</v>
      </c>
      <c r="G2413" t="s">
        <v>35</v>
      </c>
      <c r="H2413" t="s">
        <v>64</v>
      </c>
      <c r="I2413" t="s">
        <v>37</v>
      </c>
      <c r="J2413">
        <v>1</v>
      </c>
      <c r="K2413">
        <v>0</v>
      </c>
      <c r="L2413">
        <v>0</v>
      </c>
      <c r="M2413">
        <v>0</v>
      </c>
      <c r="N2413">
        <v>1.6796749500000001</v>
      </c>
      <c r="O2413">
        <v>2</v>
      </c>
      <c r="P2413">
        <v>172129.41</v>
      </c>
      <c r="Q2413">
        <v>2</v>
      </c>
      <c r="R2413">
        <v>1.6796749500000001</v>
      </c>
      <c r="S2413">
        <v>172129.41</v>
      </c>
      <c r="T2413" t="s">
        <v>104</v>
      </c>
      <c r="U2413" t="s">
        <v>325</v>
      </c>
      <c r="V2413">
        <v>0</v>
      </c>
      <c r="W2413">
        <v>0</v>
      </c>
      <c r="X2413">
        <v>1.6796749500000001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1.6796749500000001</v>
      </c>
      <c r="AG2413">
        <v>31281.393579</v>
      </c>
      <c r="AH2413" t="s">
        <v>275</v>
      </c>
    </row>
    <row r="2414" spans="1:34" x14ac:dyDescent="0.55000000000000004">
      <c r="A2414">
        <v>36402.424631000002</v>
      </c>
      <c r="B2414">
        <v>35224.291892000001</v>
      </c>
      <c r="C2414" t="s">
        <v>21</v>
      </c>
      <c r="D2414">
        <v>20782</v>
      </c>
      <c r="E2414">
        <v>210064</v>
      </c>
      <c r="F2414" t="s">
        <v>534</v>
      </c>
      <c r="G2414" t="s">
        <v>35</v>
      </c>
      <c r="H2414" t="s">
        <v>41</v>
      </c>
      <c r="I2414" t="s">
        <v>37</v>
      </c>
      <c r="J2414">
        <v>1</v>
      </c>
      <c r="K2414">
        <v>0</v>
      </c>
      <c r="L2414">
        <v>0</v>
      </c>
      <c r="M2414">
        <v>0</v>
      </c>
      <c r="N2414">
        <v>0.87893297400000003</v>
      </c>
      <c r="O2414">
        <v>1</v>
      </c>
      <c r="P2414">
        <v>36203.67</v>
      </c>
      <c r="Q2414">
        <v>1</v>
      </c>
      <c r="R2414">
        <v>0.87893297400000003</v>
      </c>
      <c r="S2414">
        <v>36203.67</v>
      </c>
      <c r="T2414" t="s">
        <v>49</v>
      </c>
      <c r="U2414" t="s">
        <v>139</v>
      </c>
      <c r="V2414">
        <v>0</v>
      </c>
      <c r="W2414">
        <v>0</v>
      </c>
      <c r="X2414">
        <v>0.87893297400000003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0.87893297400000003</v>
      </c>
      <c r="AG2414">
        <v>16368.79105</v>
      </c>
      <c r="AH2414" t="s">
        <v>275</v>
      </c>
    </row>
    <row r="2415" spans="1:34" x14ac:dyDescent="0.55000000000000004">
      <c r="A2415">
        <v>36402.424631000002</v>
      </c>
      <c r="B2415">
        <v>35224.291892000001</v>
      </c>
      <c r="C2415" t="s">
        <v>21</v>
      </c>
      <c r="D2415">
        <v>21239</v>
      </c>
      <c r="E2415">
        <v>210064</v>
      </c>
      <c r="F2415" t="s">
        <v>534</v>
      </c>
      <c r="G2415" t="s">
        <v>35</v>
      </c>
      <c r="H2415" t="s">
        <v>86</v>
      </c>
      <c r="I2415" t="s">
        <v>37</v>
      </c>
      <c r="J2415">
        <v>1</v>
      </c>
      <c r="K2415">
        <v>1.392934959</v>
      </c>
      <c r="L2415">
        <v>1</v>
      </c>
      <c r="M2415">
        <v>14733.38</v>
      </c>
      <c r="N2415">
        <v>1.6340839519999999</v>
      </c>
      <c r="O2415">
        <v>2</v>
      </c>
      <c r="P2415">
        <v>61123.98</v>
      </c>
      <c r="Q2415">
        <v>1</v>
      </c>
      <c r="R2415">
        <v>0.24114899300000001</v>
      </c>
      <c r="S2415">
        <v>46390.6</v>
      </c>
      <c r="T2415" t="s">
        <v>36</v>
      </c>
      <c r="U2415" t="s">
        <v>109</v>
      </c>
      <c r="V2415">
        <v>0</v>
      </c>
      <c r="W2415">
        <v>0</v>
      </c>
      <c r="X2415">
        <v>0.24114899300000001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0.24114899300000001</v>
      </c>
      <c r="AG2415">
        <v>4491.0335545999997</v>
      </c>
      <c r="AH2415" t="s">
        <v>275</v>
      </c>
    </row>
    <row r="2416" spans="1:34" x14ac:dyDescent="0.55000000000000004">
      <c r="A2416">
        <v>36402.424631000002</v>
      </c>
      <c r="B2416">
        <v>35224.291892000001</v>
      </c>
      <c r="C2416" t="s">
        <v>21</v>
      </c>
      <c r="D2416">
        <v>21237</v>
      </c>
      <c r="E2416">
        <v>210064</v>
      </c>
      <c r="F2416" t="s">
        <v>534</v>
      </c>
      <c r="G2416" t="s">
        <v>35</v>
      </c>
      <c r="H2416" t="s">
        <v>36</v>
      </c>
      <c r="I2416" t="s">
        <v>37</v>
      </c>
      <c r="J2416">
        <v>1</v>
      </c>
      <c r="K2416">
        <v>1.247765963</v>
      </c>
      <c r="L2416">
        <v>2</v>
      </c>
      <c r="M2416">
        <v>58120.37</v>
      </c>
      <c r="N2416">
        <v>1.392934959</v>
      </c>
      <c r="O2416">
        <v>1</v>
      </c>
      <c r="P2416">
        <v>65329.85</v>
      </c>
      <c r="Q2416">
        <v>-1</v>
      </c>
      <c r="R2416">
        <v>0.14516899599999999</v>
      </c>
      <c r="S2416">
        <v>7209.48</v>
      </c>
      <c r="T2416" t="s">
        <v>294</v>
      </c>
      <c r="U2416" t="s">
        <v>295</v>
      </c>
      <c r="V2416">
        <v>0</v>
      </c>
      <c r="W2416">
        <v>0</v>
      </c>
      <c r="X2416">
        <v>0.14516899599999999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0.14516899599999999</v>
      </c>
      <c r="AG2416">
        <v>2703.5519577</v>
      </c>
      <c r="AH2416" t="s">
        <v>275</v>
      </c>
    </row>
    <row r="2417" spans="1:34" x14ac:dyDescent="0.55000000000000004">
      <c r="A2417">
        <v>36402.424631000002</v>
      </c>
      <c r="B2417">
        <v>35224.291892000001</v>
      </c>
      <c r="C2417" t="s">
        <v>21</v>
      </c>
      <c r="D2417">
        <v>21234</v>
      </c>
      <c r="E2417">
        <v>210064</v>
      </c>
      <c r="F2417" t="s">
        <v>534</v>
      </c>
      <c r="G2417" t="s">
        <v>35</v>
      </c>
      <c r="H2417" t="s">
        <v>36</v>
      </c>
      <c r="I2417" t="s">
        <v>37</v>
      </c>
      <c r="J2417">
        <v>1</v>
      </c>
      <c r="K2417">
        <v>3.313758902</v>
      </c>
      <c r="L2417">
        <v>4</v>
      </c>
      <c r="M2417">
        <v>143226.79</v>
      </c>
      <c r="N2417">
        <v>4.3946648699999997</v>
      </c>
      <c r="O2417">
        <v>5</v>
      </c>
      <c r="P2417">
        <v>149308.09</v>
      </c>
      <c r="Q2417">
        <v>1</v>
      </c>
      <c r="R2417">
        <v>1.0809059679999999</v>
      </c>
      <c r="S2417">
        <v>6081.3</v>
      </c>
      <c r="T2417" t="s">
        <v>236</v>
      </c>
      <c r="U2417" t="s">
        <v>237</v>
      </c>
      <c r="V2417">
        <v>0</v>
      </c>
      <c r="W2417">
        <v>0</v>
      </c>
      <c r="X2417">
        <v>1.0809059679999999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1.0809059679999999</v>
      </c>
      <c r="AG2417">
        <v>20130.231154000001</v>
      </c>
      <c r="AH2417" t="s">
        <v>275</v>
      </c>
    </row>
    <row r="2418" spans="1:34" x14ac:dyDescent="0.55000000000000004">
      <c r="A2418">
        <v>36402.424631000002</v>
      </c>
      <c r="B2418">
        <v>35224.291892000001</v>
      </c>
      <c r="C2418" t="s">
        <v>21</v>
      </c>
      <c r="D2418">
        <v>21227</v>
      </c>
      <c r="E2418">
        <v>210064</v>
      </c>
      <c r="F2418" t="s">
        <v>534</v>
      </c>
      <c r="G2418" t="s">
        <v>35</v>
      </c>
      <c r="H2418" t="s">
        <v>36</v>
      </c>
      <c r="I2418" t="s">
        <v>37</v>
      </c>
      <c r="J2418">
        <v>1</v>
      </c>
      <c r="K2418">
        <v>0.569424983</v>
      </c>
      <c r="L2418">
        <v>1</v>
      </c>
      <c r="M2418">
        <v>17839.16</v>
      </c>
      <c r="N2418">
        <v>0.87893297400000003</v>
      </c>
      <c r="O2418">
        <v>1</v>
      </c>
      <c r="P2418">
        <v>23992.52</v>
      </c>
      <c r="Q2418">
        <v>0</v>
      </c>
      <c r="R2418">
        <v>0.30950799099999998</v>
      </c>
      <c r="S2418">
        <v>6153.36</v>
      </c>
      <c r="T2418" t="s">
        <v>458</v>
      </c>
      <c r="U2418" t="s">
        <v>459</v>
      </c>
      <c r="V2418">
        <v>0</v>
      </c>
      <c r="W2418">
        <v>0</v>
      </c>
      <c r="X2418">
        <v>0.30950799099999998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0.30950799099999998</v>
      </c>
      <c r="AG2418">
        <v>5764.1160167999997</v>
      </c>
      <c r="AH2418" t="s">
        <v>275</v>
      </c>
    </row>
    <row r="2419" spans="1:34" x14ac:dyDescent="0.55000000000000004">
      <c r="A2419">
        <v>36402.424631000002</v>
      </c>
      <c r="B2419">
        <v>35224.291892000001</v>
      </c>
      <c r="C2419" t="s">
        <v>21</v>
      </c>
      <c r="D2419">
        <v>21084</v>
      </c>
      <c r="E2419">
        <v>210064</v>
      </c>
      <c r="F2419" t="s">
        <v>534</v>
      </c>
      <c r="G2419" t="s">
        <v>35</v>
      </c>
      <c r="H2419" t="s">
        <v>126</v>
      </c>
      <c r="I2419" t="s">
        <v>37</v>
      </c>
      <c r="J2419">
        <v>1</v>
      </c>
      <c r="K2419">
        <v>0</v>
      </c>
      <c r="L2419">
        <v>0</v>
      </c>
      <c r="M2419">
        <v>0</v>
      </c>
      <c r="N2419">
        <v>0.87893297400000003</v>
      </c>
      <c r="O2419">
        <v>1</v>
      </c>
      <c r="P2419">
        <v>67409.539999999994</v>
      </c>
      <c r="Q2419">
        <v>1</v>
      </c>
      <c r="R2419">
        <v>0.87893297400000003</v>
      </c>
      <c r="S2419">
        <v>67409.539999999994</v>
      </c>
      <c r="T2419" t="s">
        <v>253</v>
      </c>
      <c r="U2419" t="s">
        <v>254</v>
      </c>
      <c r="V2419">
        <v>0</v>
      </c>
      <c r="W2419">
        <v>0</v>
      </c>
      <c r="X2419">
        <v>0.87893297400000003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0.87893297400000003</v>
      </c>
      <c r="AG2419">
        <v>16368.79105</v>
      </c>
      <c r="AH2419" t="s">
        <v>275</v>
      </c>
    </row>
    <row r="2420" spans="1:34" x14ac:dyDescent="0.55000000000000004">
      <c r="A2420">
        <v>36402.424631000002</v>
      </c>
      <c r="B2420">
        <v>35224.291892000001</v>
      </c>
      <c r="C2420" t="s">
        <v>21</v>
      </c>
      <c r="D2420">
        <v>21223</v>
      </c>
      <c r="E2420">
        <v>210064</v>
      </c>
      <c r="F2420" t="s">
        <v>534</v>
      </c>
      <c r="G2420" t="s">
        <v>35</v>
      </c>
      <c r="H2420" t="s">
        <v>86</v>
      </c>
      <c r="I2420" t="s">
        <v>37</v>
      </c>
      <c r="J2420">
        <v>1</v>
      </c>
      <c r="K2420">
        <v>0</v>
      </c>
      <c r="L2420">
        <v>0</v>
      </c>
      <c r="M2420">
        <v>0</v>
      </c>
      <c r="N2420">
        <v>1.3620409600000001</v>
      </c>
      <c r="O2420">
        <v>1</v>
      </c>
      <c r="P2420">
        <v>35035.68</v>
      </c>
      <c r="Q2420">
        <v>1</v>
      </c>
      <c r="R2420">
        <v>1.3620409600000001</v>
      </c>
      <c r="S2420">
        <v>35035.68</v>
      </c>
      <c r="T2420" t="s">
        <v>36</v>
      </c>
      <c r="U2420" t="s">
        <v>308</v>
      </c>
      <c r="V2420">
        <v>0</v>
      </c>
      <c r="W2420">
        <v>0</v>
      </c>
      <c r="X2420">
        <v>1.3620409600000001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1.3620409600000001</v>
      </c>
      <c r="AG2420">
        <v>25365.943179000002</v>
      </c>
      <c r="AH2420" t="s">
        <v>275</v>
      </c>
    </row>
    <row r="2421" spans="1:34" x14ac:dyDescent="0.55000000000000004">
      <c r="A2421">
        <v>36402.424631000002</v>
      </c>
      <c r="B2421">
        <v>35224.291892000001</v>
      </c>
      <c r="C2421" t="s">
        <v>21</v>
      </c>
      <c r="D2421">
        <v>21221</v>
      </c>
      <c r="E2421">
        <v>210064</v>
      </c>
      <c r="F2421" t="s">
        <v>534</v>
      </c>
      <c r="G2421" t="s">
        <v>35</v>
      </c>
      <c r="H2421" t="s">
        <v>36</v>
      </c>
      <c r="I2421" t="s">
        <v>37</v>
      </c>
      <c r="J2421">
        <v>1</v>
      </c>
      <c r="K2421">
        <v>0</v>
      </c>
      <c r="L2421">
        <v>0</v>
      </c>
      <c r="M2421">
        <v>0</v>
      </c>
      <c r="N2421">
        <v>5.302914844</v>
      </c>
      <c r="O2421">
        <v>5</v>
      </c>
      <c r="P2421">
        <v>271193.40000000002</v>
      </c>
      <c r="Q2421">
        <v>5</v>
      </c>
      <c r="R2421">
        <v>5.302914844</v>
      </c>
      <c r="S2421">
        <v>271193.40000000002</v>
      </c>
      <c r="T2421" t="s">
        <v>388</v>
      </c>
      <c r="U2421" t="s">
        <v>389</v>
      </c>
      <c r="V2421">
        <v>0</v>
      </c>
      <c r="W2421">
        <v>0</v>
      </c>
      <c r="X2421">
        <v>5.302914844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5.302914844</v>
      </c>
      <c r="AG2421">
        <v>98758.730878999995</v>
      </c>
      <c r="AH2421" t="s">
        <v>275</v>
      </c>
    </row>
    <row r="2422" spans="1:34" x14ac:dyDescent="0.55000000000000004">
      <c r="A2422">
        <v>36402.424631000002</v>
      </c>
      <c r="B2422">
        <v>35224.291892000001</v>
      </c>
      <c r="C2422" t="s">
        <v>21</v>
      </c>
      <c r="D2422">
        <v>21047</v>
      </c>
      <c r="E2422">
        <v>210064</v>
      </c>
      <c r="F2422" t="s">
        <v>534</v>
      </c>
      <c r="G2422" t="s">
        <v>35</v>
      </c>
      <c r="H2422" t="s">
        <v>126</v>
      </c>
      <c r="I2422" t="s">
        <v>37</v>
      </c>
      <c r="J2422">
        <v>1</v>
      </c>
      <c r="K2422">
        <v>0</v>
      </c>
      <c r="L2422">
        <v>0</v>
      </c>
      <c r="M2422">
        <v>0</v>
      </c>
      <c r="N2422">
        <v>0.60565198200000003</v>
      </c>
      <c r="O2422">
        <v>1</v>
      </c>
      <c r="P2422">
        <v>23774.11</v>
      </c>
      <c r="Q2422">
        <v>1</v>
      </c>
      <c r="R2422">
        <v>0.60565198200000003</v>
      </c>
      <c r="S2422">
        <v>23774.11</v>
      </c>
      <c r="T2422" t="s">
        <v>405</v>
      </c>
      <c r="U2422" t="s">
        <v>406</v>
      </c>
      <c r="V2422">
        <v>0</v>
      </c>
      <c r="W2422">
        <v>0</v>
      </c>
      <c r="X2422">
        <v>0.60565198200000003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0.60565198200000003</v>
      </c>
      <c r="AG2422">
        <v>11279.347841000001</v>
      </c>
      <c r="AH2422" t="s">
        <v>275</v>
      </c>
    </row>
    <row r="2423" spans="1:34" x14ac:dyDescent="0.55000000000000004">
      <c r="A2423">
        <v>36402.424631000002</v>
      </c>
      <c r="B2423">
        <v>35224.291892000001</v>
      </c>
      <c r="C2423" t="s">
        <v>21</v>
      </c>
      <c r="D2423">
        <v>21218</v>
      </c>
      <c r="E2423">
        <v>210064</v>
      </c>
      <c r="F2423" t="s">
        <v>534</v>
      </c>
      <c r="G2423" t="s">
        <v>35</v>
      </c>
      <c r="H2423" t="s">
        <v>86</v>
      </c>
      <c r="I2423" t="s">
        <v>37</v>
      </c>
      <c r="J2423">
        <v>1</v>
      </c>
      <c r="K2423">
        <v>3.242450904</v>
      </c>
      <c r="L2423">
        <v>4</v>
      </c>
      <c r="M2423">
        <v>149637.19</v>
      </c>
      <c r="N2423">
        <v>3.4880278969999998</v>
      </c>
      <c r="O2423">
        <v>3</v>
      </c>
      <c r="P2423">
        <v>202207.93</v>
      </c>
      <c r="Q2423">
        <v>-1</v>
      </c>
      <c r="R2423">
        <v>0.24557699299999999</v>
      </c>
      <c r="S2423">
        <v>52570.74</v>
      </c>
      <c r="T2423" t="s">
        <v>36</v>
      </c>
      <c r="U2423" t="s">
        <v>258</v>
      </c>
      <c r="V2423">
        <v>0</v>
      </c>
      <c r="W2423">
        <v>0</v>
      </c>
      <c r="X2423">
        <v>0.24557699299999999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0.24557699299999999</v>
      </c>
      <c r="AG2423">
        <v>4573.4983259000001</v>
      </c>
      <c r="AH2423" t="s">
        <v>275</v>
      </c>
    </row>
    <row r="2424" spans="1:34" x14ac:dyDescent="0.55000000000000004">
      <c r="A2424">
        <v>36402.424631000002</v>
      </c>
      <c r="B2424">
        <v>35224.291892000001</v>
      </c>
      <c r="C2424" t="s">
        <v>21</v>
      </c>
      <c r="D2424">
        <v>20715</v>
      </c>
      <c r="E2424">
        <v>210064</v>
      </c>
      <c r="F2424" t="s">
        <v>534</v>
      </c>
      <c r="G2424" t="s">
        <v>35</v>
      </c>
      <c r="H2424" t="s">
        <v>41</v>
      </c>
      <c r="I2424" t="s">
        <v>37</v>
      </c>
      <c r="J2424">
        <v>1</v>
      </c>
      <c r="K2424">
        <v>2.1171919379999999</v>
      </c>
      <c r="L2424">
        <v>2</v>
      </c>
      <c r="M2424">
        <v>76497.289999999994</v>
      </c>
      <c r="N2424">
        <v>2.2409739339999999</v>
      </c>
      <c r="O2424">
        <v>2</v>
      </c>
      <c r="P2424">
        <v>68424.73</v>
      </c>
      <c r="Q2424">
        <v>0</v>
      </c>
      <c r="R2424">
        <v>0.12378199600000001</v>
      </c>
      <c r="S2424">
        <v>-8072.56</v>
      </c>
      <c r="T2424" t="s">
        <v>140</v>
      </c>
      <c r="U2424" t="s">
        <v>141</v>
      </c>
      <c r="V2424">
        <v>0</v>
      </c>
      <c r="W2424">
        <v>0</v>
      </c>
      <c r="X2424">
        <v>0.12378199600000001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0.12378199600000001</v>
      </c>
      <c r="AG2424">
        <v>2305.2515815000002</v>
      </c>
      <c r="AH2424" t="s">
        <v>275</v>
      </c>
    </row>
    <row r="2425" spans="1:34" x14ac:dyDescent="0.55000000000000004">
      <c r="A2425">
        <v>36402.424631000002</v>
      </c>
      <c r="B2425">
        <v>35224.291892000001</v>
      </c>
      <c r="C2425" t="s">
        <v>21</v>
      </c>
      <c r="D2425">
        <v>20769</v>
      </c>
      <c r="E2425">
        <v>210064</v>
      </c>
      <c r="F2425" t="s">
        <v>534</v>
      </c>
      <c r="G2425" t="s">
        <v>35</v>
      </c>
      <c r="H2425" t="s">
        <v>41</v>
      </c>
      <c r="I2425" t="s">
        <v>37</v>
      </c>
      <c r="J2425">
        <v>1</v>
      </c>
      <c r="K2425">
        <v>0</v>
      </c>
      <c r="L2425">
        <v>0</v>
      </c>
      <c r="M2425">
        <v>0</v>
      </c>
      <c r="N2425">
        <v>0.60565198200000003</v>
      </c>
      <c r="O2425">
        <v>1</v>
      </c>
      <c r="P2425">
        <v>22804.73</v>
      </c>
      <c r="Q2425">
        <v>1</v>
      </c>
      <c r="R2425">
        <v>0.60565198200000003</v>
      </c>
      <c r="S2425">
        <v>22804.73</v>
      </c>
      <c r="T2425" t="s">
        <v>216</v>
      </c>
      <c r="U2425" t="s">
        <v>217</v>
      </c>
      <c r="V2425">
        <v>0</v>
      </c>
      <c r="W2425">
        <v>0</v>
      </c>
      <c r="X2425">
        <v>0.60565198200000003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0.60565198200000003</v>
      </c>
      <c r="AG2425">
        <v>11279.347841000001</v>
      </c>
      <c r="AH2425" t="s">
        <v>275</v>
      </c>
    </row>
    <row r="2426" spans="1:34" x14ac:dyDescent="0.55000000000000004">
      <c r="A2426">
        <v>36402.424631000002</v>
      </c>
      <c r="B2426">
        <v>35224.291892000001</v>
      </c>
      <c r="C2426" t="s">
        <v>21</v>
      </c>
      <c r="D2426">
        <v>20852</v>
      </c>
      <c r="E2426">
        <v>210064</v>
      </c>
      <c r="F2426" t="s">
        <v>534</v>
      </c>
      <c r="G2426" t="s">
        <v>35</v>
      </c>
      <c r="H2426" t="s">
        <v>46</v>
      </c>
      <c r="I2426" t="s">
        <v>37</v>
      </c>
      <c r="J2426">
        <v>1</v>
      </c>
      <c r="K2426">
        <v>0</v>
      </c>
      <c r="L2426">
        <v>0</v>
      </c>
      <c r="M2426">
        <v>0</v>
      </c>
      <c r="N2426">
        <v>0.87893297400000003</v>
      </c>
      <c r="O2426">
        <v>1</v>
      </c>
      <c r="P2426">
        <v>60918.96</v>
      </c>
      <c r="Q2426">
        <v>1</v>
      </c>
      <c r="R2426">
        <v>0.87893297400000003</v>
      </c>
      <c r="S2426">
        <v>60918.96</v>
      </c>
      <c r="T2426" t="s">
        <v>310</v>
      </c>
      <c r="U2426" t="s">
        <v>314</v>
      </c>
      <c r="V2426">
        <v>0</v>
      </c>
      <c r="W2426">
        <v>0</v>
      </c>
      <c r="X2426">
        <v>0.87893297400000003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0.87893297400000003</v>
      </c>
      <c r="AG2426">
        <v>16368.79105</v>
      </c>
      <c r="AH2426" t="s">
        <v>275</v>
      </c>
    </row>
    <row r="2427" spans="1:34" x14ac:dyDescent="0.55000000000000004">
      <c r="A2427">
        <v>36402.424631000002</v>
      </c>
      <c r="B2427">
        <v>35224.291892000001</v>
      </c>
      <c r="C2427" t="s">
        <v>21</v>
      </c>
      <c r="D2427">
        <v>20607</v>
      </c>
      <c r="E2427">
        <v>210064</v>
      </c>
      <c r="F2427" t="s">
        <v>534</v>
      </c>
      <c r="G2427" t="s">
        <v>35</v>
      </c>
      <c r="H2427" t="s">
        <v>41</v>
      </c>
      <c r="I2427" t="s">
        <v>37</v>
      </c>
      <c r="J2427">
        <v>1</v>
      </c>
      <c r="K2427">
        <v>0</v>
      </c>
      <c r="L2427">
        <v>0</v>
      </c>
      <c r="M2427">
        <v>0</v>
      </c>
      <c r="N2427">
        <v>0.87893297400000003</v>
      </c>
      <c r="O2427">
        <v>1</v>
      </c>
      <c r="P2427">
        <v>67125.179999999993</v>
      </c>
      <c r="Q2427">
        <v>1</v>
      </c>
      <c r="R2427">
        <v>0.87893297400000003</v>
      </c>
      <c r="S2427">
        <v>67125.179999999993</v>
      </c>
      <c r="T2427" t="s">
        <v>351</v>
      </c>
      <c r="U2427" t="s">
        <v>352</v>
      </c>
      <c r="V2427">
        <v>0</v>
      </c>
      <c r="W2427">
        <v>0</v>
      </c>
      <c r="X2427">
        <v>0.87893297400000003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0.87893297400000003</v>
      </c>
      <c r="AG2427">
        <v>16368.79105</v>
      </c>
      <c r="AH2427" t="s">
        <v>275</v>
      </c>
    </row>
    <row r="2428" spans="1:34" x14ac:dyDescent="0.55000000000000004">
      <c r="A2428">
        <v>36402.424631000002</v>
      </c>
      <c r="B2428">
        <v>35224.291892000001</v>
      </c>
      <c r="C2428" t="s">
        <v>21</v>
      </c>
      <c r="D2428">
        <v>21216</v>
      </c>
      <c r="E2428">
        <v>210064</v>
      </c>
      <c r="F2428" t="s">
        <v>534</v>
      </c>
      <c r="G2428" t="s">
        <v>35</v>
      </c>
      <c r="H2428" t="s">
        <v>86</v>
      </c>
      <c r="I2428" t="s">
        <v>37</v>
      </c>
      <c r="J2428">
        <v>1</v>
      </c>
      <c r="K2428">
        <v>0</v>
      </c>
      <c r="L2428">
        <v>0</v>
      </c>
      <c r="M2428">
        <v>0</v>
      </c>
      <c r="N2428">
        <v>9.1848087280000001</v>
      </c>
      <c r="O2428">
        <v>3</v>
      </c>
      <c r="P2428">
        <v>169802.25</v>
      </c>
      <c r="Q2428">
        <v>3</v>
      </c>
      <c r="R2428">
        <v>9.1848087280000001</v>
      </c>
      <c r="S2428">
        <v>169802.25</v>
      </c>
      <c r="T2428" t="s">
        <v>36</v>
      </c>
      <c r="U2428" t="s">
        <v>220</v>
      </c>
      <c r="V2428">
        <v>0</v>
      </c>
      <c r="W2428">
        <v>0</v>
      </c>
      <c r="X2428">
        <v>9.1848087280000001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9.1848087280000001</v>
      </c>
      <c r="AG2428">
        <v>171053.10569999999</v>
      </c>
      <c r="AH2428" t="s">
        <v>275</v>
      </c>
    </row>
    <row r="2429" spans="1:34" x14ac:dyDescent="0.55000000000000004">
      <c r="A2429">
        <v>12600.374481999999</v>
      </c>
      <c r="B2429">
        <v>14430.313442999999</v>
      </c>
      <c r="C2429" t="s">
        <v>21</v>
      </c>
      <c r="D2429">
        <v>21701</v>
      </c>
      <c r="E2429">
        <v>210065</v>
      </c>
      <c r="F2429" t="s">
        <v>535</v>
      </c>
      <c r="G2429" t="s">
        <v>35</v>
      </c>
      <c r="H2429" t="s">
        <v>55</v>
      </c>
      <c r="I2429" t="s">
        <v>37</v>
      </c>
      <c r="J2429">
        <v>2</v>
      </c>
      <c r="K2429">
        <v>2.5244459250000002</v>
      </c>
      <c r="L2429">
        <v>4</v>
      </c>
      <c r="M2429">
        <v>46738.11</v>
      </c>
      <c r="N2429">
        <v>14.15900358</v>
      </c>
      <c r="O2429">
        <v>13</v>
      </c>
      <c r="P2429">
        <v>173275.86</v>
      </c>
      <c r="Q2429">
        <v>9</v>
      </c>
      <c r="R2429">
        <v>11.634557655</v>
      </c>
      <c r="S2429">
        <v>126537.75</v>
      </c>
      <c r="T2429" t="s">
        <v>55</v>
      </c>
      <c r="U2429" t="s">
        <v>76</v>
      </c>
      <c r="V2429">
        <v>0</v>
      </c>
      <c r="W2429">
        <v>0</v>
      </c>
      <c r="X2429">
        <v>32.620666036000003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11.634557655</v>
      </c>
      <c r="AG2429">
        <v>75000.449181000004</v>
      </c>
      <c r="AH2429" t="s">
        <v>40</v>
      </c>
    </row>
    <row r="2430" spans="1:34" x14ac:dyDescent="0.55000000000000004">
      <c r="A2430">
        <v>12600.374481999999</v>
      </c>
      <c r="B2430">
        <v>14430.313442999999</v>
      </c>
      <c r="C2430" t="s">
        <v>21</v>
      </c>
      <c r="D2430">
        <v>20607</v>
      </c>
      <c r="E2430">
        <v>210065</v>
      </c>
      <c r="F2430" t="s">
        <v>535</v>
      </c>
      <c r="G2430" t="s">
        <v>35</v>
      </c>
      <c r="H2430" t="s">
        <v>41</v>
      </c>
      <c r="I2430" t="s">
        <v>37</v>
      </c>
      <c r="J2430">
        <v>2</v>
      </c>
      <c r="K2430">
        <v>0.93240197199999997</v>
      </c>
      <c r="L2430">
        <v>2</v>
      </c>
      <c r="M2430">
        <v>10021.09</v>
      </c>
      <c r="N2430">
        <v>5.7291818320000001</v>
      </c>
      <c r="O2430">
        <v>10</v>
      </c>
      <c r="P2430">
        <v>58343.64</v>
      </c>
      <c r="Q2430">
        <v>8</v>
      </c>
      <c r="R2430">
        <v>4.79677986</v>
      </c>
      <c r="S2430">
        <v>48322.55</v>
      </c>
      <c r="T2430" t="s">
        <v>351</v>
      </c>
      <c r="U2430" t="s">
        <v>352</v>
      </c>
      <c r="V2430">
        <v>0</v>
      </c>
      <c r="W2430">
        <v>0</v>
      </c>
      <c r="X2430">
        <v>32.126005048000003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4.79677986</v>
      </c>
      <c r="AG2430">
        <v>30921.729454</v>
      </c>
      <c r="AH2430" t="s">
        <v>40</v>
      </c>
    </row>
    <row r="2431" spans="1:34" x14ac:dyDescent="0.55000000000000004">
      <c r="A2431">
        <v>12600.374481999999</v>
      </c>
      <c r="B2431">
        <v>14430.313442999999</v>
      </c>
      <c r="C2431" t="s">
        <v>21</v>
      </c>
      <c r="D2431">
        <v>20707</v>
      </c>
      <c r="E2431">
        <v>210065</v>
      </c>
      <c r="F2431" t="s">
        <v>535</v>
      </c>
      <c r="G2431" t="s">
        <v>35</v>
      </c>
      <c r="H2431" t="s">
        <v>41</v>
      </c>
      <c r="I2431" t="s">
        <v>37</v>
      </c>
      <c r="J2431">
        <v>1</v>
      </c>
      <c r="K2431">
        <v>0</v>
      </c>
      <c r="L2431">
        <v>0</v>
      </c>
      <c r="M2431">
        <v>0</v>
      </c>
      <c r="N2431">
        <v>0.86439397399999995</v>
      </c>
      <c r="O2431">
        <v>2</v>
      </c>
      <c r="P2431">
        <v>14568.77</v>
      </c>
      <c r="Q2431">
        <v>2</v>
      </c>
      <c r="R2431">
        <v>0.86439397399999995</v>
      </c>
      <c r="S2431">
        <v>14568.77</v>
      </c>
      <c r="T2431" t="s">
        <v>129</v>
      </c>
      <c r="U2431" t="s">
        <v>267</v>
      </c>
      <c r="V2431">
        <v>0</v>
      </c>
      <c r="W2431">
        <v>0</v>
      </c>
      <c r="X2431">
        <v>135.32980598</v>
      </c>
      <c r="Y2431">
        <v>-184.9022105</v>
      </c>
      <c r="Z2431">
        <v>135.32980598</v>
      </c>
      <c r="AA2431">
        <v>135.32980598</v>
      </c>
      <c r="AB2431">
        <v>0.86439397399999995</v>
      </c>
      <c r="AC2431">
        <v>0.86439397399999995</v>
      </c>
      <c r="AD2431">
        <v>0</v>
      </c>
      <c r="AE2431">
        <v>5572.1874644</v>
      </c>
      <c r="AF2431">
        <v>0</v>
      </c>
      <c r="AG2431">
        <v>0</v>
      </c>
      <c r="AH2431" t="s">
        <v>40</v>
      </c>
    </row>
    <row r="2432" spans="1:34" x14ac:dyDescent="0.55000000000000004">
      <c r="A2432">
        <v>12600.374481999999</v>
      </c>
      <c r="B2432">
        <v>14430.313442999999</v>
      </c>
      <c r="C2432" t="s">
        <v>21</v>
      </c>
      <c r="D2432">
        <v>21029</v>
      </c>
      <c r="E2432">
        <v>210065</v>
      </c>
      <c r="F2432" t="s">
        <v>535</v>
      </c>
      <c r="G2432" t="s">
        <v>35</v>
      </c>
      <c r="H2432" t="s">
        <v>79</v>
      </c>
      <c r="I2432" t="s">
        <v>37</v>
      </c>
      <c r="J2432">
        <v>1</v>
      </c>
      <c r="K2432">
        <v>0</v>
      </c>
      <c r="L2432">
        <v>0</v>
      </c>
      <c r="M2432">
        <v>0</v>
      </c>
      <c r="N2432">
        <v>0.58304598299999999</v>
      </c>
      <c r="O2432">
        <v>1</v>
      </c>
      <c r="P2432">
        <v>3050.06</v>
      </c>
      <c r="Q2432">
        <v>1</v>
      </c>
      <c r="R2432">
        <v>0.58304598299999999</v>
      </c>
      <c r="S2432">
        <v>3050.06</v>
      </c>
      <c r="T2432" t="s">
        <v>190</v>
      </c>
      <c r="U2432" t="s">
        <v>191</v>
      </c>
      <c r="V2432">
        <v>0</v>
      </c>
      <c r="W2432">
        <v>0</v>
      </c>
      <c r="X2432">
        <v>36.759042909000001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0.58304598299999999</v>
      </c>
      <c r="AG2432">
        <v>3758.5193967</v>
      </c>
      <c r="AH2432" t="s">
        <v>40</v>
      </c>
    </row>
    <row r="2433" spans="1:34" x14ac:dyDescent="0.55000000000000004">
      <c r="A2433">
        <v>12600.374481999999</v>
      </c>
      <c r="B2433">
        <v>14430.313442999999</v>
      </c>
      <c r="C2433" t="s">
        <v>21</v>
      </c>
      <c r="D2433">
        <v>20774</v>
      </c>
      <c r="E2433">
        <v>210065</v>
      </c>
      <c r="F2433" t="s">
        <v>535</v>
      </c>
      <c r="G2433" t="s">
        <v>35</v>
      </c>
      <c r="H2433" t="s">
        <v>41</v>
      </c>
      <c r="I2433" t="s">
        <v>37</v>
      </c>
      <c r="J2433">
        <v>2</v>
      </c>
      <c r="K2433">
        <v>0.84267597500000002</v>
      </c>
      <c r="L2433">
        <v>2</v>
      </c>
      <c r="M2433">
        <v>15184.16</v>
      </c>
      <c r="N2433">
        <v>1.6921379489999999</v>
      </c>
      <c r="O2433">
        <v>3</v>
      </c>
      <c r="P2433">
        <v>24255.83</v>
      </c>
      <c r="Q2433">
        <v>1</v>
      </c>
      <c r="R2433">
        <v>0.84946197400000001</v>
      </c>
      <c r="S2433">
        <v>9071.67</v>
      </c>
      <c r="T2433" t="s">
        <v>162</v>
      </c>
      <c r="U2433" t="s">
        <v>201</v>
      </c>
      <c r="V2433">
        <v>0</v>
      </c>
      <c r="W2433">
        <v>0</v>
      </c>
      <c r="X2433">
        <v>108.96683977000001</v>
      </c>
      <c r="Y2433">
        <v>-10.96837268</v>
      </c>
      <c r="Z2433">
        <v>10.968372676</v>
      </c>
      <c r="AA2433">
        <v>-10.96837268</v>
      </c>
      <c r="AB2433">
        <v>8.5505053900000003E-2</v>
      </c>
      <c r="AC2433">
        <v>8.5505053900000003E-2</v>
      </c>
      <c r="AD2433">
        <v>0</v>
      </c>
      <c r="AE2433">
        <v>551.19563955000001</v>
      </c>
      <c r="AF2433">
        <v>0.76395692010000005</v>
      </c>
      <c r="AG2433">
        <v>4924.7349029999996</v>
      </c>
      <c r="AH2433" t="s">
        <v>40</v>
      </c>
    </row>
    <row r="2434" spans="1:34" x14ac:dyDescent="0.55000000000000004">
      <c r="A2434">
        <v>12600.374481999999</v>
      </c>
      <c r="B2434">
        <v>14430.313442999999</v>
      </c>
      <c r="C2434" t="s">
        <v>21</v>
      </c>
      <c r="D2434">
        <v>21229</v>
      </c>
      <c r="E2434">
        <v>210065</v>
      </c>
      <c r="F2434" t="s">
        <v>535</v>
      </c>
      <c r="G2434" t="s">
        <v>35</v>
      </c>
      <c r="H2434" t="s">
        <v>86</v>
      </c>
      <c r="I2434" t="s">
        <v>37</v>
      </c>
      <c r="J2434">
        <v>1</v>
      </c>
      <c r="K2434">
        <v>0</v>
      </c>
      <c r="L2434">
        <v>0</v>
      </c>
      <c r="M2434">
        <v>0</v>
      </c>
      <c r="N2434">
        <v>0.51374798499999996</v>
      </c>
      <c r="O2434">
        <v>1</v>
      </c>
      <c r="P2434">
        <v>2801.41</v>
      </c>
      <c r="Q2434">
        <v>1</v>
      </c>
      <c r="R2434">
        <v>0.51374798499999996</v>
      </c>
      <c r="S2434">
        <v>2801.41</v>
      </c>
      <c r="T2434" t="s">
        <v>36</v>
      </c>
      <c r="U2434" t="s">
        <v>87</v>
      </c>
      <c r="V2434">
        <v>0</v>
      </c>
      <c r="W2434">
        <v>0</v>
      </c>
      <c r="X2434">
        <v>142.46583278</v>
      </c>
      <c r="Y2434">
        <v>-0.598206982</v>
      </c>
      <c r="Z2434">
        <v>0.598206982</v>
      </c>
      <c r="AA2434">
        <v>-0.598206982</v>
      </c>
      <c r="AB2434">
        <v>2.1572024000000001E-3</v>
      </c>
      <c r="AC2434">
        <v>2.1572024000000001E-3</v>
      </c>
      <c r="AD2434">
        <v>0</v>
      </c>
      <c r="AE2434">
        <v>13.906084894999999</v>
      </c>
      <c r="AF2434">
        <v>0.51159078260000002</v>
      </c>
      <c r="AG2434">
        <v>3297.8940524999998</v>
      </c>
      <c r="AH2434" t="s">
        <v>40</v>
      </c>
    </row>
    <row r="2435" spans="1:34" x14ac:dyDescent="0.55000000000000004">
      <c r="A2435">
        <v>12600.374481999999</v>
      </c>
      <c r="B2435">
        <v>14430.313442999999</v>
      </c>
      <c r="C2435" t="s">
        <v>21</v>
      </c>
      <c r="D2435">
        <v>21227</v>
      </c>
      <c r="E2435">
        <v>210065</v>
      </c>
      <c r="F2435" t="s">
        <v>535</v>
      </c>
      <c r="G2435" t="s">
        <v>35</v>
      </c>
      <c r="H2435" t="s">
        <v>36</v>
      </c>
      <c r="I2435" t="s">
        <v>37</v>
      </c>
      <c r="J2435">
        <v>1</v>
      </c>
      <c r="K2435">
        <v>0</v>
      </c>
      <c r="L2435">
        <v>0</v>
      </c>
      <c r="M2435">
        <v>0</v>
      </c>
      <c r="N2435">
        <v>0.77830497700000001</v>
      </c>
      <c r="O2435">
        <v>1</v>
      </c>
      <c r="P2435">
        <v>7551.77</v>
      </c>
      <c r="Q2435">
        <v>1</v>
      </c>
      <c r="R2435">
        <v>0.77830497700000001</v>
      </c>
      <c r="S2435">
        <v>7551.77</v>
      </c>
      <c r="T2435" t="s">
        <v>458</v>
      </c>
      <c r="U2435" t="s">
        <v>459</v>
      </c>
      <c r="V2435">
        <v>0</v>
      </c>
      <c r="W2435">
        <v>0</v>
      </c>
      <c r="X2435">
        <v>38.351487861000003</v>
      </c>
      <c r="Y2435">
        <v>-0.598206982</v>
      </c>
      <c r="Z2435">
        <v>0.598206982</v>
      </c>
      <c r="AA2435">
        <v>-0.598206982</v>
      </c>
      <c r="AB2435">
        <v>1.21400107E-2</v>
      </c>
      <c r="AC2435">
        <v>1.21400107E-2</v>
      </c>
      <c r="AD2435">
        <v>0</v>
      </c>
      <c r="AE2435">
        <v>78.258776944999994</v>
      </c>
      <c r="AF2435">
        <v>0.76616496629999997</v>
      </c>
      <c r="AG2435">
        <v>4938.9687451999998</v>
      </c>
      <c r="AH2435" t="s">
        <v>40</v>
      </c>
    </row>
    <row r="2436" spans="1:34" x14ac:dyDescent="0.55000000000000004">
      <c r="A2436">
        <v>12600.374481999999</v>
      </c>
      <c r="B2436">
        <v>14430.313442999999</v>
      </c>
      <c r="C2436" t="s">
        <v>21</v>
      </c>
      <c r="D2436">
        <v>21225</v>
      </c>
      <c r="E2436">
        <v>210065</v>
      </c>
      <c r="F2436" t="s">
        <v>535</v>
      </c>
      <c r="G2436" t="s">
        <v>35</v>
      </c>
      <c r="H2436" t="s">
        <v>86</v>
      </c>
      <c r="I2436" t="s">
        <v>37</v>
      </c>
      <c r="J2436">
        <v>2</v>
      </c>
      <c r="K2436">
        <v>0</v>
      </c>
      <c r="L2436">
        <v>0</v>
      </c>
      <c r="M2436">
        <v>0</v>
      </c>
      <c r="N2436">
        <v>9.9116747049999994</v>
      </c>
      <c r="O2436">
        <v>2</v>
      </c>
      <c r="P2436">
        <v>188107.51999999999</v>
      </c>
      <c r="Q2436">
        <v>2</v>
      </c>
      <c r="R2436">
        <v>9.9116747049999994</v>
      </c>
      <c r="S2436">
        <v>188107.51999999999</v>
      </c>
      <c r="T2436" t="s">
        <v>292</v>
      </c>
      <c r="U2436" t="s">
        <v>293</v>
      </c>
      <c r="V2436">
        <v>0</v>
      </c>
      <c r="W2436">
        <v>0</v>
      </c>
      <c r="X2436">
        <v>78.337591657999994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9.9116747049999994</v>
      </c>
      <c r="AG2436">
        <v>63894.139945000003</v>
      </c>
      <c r="AH2436" t="s">
        <v>40</v>
      </c>
    </row>
    <row r="2437" spans="1:34" x14ac:dyDescent="0.55000000000000004">
      <c r="A2437">
        <v>12600.374481999999</v>
      </c>
      <c r="B2437">
        <v>14430.313442999999</v>
      </c>
      <c r="C2437" t="s">
        <v>21</v>
      </c>
      <c r="D2437">
        <v>20910</v>
      </c>
      <c r="E2437">
        <v>210065</v>
      </c>
      <c r="F2437" t="s">
        <v>535</v>
      </c>
      <c r="G2437" t="s">
        <v>35</v>
      </c>
      <c r="H2437" t="s">
        <v>46</v>
      </c>
      <c r="I2437" t="s">
        <v>37</v>
      </c>
      <c r="J2437">
        <v>2</v>
      </c>
      <c r="K2437">
        <v>3.4504948980000001</v>
      </c>
      <c r="L2437">
        <v>4</v>
      </c>
      <c r="M2437">
        <v>55992.43</v>
      </c>
      <c r="N2437">
        <v>3.5941918930000001</v>
      </c>
      <c r="O2437">
        <v>5</v>
      </c>
      <c r="P2437">
        <v>40667.39</v>
      </c>
      <c r="Q2437">
        <v>1</v>
      </c>
      <c r="R2437">
        <v>0.14369699499999999</v>
      </c>
      <c r="S2437">
        <v>-15325.04</v>
      </c>
      <c r="T2437" t="s">
        <v>98</v>
      </c>
      <c r="U2437" t="s">
        <v>231</v>
      </c>
      <c r="V2437">
        <v>0</v>
      </c>
      <c r="W2437">
        <v>0</v>
      </c>
      <c r="X2437">
        <v>79.478649641000004</v>
      </c>
      <c r="Y2437">
        <v>-2.182473935</v>
      </c>
      <c r="Z2437">
        <v>2.182473935</v>
      </c>
      <c r="AA2437">
        <v>-2.182473935</v>
      </c>
      <c r="AB2437">
        <v>3.9459018000000002E-3</v>
      </c>
      <c r="AC2437">
        <v>3.9459018000000002E-3</v>
      </c>
      <c r="AD2437">
        <v>0</v>
      </c>
      <c r="AE2437">
        <v>25.436670278000001</v>
      </c>
      <c r="AF2437">
        <v>0.13975109320000001</v>
      </c>
      <c r="AG2437">
        <v>900.88468121000005</v>
      </c>
      <c r="AH2437" t="s">
        <v>40</v>
      </c>
    </row>
    <row r="2438" spans="1:34" x14ac:dyDescent="0.55000000000000004">
      <c r="A2438">
        <v>12600.374481999999</v>
      </c>
      <c r="B2438">
        <v>14430.313442999999</v>
      </c>
      <c r="C2438" t="s">
        <v>21</v>
      </c>
      <c r="D2438">
        <v>20769</v>
      </c>
      <c r="E2438">
        <v>210065</v>
      </c>
      <c r="F2438" t="s">
        <v>535</v>
      </c>
      <c r="G2438" t="s">
        <v>35</v>
      </c>
      <c r="H2438" t="s">
        <v>41</v>
      </c>
      <c r="I2438" t="s">
        <v>37</v>
      </c>
      <c r="J2438">
        <v>1</v>
      </c>
      <c r="K2438">
        <v>0.98236697100000003</v>
      </c>
      <c r="L2438">
        <v>1</v>
      </c>
      <c r="M2438">
        <v>23201.71</v>
      </c>
      <c r="N2438">
        <v>1.0422079689999999</v>
      </c>
      <c r="O2438">
        <v>1</v>
      </c>
      <c r="P2438">
        <v>10928.8</v>
      </c>
      <c r="Q2438">
        <v>0</v>
      </c>
      <c r="R2438">
        <v>5.9840997999999999E-2</v>
      </c>
      <c r="S2438">
        <v>-12272.91</v>
      </c>
      <c r="T2438" t="s">
        <v>216</v>
      </c>
      <c r="U2438" t="s">
        <v>217</v>
      </c>
      <c r="V2438">
        <v>0</v>
      </c>
      <c r="W2438">
        <v>0</v>
      </c>
      <c r="X2438">
        <v>35.385238944000001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5.9840997999999999E-2</v>
      </c>
      <c r="AG2438">
        <v>385.75611230999999</v>
      </c>
      <c r="AH2438" t="s">
        <v>40</v>
      </c>
    </row>
    <row r="2439" spans="1:34" x14ac:dyDescent="0.55000000000000004">
      <c r="A2439">
        <v>12600.374481999999</v>
      </c>
      <c r="B2439">
        <v>14430.313442999999</v>
      </c>
      <c r="C2439" t="s">
        <v>21</v>
      </c>
      <c r="D2439">
        <v>20706</v>
      </c>
      <c r="E2439">
        <v>210065</v>
      </c>
      <c r="F2439" t="s">
        <v>535</v>
      </c>
      <c r="G2439" t="s">
        <v>35</v>
      </c>
      <c r="H2439" t="s">
        <v>41</v>
      </c>
      <c r="I2439" t="s">
        <v>37</v>
      </c>
      <c r="J2439">
        <v>1</v>
      </c>
      <c r="K2439">
        <v>0.51374798499999996</v>
      </c>
      <c r="L2439">
        <v>1</v>
      </c>
      <c r="M2439">
        <v>2897.34</v>
      </c>
      <c r="N2439">
        <v>1.3166569610000001</v>
      </c>
      <c r="O2439">
        <v>2</v>
      </c>
      <c r="P2439">
        <v>10036.92</v>
      </c>
      <c r="Q2439">
        <v>1</v>
      </c>
      <c r="R2439">
        <v>0.802908976</v>
      </c>
      <c r="S2439">
        <v>7139.58</v>
      </c>
      <c r="T2439" t="s">
        <v>343</v>
      </c>
      <c r="U2439" t="s">
        <v>344</v>
      </c>
      <c r="V2439">
        <v>0</v>
      </c>
      <c r="W2439">
        <v>0</v>
      </c>
      <c r="X2439">
        <v>47.235311596999999</v>
      </c>
      <c r="Y2439">
        <v>-13.427207599999999</v>
      </c>
      <c r="Z2439">
        <v>13.427207599999999</v>
      </c>
      <c r="AA2439">
        <v>-13.427207599999999</v>
      </c>
      <c r="AB2439">
        <v>0.22823657010000001</v>
      </c>
      <c r="AC2439">
        <v>0.22823657010000001</v>
      </c>
      <c r="AD2439">
        <v>0</v>
      </c>
      <c r="AE2439">
        <v>1471.2931752</v>
      </c>
      <c r="AF2439">
        <v>0.57467240590000002</v>
      </c>
      <c r="AG2439">
        <v>3704.5403749000002</v>
      </c>
      <c r="AH2439" t="s">
        <v>40</v>
      </c>
    </row>
    <row r="2440" spans="1:34" x14ac:dyDescent="0.55000000000000004">
      <c r="A2440">
        <v>12600.374481999999</v>
      </c>
      <c r="B2440">
        <v>14430.313442999999</v>
      </c>
      <c r="C2440" t="s">
        <v>21</v>
      </c>
      <c r="D2440">
        <v>21217</v>
      </c>
      <c r="E2440">
        <v>210065</v>
      </c>
      <c r="F2440" t="s">
        <v>535</v>
      </c>
      <c r="G2440" t="s">
        <v>35</v>
      </c>
      <c r="H2440" t="s">
        <v>86</v>
      </c>
      <c r="I2440" t="s">
        <v>37</v>
      </c>
      <c r="J2440">
        <v>1</v>
      </c>
      <c r="K2440">
        <v>0</v>
      </c>
      <c r="L2440">
        <v>0</v>
      </c>
      <c r="M2440">
        <v>0</v>
      </c>
      <c r="N2440">
        <v>0.923724973</v>
      </c>
      <c r="O2440">
        <v>1</v>
      </c>
      <c r="P2440">
        <v>8859.6299999999992</v>
      </c>
      <c r="Q2440">
        <v>1</v>
      </c>
      <c r="R2440">
        <v>0.923724973</v>
      </c>
      <c r="S2440">
        <v>8859.6299999999992</v>
      </c>
      <c r="T2440" t="s">
        <v>36</v>
      </c>
      <c r="U2440" t="s">
        <v>364</v>
      </c>
      <c r="V2440">
        <v>0</v>
      </c>
      <c r="W2440">
        <v>0</v>
      </c>
      <c r="X2440">
        <v>63.406089125999998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0.923724973</v>
      </c>
      <c r="AG2440">
        <v>5954.6559439000002</v>
      </c>
      <c r="AH2440" t="s">
        <v>40</v>
      </c>
    </row>
    <row r="2441" spans="1:34" x14ac:dyDescent="0.55000000000000004">
      <c r="A2441">
        <v>12600.374481999999</v>
      </c>
      <c r="B2441">
        <v>14430.313442999999</v>
      </c>
      <c r="C2441" t="s">
        <v>21</v>
      </c>
      <c r="D2441">
        <v>20905</v>
      </c>
      <c r="E2441">
        <v>210065</v>
      </c>
      <c r="F2441" t="s">
        <v>535</v>
      </c>
      <c r="G2441" t="s">
        <v>35</v>
      </c>
      <c r="H2441" t="s">
        <v>46</v>
      </c>
      <c r="I2441" t="s">
        <v>37</v>
      </c>
      <c r="J2441">
        <v>1</v>
      </c>
      <c r="K2441">
        <v>0</v>
      </c>
      <c r="L2441">
        <v>0</v>
      </c>
      <c r="M2441">
        <v>0</v>
      </c>
      <c r="N2441">
        <v>0.74039897799999999</v>
      </c>
      <c r="O2441">
        <v>1</v>
      </c>
      <c r="P2441">
        <v>7450.7</v>
      </c>
      <c r="Q2441">
        <v>1</v>
      </c>
      <c r="R2441">
        <v>0.74039897799999999</v>
      </c>
      <c r="S2441">
        <v>7450.7</v>
      </c>
      <c r="T2441" t="s">
        <v>98</v>
      </c>
      <c r="U2441" t="s">
        <v>283</v>
      </c>
      <c r="V2441">
        <v>0</v>
      </c>
      <c r="W2441">
        <v>0</v>
      </c>
      <c r="X2441">
        <v>20.929489378</v>
      </c>
      <c r="Y2441">
        <v>-1.779962947</v>
      </c>
      <c r="Z2441">
        <v>1.779962947</v>
      </c>
      <c r="AA2441">
        <v>-1.779962947</v>
      </c>
      <c r="AB2441">
        <v>6.2967744800000003E-2</v>
      </c>
      <c r="AC2441">
        <v>6.2967744800000003E-2</v>
      </c>
      <c r="AD2441">
        <v>0</v>
      </c>
      <c r="AE2441">
        <v>405.91222176999997</v>
      </c>
      <c r="AF2441">
        <v>0.67743123319999998</v>
      </c>
      <c r="AG2441">
        <v>4366.9599036</v>
      </c>
      <c r="AH2441" t="s">
        <v>40</v>
      </c>
    </row>
    <row r="2442" spans="1:34" x14ac:dyDescent="0.55000000000000004">
      <c r="A2442">
        <v>12600.374481999999</v>
      </c>
      <c r="B2442">
        <v>14430.313442999999</v>
      </c>
      <c r="C2442" t="s">
        <v>21</v>
      </c>
      <c r="D2442">
        <v>21215</v>
      </c>
      <c r="E2442">
        <v>210065</v>
      </c>
      <c r="F2442" t="s">
        <v>535</v>
      </c>
      <c r="G2442" t="s">
        <v>35</v>
      </c>
      <c r="H2442" t="s">
        <v>86</v>
      </c>
      <c r="I2442" t="s">
        <v>37</v>
      </c>
      <c r="J2442">
        <v>2</v>
      </c>
      <c r="K2442">
        <v>0</v>
      </c>
      <c r="L2442">
        <v>0</v>
      </c>
      <c r="M2442">
        <v>0</v>
      </c>
      <c r="N2442">
        <v>1.943325942</v>
      </c>
      <c r="O2442">
        <v>2</v>
      </c>
      <c r="P2442">
        <v>21813.15</v>
      </c>
      <c r="Q2442">
        <v>2</v>
      </c>
      <c r="R2442">
        <v>1.943325942</v>
      </c>
      <c r="S2442">
        <v>21813.15</v>
      </c>
      <c r="T2442" t="s">
        <v>36</v>
      </c>
      <c r="U2442" t="s">
        <v>277</v>
      </c>
      <c r="V2442">
        <v>0</v>
      </c>
      <c r="W2442">
        <v>0</v>
      </c>
      <c r="X2442">
        <v>67.616079995000007</v>
      </c>
      <c r="Y2442">
        <v>-0.64820198100000004</v>
      </c>
      <c r="Z2442">
        <v>0.64820198100000004</v>
      </c>
      <c r="AA2442">
        <v>-0.64820198100000004</v>
      </c>
      <c r="AB2442">
        <v>1.8629706499999999E-2</v>
      </c>
      <c r="AC2442">
        <v>1.8629706499999999E-2</v>
      </c>
      <c r="AD2442">
        <v>0</v>
      </c>
      <c r="AE2442">
        <v>120.09363806</v>
      </c>
      <c r="AF2442">
        <v>1.9246962354999999</v>
      </c>
      <c r="AG2442">
        <v>12407.268628</v>
      </c>
      <c r="AH2442" t="s">
        <v>40</v>
      </c>
    </row>
    <row r="2443" spans="1:34" x14ac:dyDescent="0.55000000000000004">
      <c r="A2443">
        <v>12600.374481999999</v>
      </c>
      <c r="B2443">
        <v>14430.313442999999</v>
      </c>
      <c r="C2443" t="s">
        <v>21</v>
      </c>
      <c r="D2443">
        <v>20903</v>
      </c>
      <c r="E2443">
        <v>210065</v>
      </c>
      <c r="F2443" t="s">
        <v>535</v>
      </c>
      <c r="G2443" t="s">
        <v>35</v>
      </c>
      <c r="H2443" t="s">
        <v>46</v>
      </c>
      <c r="I2443" t="s">
        <v>37</v>
      </c>
      <c r="J2443">
        <v>1</v>
      </c>
      <c r="K2443">
        <v>0.92701997199999997</v>
      </c>
      <c r="L2443">
        <v>1</v>
      </c>
      <c r="M2443">
        <v>22712.03</v>
      </c>
      <c r="N2443">
        <v>3.1784939059999999</v>
      </c>
      <c r="O2443">
        <v>3</v>
      </c>
      <c r="P2443">
        <v>39943.64</v>
      </c>
      <c r="Q2443">
        <v>2</v>
      </c>
      <c r="R2443">
        <v>2.2514739339999998</v>
      </c>
      <c r="S2443">
        <v>17231.61</v>
      </c>
      <c r="T2443" t="s">
        <v>98</v>
      </c>
      <c r="U2443" t="s">
        <v>288</v>
      </c>
      <c r="V2443">
        <v>0</v>
      </c>
      <c r="W2443">
        <v>0</v>
      </c>
      <c r="X2443">
        <v>18.761686442999999</v>
      </c>
      <c r="Y2443">
        <v>-1.70023795</v>
      </c>
      <c r="Z2443">
        <v>1.70023795</v>
      </c>
      <c r="AA2443">
        <v>-1.70023795</v>
      </c>
      <c r="AB2443">
        <v>0.204035039</v>
      </c>
      <c r="AC2443">
        <v>0.204035039</v>
      </c>
      <c r="AD2443">
        <v>0</v>
      </c>
      <c r="AE2443">
        <v>1315.2815974</v>
      </c>
      <c r="AF2443">
        <v>2.047438895</v>
      </c>
      <c r="AG2443">
        <v>13198.510966</v>
      </c>
      <c r="AH2443" t="s">
        <v>40</v>
      </c>
    </row>
    <row r="2444" spans="1:34" x14ac:dyDescent="0.55000000000000004">
      <c r="A2444">
        <v>12600.374481999999</v>
      </c>
      <c r="B2444">
        <v>14430.313442999999</v>
      </c>
      <c r="C2444" t="s">
        <v>21</v>
      </c>
      <c r="D2444">
        <v>20902</v>
      </c>
      <c r="E2444">
        <v>210065</v>
      </c>
      <c r="F2444" t="s">
        <v>535</v>
      </c>
      <c r="G2444" t="s">
        <v>35</v>
      </c>
      <c r="H2444" t="s">
        <v>46</v>
      </c>
      <c r="I2444" t="s">
        <v>37</v>
      </c>
      <c r="J2444">
        <v>2</v>
      </c>
      <c r="K2444">
        <v>6.6562838019999999</v>
      </c>
      <c r="L2444">
        <v>8</v>
      </c>
      <c r="M2444">
        <v>77539.28</v>
      </c>
      <c r="N2444">
        <v>11.807581651</v>
      </c>
      <c r="O2444">
        <v>16</v>
      </c>
      <c r="P2444">
        <v>163368.95999999999</v>
      </c>
      <c r="Q2444">
        <v>8</v>
      </c>
      <c r="R2444">
        <v>5.1512978489999997</v>
      </c>
      <c r="S2444">
        <v>85829.68</v>
      </c>
      <c r="T2444" t="s">
        <v>98</v>
      </c>
      <c r="U2444" t="s">
        <v>321</v>
      </c>
      <c r="V2444">
        <v>0</v>
      </c>
      <c r="W2444">
        <v>0</v>
      </c>
      <c r="X2444">
        <v>117.92911949000001</v>
      </c>
      <c r="Y2444">
        <v>-0.92701997199999997</v>
      </c>
      <c r="Z2444">
        <v>0.92701997199999997</v>
      </c>
      <c r="AA2444">
        <v>-0.92701997199999997</v>
      </c>
      <c r="AB2444">
        <v>4.04934422E-2</v>
      </c>
      <c r="AC2444">
        <v>4.04934422E-2</v>
      </c>
      <c r="AD2444">
        <v>0</v>
      </c>
      <c r="AE2444">
        <v>261.03496552000001</v>
      </c>
      <c r="AF2444">
        <v>5.1108044067999998</v>
      </c>
      <c r="AG2444">
        <v>32946.042089000002</v>
      </c>
      <c r="AH2444" t="s">
        <v>40</v>
      </c>
    </row>
    <row r="2445" spans="1:34" x14ac:dyDescent="0.55000000000000004">
      <c r="A2445">
        <v>12600.374481999999</v>
      </c>
      <c r="B2445">
        <v>14430.313442999999</v>
      </c>
      <c r="C2445" t="s">
        <v>21</v>
      </c>
      <c r="D2445">
        <v>20901</v>
      </c>
      <c r="E2445">
        <v>210065</v>
      </c>
      <c r="F2445" t="s">
        <v>535</v>
      </c>
      <c r="G2445" t="s">
        <v>35</v>
      </c>
      <c r="H2445" t="s">
        <v>46</v>
      </c>
      <c r="I2445" t="s">
        <v>37</v>
      </c>
      <c r="J2445">
        <v>1</v>
      </c>
      <c r="K2445">
        <v>1.99107294</v>
      </c>
      <c r="L2445">
        <v>3</v>
      </c>
      <c r="M2445">
        <v>28203.7</v>
      </c>
      <c r="N2445">
        <v>2.075924938</v>
      </c>
      <c r="O2445">
        <v>3</v>
      </c>
      <c r="P2445">
        <v>45274.12</v>
      </c>
      <c r="Q2445">
        <v>0</v>
      </c>
      <c r="R2445">
        <v>8.4851997999999998E-2</v>
      </c>
      <c r="S2445">
        <v>17070.419999999998</v>
      </c>
      <c r="T2445" t="s">
        <v>98</v>
      </c>
      <c r="U2445" t="s">
        <v>171</v>
      </c>
      <c r="V2445">
        <v>0</v>
      </c>
      <c r="W2445">
        <v>0</v>
      </c>
      <c r="X2445">
        <v>70.619512907000001</v>
      </c>
      <c r="Y2445">
        <v>-1.8741309450000001</v>
      </c>
      <c r="Z2445">
        <v>1.8741309450000001</v>
      </c>
      <c r="AA2445">
        <v>-1.8741309450000001</v>
      </c>
      <c r="AB2445">
        <v>2.2518387000000002E-3</v>
      </c>
      <c r="AC2445">
        <v>2.2518387000000002E-3</v>
      </c>
      <c r="AD2445">
        <v>0</v>
      </c>
      <c r="AE2445">
        <v>14.516144252</v>
      </c>
      <c r="AF2445">
        <v>8.2600159300000003E-2</v>
      </c>
      <c r="AG2445">
        <v>532.46966755000005</v>
      </c>
      <c r="AH2445" t="s">
        <v>40</v>
      </c>
    </row>
    <row r="2446" spans="1:34" x14ac:dyDescent="0.55000000000000004">
      <c r="A2446">
        <v>12600.374481999999</v>
      </c>
      <c r="B2446">
        <v>14430.313442999999</v>
      </c>
      <c r="C2446" t="s">
        <v>21</v>
      </c>
      <c r="D2446">
        <v>20716</v>
      </c>
      <c r="E2446">
        <v>210065</v>
      </c>
      <c r="F2446" t="s">
        <v>535</v>
      </c>
      <c r="G2446" t="s">
        <v>35</v>
      </c>
      <c r="H2446" t="s">
        <v>41</v>
      </c>
      <c r="I2446" t="s">
        <v>37</v>
      </c>
      <c r="J2446">
        <v>2</v>
      </c>
      <c r="K2446">
        <v>2.2618289329999999</v>
      </c>
      <c r="L2446">
        <v>3</v>
      </c>
      <c r="M2446">
        <v>28458.080000000002</v>
      </c>
      <c r="N2446">
        <v>4.233406875</v>
      </c>
      <c r="O2446">
        <v>4</v>
      </c>
      <c r="P2446">
        <v>46742.98</v>
      </c>
      <c r="Q2446">
        <v>1</v>
      </c>
      <c r="R2446">
        <v>1.9715779419999999</v>
      </c>
      <c r="S2446">
        <v>18284.900000000001</v>
      </c>
      <c r="T2446" t="s">
        <v>140</v>
      </c>
      <c r="U2446" t="s">
        <v>276</v>
      </c>
      <c r="V2446">
        <v>0</v>
      </c>
      <c r="W2446">
        <v>0</v>
      </c>
      <c r="X2446">
        <v>75.096107774000004</v>
      </c>
      <c r="Y2446">
        <v>-6.8142197979999999</v>
      </c>
      <c r="Z2446">
        <v>6.8142197979999999</v>
      </c>
      <c r="AA2446">
        <v>-6.8142197979999999</v>
      </c>
      <c r="AB2446">
        <v>0.17890095559999999</v>
      </c>
      <c r="AC2446">
        <v>0.17890095559999999</v>
      </c>
      <c r="AD2446">
        <v>0</v>
      </c>
      <c r="AE2446">
        <v>1153.2584589999999</v>
      </c>
      <c r="AF2446">
        <v>1.7926769864000001</v>
      </c>
      <c r="AG2446">
        <v>11556.226133</v>
      </c>
      <c r="AH2446" t="s">
        <v>40</v>
      </c>
    </row>
    <row r="2447" spans="1:34" x14ac:dyDescent="0.55000000000000004">
      <c r="A2447">
        <v>12600.374481999999</v>
      </c>
      <c r="B2447">
        <v>14430.313442999999</v>
      </c>
      <c r="C2447" t="s">
        <v>21</v>
      </c>
      <c r="D2447">
        <v>20886</v>
      </c>
      <c r="E2447">
        <v>210065</v>
      </c>
      <c r="F2447" t="s">
        <v>535</v>
      </c>
      <c r="G2447" t="s">
        <v>35</v>
      </c>
      <c r="H2447" t="s">
        <v>46</v>
      </c>
      <c r="I2447" t="s">
        <v>37</v>
      </c>
      <c r="J2447">
        <v>2</v>
      </c>
      <c r="K2447">
        <v>88.733140367999994</v>
      </c>
      <c r="L2447">
        <v>108</v>
      </c>
      <c r="M2447">
        <v>1145231.3799999999</v>
      </c>
      <c r="N2447">
        <v>97.197395115999996</v>
      </c>
      <c r="O2447">
        <v>116</v>
      </c>
      <c r="P2447">
        <v>1331719.74</v>
      </c>
      <c r="Q2447">
        <v>8</v>
      </c>
      <c r="R2447">
        <v>8.4642547480000001</v>
      </c>
      <c r="S2447">
        <v>186488.36</v>
      </c>
      <c r="T2447" t="s">
        <v>93</v>
      </c>
      <c r="U2447" t="s">
        <v>94</v>
      </c>
      <c r="V2447">
        <v>0</v>
      </c>
      <c r="W2447">
        <v>0</v>
      </c>
      <c r="X2447">
        <v>32.268526053000002</v>
      </c>
      <c r="Y2447">
        <v>-0.61168998200000002</v>
      </c>
      <c r="Z2447">
        <v>0.61168998200000002</v>
      </c>
      <c r="AA2447">
        <v>-0.61168998200000002</v>
      </c>
      <c r="AB2447">
        <v>0.16045045960000001</v>
      </c>
      <c r="AC2447">
        <v>0.16045045960000001</v>
      </c>
      <c r="AD2447">
        <v>0</v>
      </c>
      <c r="AE2447">
        <v>1034.3200743</v>
      </c>
      <c r="AF2447">
        <v>8.3038042884000003</v>
      </c>
      <c r="AG2447">
        <v>53529.241936999999</v>
      </c>
      <c r="AH2447" t="s">
        <v>40</v>
      </c>
    </row>
    <row r="2448" spans="1:34" x14ac:dyDescent="0.55000000000000004">
      <c r="A2448">
        <v>12600.374481999999</v>
      </c>
      <c r="B2448">
        <v>14430.313442999999</v>
      </c>
      <c r="C2448" t="s">
        <v>21</v>
      </c>
      <c r="D2448">
        <v>21206</v>
      </c>
      <c r="E2448">
        <v>210065</v>
      </c>
      <c r="F2448" t="s">
        <v>535</v>
      </c>
      <c r="G2448" t="s">
        <v>35</v>
      </c>
      <c r="H2448" t="s">
        <v>86</v>
      </c>
      <c r="I2448" t="s">
        <v>37</v>
      </c>
      <c r="J2448">
        <v>1</v>
      </c>
      <c r="K2448">
        <v>0</v>
      </c>
      <c r="L2448">
        <v>0</v>
      </c>
      <c r="M2448">
        <v>0</v>
      </c>
      <c r="N2448">
        <v>0.732951978</v>
      </c>
      <c r="O2448">
        <v>1</v>
      </c>
      <c r="P2448">
        <v>11328.6</v>
      </c>
      <c r="Q2448">
        <v>1</v>
      </c>
      <c r="R2448">
        <v>0.732951978</v>
      </c>
      <c r="S2448">
        <v>11328.6</v>
      </c>
      <c r="T2448" t="s">
        <v>36</v>
      </c>
      <c r="U2448" t="s">
        <v>108</v>
      </c>
      <c r="V2448">
        <v>0</v>
      </c>
      <c r="W2448">
        <v>0</v>
      </c>
      <c r="X2448">
        <v>198.44760808000001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0.732951978</v>
      </c>
      <c r="AG2448">
        <v>4724.8661451999997</v>
      </c>
      <c r="AH2448" t="s">
        <v>40</v>
      </c>
    </row>
    <row r="2449" spans="1:34" x14ac:dyDescent="0.55000000000000004">
      <c r="A2449">
        <v>12600.374481999999</v>
      </c>
      <c r="B2449">
        <v>14430.313442999999</v>
      </c>
      <c r="C2449" t="s">
        <v>21</v>
      </c>
      <c r="D2449">
        <v>20882</v>
      </c>
      <c r="E2449">
        <v>210065</v>
      </c>
      <c r="F2449" t="s">
        <v>535</v>
      </c>
      <c r="G2449" t="s">
        <v>35</v>
      </c>
      <c r="H2449" t="s">
        <v>46</v>
      </c>
      <c r="I2449" t="s">
        <v>37</v>
      </c>
      <c r="J2449">
        <v>2</v>
      </c>
      <c r="K2449">
        <v>15.552156539</v>
      </c>
      <c r="L2449">
        <v>17</v>
      </c>
      <c r="M2449">
        <v>227747.78</v>
      </c>
      <c r="N2449">
        <v>34.262727986000002</v>
      </c>
      <c r="O2449">
        <v>37</v>
      </c>
      <c r="P2449">
        <v>481001.83</v>
      </c>
      <c r="Q2449">
        <v>20</v>
      </c>
      <c r="R2449">
        <v>18.710571447</v>
      </c>
      <c r="S2449">
        <v>253254.05</v>
      </c>
      <c r="T2449" t="s">
        <v>47</v>
      </c>
      <c r="U2449" t="s">
        <v>120</v>
      </c>
      <c r="V2449">
        <v>0</v>
      </c>
      <c r="W2449">
        <v>0</v>
      </c>
      <c r="X2449">
        <v>33.022101024999998</v>
      </c>
      <c r="Y2449">
        <v>-0.57127498300000001</v>
      </c>
      <c r="Z2449">
        <v>0.57127498300000001</v>
      </c>
      <c r="AA2449">
        <v>-0.57127498300000001</v>
      </c>
      <c r="AB2449">
        <v>0.32368871310000003</v>
      </c>
      <c r="AC2449">
        <v>0.32368871310000003</v>
      </c>
      <c r="AD2449">
        <v>0</v>
      </c>
      <c r="AE2449">
        <v>2086.6112489000002</v>
      </c>
      <c r="AF2449">
        <v>18.386882734</v>
      </c>
      <c r="AG2449">
        <v>118528.31066</v>
      </c>
      <c r="AH2449" t="s">
        <v>40</v>
      </c>
    </row>
    <row r="2450" spans="1:34" x14ac:dyDescent="0.55000000000000004">
      <c r="A2450">
        <v>12600.374481999999</v>
      </c>
      <c r="B2450">
        <v>14430.313442999999</v>
      </c>
      <c r="C2450" t="s">
        <v>21</v>
      </c>
      <c r="D2450">
        <v>20748</v>
      </c>
      <c r="E2450">
        <v>210065</v>
      </c>
      <c r="F2450" t="s">
        <v>535</v>
      </c>
      <c r="G2450" t="s">
        <v>35</v>
      </c>
      <c r="H2450" t="s">
        <v>41</v>
      </c>
      <c r="I2450" t="s">
        <v>37</v>
      </c>
      <c r="J2450">
        <v>2</v>
      </c>
      <c r="K2450">
        <v>0.79348897600000001</v>
      </c>
      <c r="L2450">
        <v>1</v>
      </c>
      <c r="M2450">
        <v>10815.9</v>
      </c>
      <c r="N2450">
        <v>2.5672899249999999</v>
      </c>
      <c r="O2450">
        <v>4</v>
      </c>
      <c r="P2450">
        <v>27543.93</v>
      </c>
      <c r="Q2450">
        <v>3</v>
      </c>
      <c r="R2450">
        <v>1.773800949</v>
      </c>
      <c r="S2450">
        <v>16728.03</v>
      </c>
      <c r="T2450" t="s">
        <v>318</v>
      </c>
      <c r="U2450" t="s">
        <v>319</v>
      </c>
      <c r="V2450">
        <v>0</v>
      </c>
      <c r="W2450">
        <v>0</v>
      </c>
      <c r="X2450">
        <v>58.72886227</v>
      </c>
      <c r="Y2450">
        <v>-3.3167708999999999</v>
      </c>
      <c r="Z2450">
        <v>3.3167708999999999</v>
      </c>
      <c r="AA2450">
        <v>-3.3167708999999999</v>
      </c>
      <c r="AB2450">
        <v>0.1001771726</v>
      </c>
      <c r="AC2450">
        <v>0.1001771726</v>
      </c>
      <c r="AD2450">
        <v>0</v>
      </c>
      <c r="AE2450">
        <v>645.77727514000003</v>
      </c>
      <c r="AF2450">
        <v>1.6736237763999999</v>
      </c>
      <c r="AG2450">
        <v>10788.767284</v>
      </c>
      <c r="AH2450" t="s">
        <v>40</v>
      </c>
    </row>
    <row r="2451" spans="1:34" x14ac:dyDescent="0.55000000000000004">
      <c r="A2451">
        <v>12600.374481999999</v>
      </c>
      <c r="B2451">
        <v>14430.313442999999</v>
      </c>
      <c r="C2451" t="s">
        <v>21</v>
      </c>
      <c r="D2451">
        <v>20877</v>
      </c>
      <c r="E2451">
        <v>210065</v>
      </c>
      <c r="F2451" t="s">
        <v>535</v>
      </c>
      <c r="G2451" t="s">
        <v>35</v>
      </c>
      <c r="H2451" t="s">
        <v>46</v>
      </c>
      <c r="I2451" t="s">
        <v>37</v>
      </c>
      <c r="J2451">
        <v>2</v>
      </c>
      <c r="K2451">
        <v>67.169985005000001</v>
      </c>
      <c r="L2451">
        <v>83</v>
      </c>
      <c r="M2451">
        <v>872319.25</v>
      </c>
      <c r="N2451">
        <v>109.67500674999999</v>
      </c>
      <c r="O2451">
        <v>129</v>
      </c>
      <c r="P2451">
        <v>1815293.48</v>
      </c>
      <c r="Q2451">
        <v>46</v>
      </c>
      <c r="R2451">
        <v>42.505021743999997</v>
      </c>
      <c r="S2451">
        <v>942974.23</v>
      </c>
      <c r="T2451" t="s">
        <v>47</v>
      </c>
      <c r="U2451" t="s">
        <v>359</v>
      </c>
      <c r="V2451">
        <v>0</v>
      </c>
      <c r="W2451">
        <v>0</v>
      </c>
      <c r="X2451">
        <v>76.876184717000001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42.505021743999997</v>
      </c>
      <c r="AG2451">
        <v>274002.31429000001</v>
      </c>
      <c r="AH2451" t="s">
        <v>40</v>
      </c>
    </row>
    <row r="2452" spans="1:34" x14ac:dyDescent="0.55000000000000004">
      <c r="A2452">
        <v>12600.374481999999</v>
      </c>
      <c r="B2452">
        <v>14430.313442999999</v>
      </c>
      <c r="C2452" t="s">
        <v>21</v>
      </c>
      <c r="D2452">
        <v>20876</v>
      </c>
      <c r="E2452">
        <v>210065</v>
      </c>
      <c r="F2452" t="s">
        <v>535</v>
      </c>
      <c r="G2452" t="s">
        <v>35</v>
      </c>
      <c r="H2452" t="s">
        <v>46</v>
      </c>
      <c r="I2452" t="s">
        <v>37</v>
      </c>
      <c r="J2452">
        <v>2</v>
      </c>
      <c r="K2452">
        <v>69.312043947000006</v>
      </c>
      <c r="L2452">
        <v>85</v>
      </c>
      <c r="M2452">
        <v>830633.99</v>
      </c>
      <c r="N2452">
        <v>104.10962591000001</v>
      </c>
      <c r="O2452">
        <v>117</v>
      </c>
      <c r="P2452">
        <v>1500842.78</v>
      </c>
      <c r="Q2452">
        <v>32</v>
      </c>
      <c r="R2452">
        <v>34.797581966000003</v>
      </c>
      <c r="S2452">
        <v>670208.79</v>
      </c>
      <c r="T2452" t="s">
        <v>74</v>
      </c>
      <c r="U2452" t="s">
        <v>75</v>
      </c>
      <c r="V2452">
        <v>0</v>
      </c>
      <c r="W2452">
        <v>0</v>
      </c>
      <c r="X2452">
        <v>56.860298307000001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34.797581966000003</v>
      </c>
      <c r="AG2452">
        <v>224317.44766000001</v>
      </c>
      <c r="AH2452" t="s">
        <v>40</v>
      </c>
    </row>
    <row r="2453" spans="1:34" x14ac:dyDescent="0.55000000000000004">
      <c r="A2453">
        <v>12600.374481999999</v>
      </c>
      <c r="B2453">
        <v>14430.313442999999</v>
      </c>
      <c r="C2453" t="s">
        <v>21</v>
      </c>
      <c r="D2453">
        <v>20715</v>
      </c>
      <c r="E2453">
        <v>210065</v>
      </c>
      <c r="F2453" t="s">
        <v>535</v>
      </c>
      <c r="G2453" t="s">
        <v>35</v>
      </c>
      <c r="H2453" t="s">
        <v>41</v>
      </c>
      <c r="I2453" t="s">
        <v>37</v>
      </c>
      <c r="J2453">
        <v>2</v>
      </c>
      <c r="K2453">
        <v>0.58304598299999999</v>
      </c>
      <c r="L2453">
        <v>1</v>
      </c>
      <c r="M2453">
        <v>13213.45</v>
      </c>
      <c r="N2453">
        <v>2.4969799259999998</v>
      </c>
      <c r="O2453">
        <v>4</v>
      </c>
      <c r="P2453">
        <v>26528.880000000001</v>
      </c>
      <c r="Q2453">
        <v>3</v>
      </c>
      <c r="R2453">
        <v>1.913933943</v>
      </c>
      <c r="S2453">
        <v>13315.43</v>
      </c>
      <c r="T2453" t="s">
        <v>140</v>
      </c>
      <c r="U2453" t="s">
        <v>141</v>
      </c>
      <c r="V2453">
        <v>0</v>
      </c>
      <c r="W2453">
        <v>0</v>
      </c>
      <c r="X2453">
        <v>14.181413575000001</v>
      </c>
      <c r="Y2453">
        <v>-7.2284367859999996</v>
      </c>
      <c r="Z2453">
        <v>7.2284367859999996</v>
      </c>
      <c r="AA2453">
        <v>-7.2284367859999996</v>
      </c>
      <c r="AB2453">
        <v>0.97555511279999996</v>
      </c>
      <c r="AC2453">
        <v>0.97555511279999996</v>
      </c>
      <c r="AD2453">
        <v>0</v>
      </c>
      <c r="AE2453">
        <v>6288.7712475999997</v>
      </c>
      <c r="AF2453">
        <v>0.93837883020000001</v>
      </c>
      <c r="AG2453">
        <v>6049.1198596000004</v>
      </c>
      <c r="AH2453" t="s">
        <v>40</v>
      </c>
    </row>
    <row r="2454" spans="1:34" x14ac:dyDescent="0.55000000000000004">
      <c r="A2454">
        <v>12600.374481999999</v>
      </c>
      <c r="B2454">
        <v>14430.313442999999</v>
      </c>
      <c r="C2454" t="s">
        <v>21</v>
      </c>
      <c r="D2454">
        <v>20874</v>
      </c>
      <c r="E2454">
        <v>210065</v>
      </c>
      <c r="F2454" t="s">
        <v>535</v>
      </c>
      <c r="G2454" t="s">
        <v>35</v>
      </c>
      <c r="H2454" t="s">
        <v>46</v>
      </c>
      <c r="I2454" t="s">
        <v>37</v>
      </c>
      <c r="J2454">
        <v>2</v>
      </c>
      <c r="K2454">
        <v>155.78455636999999</v>
      </c>
      <c r="L2454">
        <v>200</v>
      </c>
      <c r="M2454">
        <v>1827241.33</v>
      </c>
      <c r="N2454">
        <v>183.26443556000001</v>
      </c>
      <c r="O2454">
        <v>223</v>
      </c>
      <c r="P2454">
        <v>2646351.65</v>
      </c>
      <c r="Q2454">
        <v>23</v>
      </c>
      <c r="R2454">
        <v>27.479879186000002</v>
      </c>
      <c r="S2454">
        <v>819110.32</v>
      </c>
      <c r="T2454" t="s">
        <v>74</v>
      </c>
      <c r="U2454" t="s">
        <v>176</v>
      </c>
      <c r="V2454">
        <v>0</v>
      </c>
      <c r="W2454">
        <v>0</v>
      </c>
      <c r="X2454">
        <v>67.317166005000004</v>
      </c>
      <c r="Y2454">
        <v>-2.7837239170000001</v>
      </c>
      <c r="Z2454">
        <v>2.7837239170000001</v>
      </c>
      <c r="AA2454">
        <v>-2.7837239170000001</v>
      </c>
      <c r="AB2454">
        <v>1.1363579525</v>
      </c>
      <c r="AC2454">
        <v>1.1363579525</v>
      </c>
      <c r="AD2454">
        <v>0</v>
      </c>
      <c r="AE2454">
        <v>7325.3628879999997</v>
      </c>
      <c r="AF2454">
        <v>26.343521234000001</v>
      </c>
      <c r="AG2454">
        <v>169819.59985999999</v>
      </c>
      <c r="AH2454" t="s">
        <v>40</v>
      </c>
    </row>
    <row r="2455" spans="1:34" x14ac:dyDescent="0.55000000000000004">
      <c r="A2455">
        <v>12600.374481999999</v>
      </c>
      <c r="B2455">
        <v>14430.313442999999</v>
      </c>
      <c r="C2455" t="s">
        <v>21</v>
      </c>
      <c r="D2455">
        <v>20872</v>
      </c>
      <c r="E2455">
        <v>210065</v>
      </c>
      <c r="F2455" t="s">
        <v>535</v>
      </c>
      <c r="G2455" t="s">
        <v>35</v>
      </c>
      <c r="H2455" t="s">
        <v>46</v>
      </c>
      <c r="I2455" t="s">
        <v>37</v>
      </c>
      <c r="J2455">
        <v>2</v>
      </c>
      <c r="K2455">
        <v>39.028611843</v>
      </c>
      <c r="L2455">
        <v>47</v>
      </c>
      <c r="M2455">
        <v>475966.82</v>
      </c>
      <c r="N2455">
        <v>53.795943399999999</v>
      </c>
      <c r="O2455">
        <v>58</v>
      </c>
      <c r="P2455">
        <v>746060.33</v>
      </c>
      <c r="Q2455">
        <v>11</v>
      </c>
      <c r="R2455">
        <v>14.767331557</v>
      </c>
      <c r="S2455">
        <v>270093.51</v>
      </c>
      <c r="T2455" t="s">
        <v>328</v>
      </c>
      <c r="U2455" t="s">
        <v>329</v>
      </c>
      <c r="V2455">
        <v>0</v>
      </c>
      <c r="W2455">
        <v>0</v>
      </c>
      <c r="X2455">
        <v>48.051773566000001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14.767331557</v>
      </c>
      <c r="AG2455">
        <v>95195.411189999999</v>
      </c>
      <c r="AH2455" t="s">
        <v>40</v>
      </c>
    </row>
    <row r="2456" spans="1:34" x14ac:dyDescent="0.55000000000000004">
      <c r="A2456">
        <v>12600.374481999999</v>
      </c>
      <c r="B2456">
        <v>14430.313442999999</v>
      </c>
      <c r="C2456" t="s">
        <v>21</v>
      </c>
      <c r="D2456">
        <v>20746</v>
      </c>
      <c r="E2456">
        <v>210065</v>
      </c>
      <c r="F2456" t="s">
        <v>535</v>
      </c>
      <c r="G2456" t="s">
        <v>35</v>
      </c>
      <c r="H2456" t="s">
        <v>41</v>
      </c>
      <c r="I2456" t="s">
        <v>37</v>
      </c>
      <c r="J2456">
        <v>2</v>
      </c>
      <c r="K2456">
        <v>0</v>
      </c>
      <c r="L2456">
        <v>0</v>
      </c>
      <c r="M2456">
        <v>0</v>
      </c>
      <c r="N2456">
        <v>2.4854459260000001</v>
      </c>
      <c r="O2456">
        <v>5</v>
      </c>
      <c r="P2456">
        <v>23191</v>
      </c>
      <c r="Q2456">
        <v>5</v>
      </c>
      <c r="R2456">
        <v>2.4854459260000001</v>
      </c>
      <c r="S2456">
        <v>23191</v>
      </c>
      <c r="T2456" t="s">
        <v>476</v>
      </c>
      <c r="U2456" t="s">
        <v>477</v>
      </c>
      <c r="V2456">
        <v>0</v>
      </c>
      <c r="W2456">
        <v>0</v>
      </c>
      <c r="X2456">
        <v>38.336858863000003</v>
      </c>
      <c r="Y2456">
        <v>-7.4017377800000004</v>
      </c>
      <c r="Z2456">
        <v>7.4017377800000004</v>
      </c>
      <c r="AA2456">
        <v>-7.4017377800000004</v>
      </c>
      <c r="AB2456">
        <v>0.47986766669999997</v>
      </c>
      <c r="AC2456">
        <v>0.47986766669999997</v>
      </c>
      <c r="AD2456">
        <v>0</v>
      </c>
      <c r="AE2456">
        <v>3093.3956938000001</v>
      </c>
      <c r="AF2456">
        <v>2.0055782593</v>
      </c>
      <c r="AG2456">
        <v>12928.662591</v>
      </c>
      <c r="AH2456" t="s">
        <v>40</v>
      </c>
    </row>
    <row r="2457" spans="1:34" x14ac:dyDescent="0.55000000000000004">
      <c r="A2457">
        <v>12600.374481999999</v>
      </c>
      <c r="B2457">
        <v>14430.313442999999</v>
      </c>
      <c r="C2457" t="s">
        <v>21</v>
      </c>
      <c r="D2457">
        <v>20871</v>
      </c>
      <c r="E2457">
        <v>210065</v>
      </c>
      <c r="F2457" t="s">
        <v>535</v>
      </c>
      <c r="G2457" t="s">
        <v>35</v>
      </c>
      <c r="H2457" t="s">
        <v>46</v>
      </c>
      <c r="I2457" t="s">
        <v>37</v>
      </c>
      <c r="J2457">
        <v>2</v>
      </c>
      <c r="K2457">
        <v>27.329581191999999</v>
      </c>
      <c r="L2457">
        <v>39</v>
      </c>
      <c r="M2457">
        <v>384676</v>
      </c>
      <c r="N2457">
        <v>35.376286952000001</v>
      </c>
      <c r="O2457">
        <v>46</v>
      </c>
      <c r="P2457">
        <v>474336.92</v>
      </c>
      <c r="Q2457">
        <v>7</v>
      </c>
      <c r="R2457">
        <v>8.04670576</v>
      </c>
      <c r="S2457">
        <v>89660.92</v>
      </c>
      <c r="T2457" t="s">
        <v>290</v>
      </c>
      <c r="U2457" t="s">
        <v>291</v>
      </c>
      <c r="V2457">
        <v>0</v>
      </c>
      <c r="W2457">
        <v>0</v>
      </c>
      <c r="X2457">
        <v>26.110134223999999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8.04670576</v>
      </c>
      <c r="AG2457">
        <v>51871.894431000001</v>
      </c>
      <c r="AH2457" t="s">
        <v>40</v>
      </c>
    </row>
    <row r="2458" spans="1:34" x14ac:dyDescent="0.55000000000000004">
      <c r="A2458">
        <v>12600.374481999999</v>
      </c>
      <c r="B2458">
        <v>14430.313442999999</v>
      </c>
      <c r="C2458" t="s">
        <v>21</v>
      </c>
      <c r="D2458">
        <v>20745</v>
      </c>
      <c r="E2458">
        <v>210065</v>
      </c>
      <c r="F2458" t="s">
        <v>535</v>
      </c>
      <c r="G2458" t="s">
        <v>35</v>
      </c>
      <c r="H2458" t="s">
        <v>41</v>
      </c>
      <c r="I2458" t="s">
        <v>37</v>
      </c>
      <c r="J2458">
        <v>2</v>
      </c>
      <c r="K2458">
        <v>0</v>
      </c>
      <c r="L2458">
        <v>0</v>
      </c>
      <c r="M2458">
        <v>0</v>
      </c>
      <c r="N2458">
        <v>2.7279849199999999</v>
      </c>
      <c r="O2458">
        <v>4</v>
      </c>
      <c r="P2458">
        <v>20803.259999999998</v>
      </c>
      <c r="Q2458">
        <v>4</v>
      </c>
      <c r="R2458">
        <v>2.7279849199999999</v>
      </c>
      <c r="S2458">
        <v>20803.259999999998</v>
      </c>
      <c r="T2458" t="s">
        <v>214</v>
      </c>
      <c r="U2458" t="s">
        <v>215</v>
      </c>
      <c r="V2458">
        <v>0</v>
      </c>
      <c r="W2458">
        <v>0</v>
      </c>
      <c r="X2458">
        <v>67.456354997999995</v>
      </c>
      <c r="Y2458">
        <v>-2.797984918</v>
      </c>
      <c r="Z2458">
        <v>2.797984918</v>
      </c>
      <c r="AA2458">
        <v>-2.797984918</v>
      </c>
      <c r="AB2458">
        <v>0.1131525808</v>
      </c>
      <c r="AC2458">
        <v>0.1131525808</v>
      </c>
      <c r="AD2458">
        <v>0</v>
      </c>
      <c r="AE2458">
        <v>729.42131890999997</v>
      </c>
      <c r="AF2458">
        <v>2.6148323391999999</v>
      </c>
      <c r="AG2458">
        <v>16856.128594000002</v>
      </c>
      <c r="AH2458" t="s">
        <v>40</v>
      </c>
    </row>
    <row r="2459" spans="1:34" x14ac:dyDescent="0.55000000000000004">
      <c r="A2459">
        <v>12600.374481999999</v>
      </c>
      <c r="B2459">
        <v>14430.313442999999</v>
      </c>
      <c r="C2459" t="s">
        <v>21</v>
      </c>
      <c r="D2459">
        <v>21122</v>
      </c>
      <c r="E2459">
        <v>210065</v>
      </c>
      <c r="F2459" t="s">
        <v>535</v>
      </c>
      <c r="G2459" t="s">
        <v>35</v>
      </c>
      <c r="H2459" t="s">
        <v>64</v>
      </c>
      <c r="I2459" t="s">
        <v>37</v>
      </c>
      <c r="J2459">
        <v>1</v>
      </c>
      <c r="K2459">
        <v>0</v>
      </c>
      <c r="L2459">
        <v>0</v>
      </c>
      <c r="M2459">
        <v>0</v>
      </c>
      <c r="N2459">
        <v>1.7764099470000001</v>
      </c>
      <c r="O2459">
        <v>1</v>
      </c>
      <c r="P2459">
        <v>14490.78</v>
      </c>
      <c r="Q2459">
        <v>1</v>
      </c>
      <c r="R2459">
        <v>1.7764099470000001</v>
      </c>
      <c r="S2459">
        <v>14490.78</v>
      </c>
      <c r="T2459" t="s">
        <v>65</v>
      </c>
      <c r="U2459" t="s">
        <v>66</v>
      </c>
      <c r="V2459">
        <v>0</v>
      </c>
      <c r="W2459">
        <v>0</v>
      </c>
      <c r="X2459">
        <v>126.90784524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1.7764099470000001</v>
      </c>
      <c r="AG2459">
        <v>11451.363078</v>
      </c>
      <c r="AH2459" t="s">
        <v>40</v>
      </c>
    </row>
    <row r="2460" spans="1:34" x14ac:dyDescent="0.55000000000000004">
      <c r="A2460">
        <v>12600.374481999999</v>
      </c>
      <c r="B2460">
        <v>14430.313442999999</v>
      </c>
      <c r="C2460" t="s">
        <v>21</v>
      </c>
      <c r="D2460">
        <v>20855</v>
      </c>
      <c r="E2460">
        <v>210065</v>
      </c>
      <c r="F2460" t="s">
        <v>535</v>
      </c>
      <c r="G2460" t="s">
        <v>35</v>
      </c>
      <c r="H2460" t="s">
        <v>46</v>
      </c>
      <c r="I2460" t="s">
        <v>37</v>
      </c>
      <c r="J2460">
        <v>2</v>
      </c>
      <c r="K2460">
        <v>9.5813237149999999</v>
      </c>
      <c r="L2460">
        <v>12</v>
      </c>
      <c r="M2460">
        <v>124063.95</v>
      </c>
      <c r="N2460">
        <v>26.242638221</v>
      </c>
      <c r="O2460">
        <v>30</v>
      </c>
      <c r="P2460">
        <v>385511.77</v>
      </c>
      <c r="Q2460">
        <v>18</v>
      </c>
      <c r="R2460">
        <v>16.661314506</v>
      </c>
      <c r="S2460">
        <v>261447.82</v>
      </c>
      <c r="T2460" t="s">
        <v>116</v>
      </c>
      <c r="U2460" t="s">
        <v>117</v>
      </c>
      <c r="V2460">
        <v>0</v>
      </c>
      <c r="W2460">
        <v>0</v>
      </c>
      <c r="X2460">
        <v>59.389422236999998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16.661314506</v>
      </c>
      <c r="AG2460">
        <v>107404.69117999999</v>
      </c>
      <c r="AH2460" t="s">
        <v>40</v>
      </c>
    </row>
    <row r="2461" spans="1:34" x14ac:dyDescent="0.55000000000000004">
      <c r="A2461">
        <v>12600.374481999999</v>
      </c>
      <c r="B2461">
        <v>14430.313442999999</v>
      </c>
      <c r="C2461" t="s">
        <v>21</v>
      </c>
      <c r="D2461">
        <v>20853</v>
      </c>
      <c r="E2461">
        <v>210065</v>
      </c>
      <c r="F2461" t="s">
        <v>535</v>
      </c>
      <c r="G2461" t="s">
        <v>35</v>
      </c>
      <c r="H2461" t="s">
        <v>46</v>
      </c>
      <c r="I2461" t="s">
        <v>37</v>
      </c>
      <c r="J2461">
        <v>2</v>
      </c>
      <c r="K2461">
        <v>4.3345288699999998</v>
      </c>
      <c r="L2461">
        <v>7</v>
      </c>
      <c r="M2461">
        <v>54510.99</v>
      </c>
      <c r="N2461">
        <v>8.4593687509999995</v>
      </c>
      <c r="O2461">
        <v>13</v>
      </c>
      <c r="P2461">
        <v>116560.99</v>
      </c>
      <c r="Q2461">
        <v>6</v>
      </c>
      <c r="R2461">
        <v>4.1248398809999998</v>
      </c>
      <c r="S2461">
        <v>62050</v>
      </c>
      <c r="T2461" t="s">
        <v>310</v>
      </c>
      <c r="U2461" t="s">
        <v>340</v>
      </c>
      <c r="V2461">
        <v>0</v>
      </c>
      <c r="W2461">
        <v>0</v>
      </c>
      <c r="X2461">
        <v>24.47210226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4.1248398809999998</v>
      </c>
      <c r="AG2461">
        <v>26590.168105000001</v>
      </c>
      <c r="AH2461" t="s">
        <v>40</v>
      </c>
    </row>
    <row r="2462" spans="1:34" x14ac:dyDescent="0.55000000000000004">
      <c r="A2462">
        <v>12600.374481999999</v>
      </c>
      <c r="B2462">
        <v>14430.313442999999</v>
      </c>
      <c r="C2462" t="s">
        <v>21</v>
      </c>
      <c r="D2462">
        <v>21113</v>
      </c>
      <c r="E2462">
        <v>210065</v>
      </c>
      <c r="F2462" t="s">
        <v>535</v>
      </c>
      <c r="G2462" t="s">
        <v>35</v>
      </c>
      <c r="H2462" t="s">
        <v>64</v>
      </c>
      <c r="I2462" t="s">
        <v>37</v>
      </c>
      <c r="J2462">
        <v>1</v>
      </c>
      <c r="K2462">
        <v>0</v>
      </c>
      <c r="L2462">
        <v>0</v>
      </c>
      <c r="M2462">
        <v>0</v>
      </c>
      <c r="N2462">
        <v>0.46642798600000002</v>
      </c>
      <c r="O2462">
        <v>1</v>
      </c>
      <c r="P2462">
        <v>5895.96</v>
      </c>
      <c r="Q2462">
        <v>1</v>
      </c>
      <c r="R2462">
        <v>0.46642798600000002</v>
      </c>
      <c r="S2462">
        <v>5895.96</v>
      </c>
      <c r="T2462" t="s">
        <v>296</v>
      </c>
      <c r="U2462" t="s">
        <v>297</v>
      </c>
      <c r="V2462">
        <v>0</v>
      </c>
      <c r="W2462">
        <v>0</v>
      </c>
      <c r="X2462">
        <v>72.867943832999998</v>
      </c>
      <c r="Y2462">
        <v>-3.5327478960000001</v>
      </c>
      <c r="Z2462">
        <v>3.5327478960000001</v>
      </c>
      <c r="AA2462">
        <v>-3.5327478960000001</v>
      </c>
      <c r="AB2462">
        <v>2.26131327E-2</v>
      </c>
      <c r="AC2462">
        <v>2.26131327E-2</v>
      </c>
      <c r="AD2462">
        <v>0</v>
      </c>
      <c r="AE2462">
        <v>145.77220406000001</v>
      </c>
      <c r="AF2462">
        <v>0.44381485329999998</v>
      </c>
      <c r="AG2462">
        <v>2860.9865828000002</v>
      </c>
      <c r="AH2462" t="s">
        <v>40</v>
      </c>
    </row>
    <row r="2463" spans="1:34" x14ac:dyDescent="0.55000000000000004">
      <c r="A2463">
        <v>12600.374481999999</v>
      </c>
      <c r="B2463">
        <v>14430.313442999999</v>
      </c>
      <c r="C2463" t="s">
        <v>21</v>
      </c>
      <c r="D2463">
        <v>20851</v>
      </c>
      <c r="E2463">
        <v>210065</v>
      </c>
      <c r="F2463" t="s">
        <v>535</v>
      </c>
      <c r="G2463" t="s">
        <v>35</v>
      </c>
      <c r="H2463" t="s">
        <v>46</v>
      </c>
      <c r="I2463" t="s">
        <v>37</v>
      </c>
      <c r="J2463">
        <v>2</v>
      </c>
      <c r="K2463">
        <v>3.1772049060000001</v>
      </c>
      <c r="L2463">
        <v>5</v>
      </c>
      <c r="M2463">
        <v>52029.3</v>
      </c>
      <c r="N2463">
        <v>4.2112708740000002</v>
      </c>
      <c r="O2463">
        <v>5</v>
      </c>
      <c r="P2463">
        <v>160234.01</v>
      </c>
      <c r="Q2463">
        <v>0</v>
      </c>
      <c r="R2463">
        <v>1.0340659679999999</v>
      </c>
      <c r="S2463">
        <v>108204.71</v>
      </c>
      <c r="T2463" t="s">
        <v>310</v>
      </c>
      <c r="U2463" t="s">
        <v>311</v>
      </c>
      <c r="V2463">
        <v>0</v>
      </c>
      <c r="W2463">
        <v>0</v>
      </c>
      <c r="X2463">
        <v>59.30342924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1.0340659679999999</v>
      </c>
      <c r="AG2463">
        <v>6665.9527919000002</v>
      </c>
      <c r="AH2463" t="s">
        <v>40</v>
      </c>
    </row>
    <row r="2464" spans="1:34" x14ac:dyDescent="0.55000000000000004">
      <c r="A2464">
        <v>12600.374481999999</v>
      </c>
      <c r="B2464">
        <v>14430.313442999999</v>
      </c>
      <c r="C2464" t="s">
        <v>21</v>
      </c>
      <c r="D2464">
        <v>20850</v>
      </c>
      <c r="E2464">
        <v>210065</v>
      </c>
      <c r="F2464" t="s">
        <v>535</v>
      </c>
      <c r="G2464" t="s">
        <v>35</v>
      </c>
      <c r="H2464" t="s">
        <v>46</v>
      </c>
      <c r="I2464" t="s">
        <v>37</v>
      </c>
      <c r="J2464">
        <v>2</v>
      </c>
      <c r="K2464">
        <v>14.393500572000001</v>
      </c>
      <c r="L2464">
        <v>19</v>
      </c>
      <c r="M2464">
        <v>159338.72</v>
      </c>
      <c r="N2464">
        <v>21.439495366999999</v>
      </c>
      <c r="O2464">
        <v>28</v>
      </c>
      <c r="P2464">
        <v>295404.2</v>
      </c>
      <c r="Q2464">
        <v>9</v>
      </c>
      <c r="R2464">
        <v>7.0459947950000004</v>
      </c>
      <c r="S2464">
        <v>136065.48000000001</v>
      </c>
      <c r="T2464" t="s">
        <v>310</v>
      </c>
      <c r="U2464" t="s">
        <v>320</v>
      </c>
      <c r="V2464">
        <v>0</v>
      </c>
      <c r="W2464">
        <v>0</v>
      </c>
      <c r="X2464">
        <v>149.16299556999999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7.0459947950000004</v>
      </c>
      <c r="AG2464">
        <v>45420.959714999997</v>
      </c>
      <c r="AH2464" t="s">
        <v>40</v>
      </c>
    </row>
    <row r="2465" spans="1:34" x14ac:dyDescent="0.55000000000000004">
      <c r="A2465">
        <v>12600.374481999999</v>
      </c>
      <c r="B2465">
        <v>14430.313442999999</v>
      </c>
      <c r="C2465" t="s">
        <v>21</v>
      </c>
      <c r="D2465">
        <v>20842</v>
      </c>
      <c r="E2465">
        <v>210065</v>
      </c>
      <c r="F2465" t="s">
        <v>535</v>
      </c>
      <c r="G2465" t="s">
        <v>35</v>
      </c>
      <c r="H2465" t="s">
        <v>46</v>
      </c>
      <c r="I2465" t="s">
        <v>37</v>
      </c>
      <c r="J2465">
        <v>2</v>
      </c>
      <c r="K2465">
        <v>6.0606698210000003</v>
      </c>
      <c r="L2465">
        <v>6</v>
      </c>
      <c r="M2465">
        <v>67677.58</v>
      </c>
      <c r="N2465">
        <v>9.0497657319999991</v>
      </c>
      <c r="O2465">
        <v>11</v>
      </c>
      <c r="P2465">
        <v>137299.01999999999</v>
      </c>
      <c r="Q2465">
        <v>5</v>
      </c>
      <c r="R2465">
        <v>2.9890959110000002</v>
      </c>
      <c r="S2465">
        <v>69621.440000000002</v>
      </c>
      <c r="T2465" t="s">
        <v>315</v>
      </c>
      <c r="U2465" t="s">
        <v>316</v>
      </c>
      <c r="V2465">
        <v>0</v>
      </c>
      <c r="W2465">
        <v>0</v>
      </c>
      <c r="X2465">
        <v>4.532199866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2.9890959110000002</v>
      </c>
      <c r="AG2465">
        <v>19268.763164</v>
      </c>
      <c r="AH2465" t="s">
        <v>40</v>
      </c>
    </row>
    <row r="2466" spans="1:34" x14ac:dyDescent="0.55000000000000004">
      <c r="A2466">
        <v>12600.374481999999</v>
      </c>
      <c r="B2466">
        <v>14430.313442999999</v>
      </c>
      <c r="C2466" t="s">
        <v>21</v>
      </c>
      <c r="D2466" t="s">
        <v>148</v>
      </c>
      <c r="E2466">
        <v>210065</v>
      </c>
      <c r="F2466" t="s">
        <v>535</v>
      </c>
      <c r="G2466" t="s">
        <v>35</v>
      </c>
      <c r="H2466" t="s">
        <v>148</v>
      </c>
      <c r="I2466" t="s">
        <v>37</v>
      </c>
      <c r="J2466">
        <v>3</v>
      </c>
      <c r="K2466">
        <v>1.307763961</v>
      </c>
      <c r="L2466">
        <v>2</v>
      </c>
      <c r="M2466">
        <v>13704.65</v>
      </c>
      <c r="N2466">
        <v>4.5655938640000002</v>
      </c>
      <c r="O2466">
        <v>8</v>
      </c>
      <c r="P2466">
        <v>53507.3</v>
      </c>
      <c r="Q2466">
        <v>6</v>
      </c>
      <c r="R2466">
        <v>3.2578299030000002</v>
      </c>
      <c r="S2466">
        <v>39802.65</v>
      </c>
      <c r="U2466" t="s">
        <v>149</v>
      </c>
      <c r="V2466">
        <v>0</v>
      </c>
      <c r="W2466">
        <v>0</v>
      </c>
      <c r="X2466">
        <v>44.885576671999999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3.2578299030000002</v>
      </c>
      <c r="AG2466">
        <v>21001.116958999999</v>
      </c>
      <c r="AH2466" t="s">
        <v>40</v>
      </c>
    </row>
    <row r="2467" spans="1:34" x14ac:dyDescent="0.55000000000000004">
      <c r="A2467">
        <v>12600.374481999999</v>
      </c>
      <c r="B2467">
        <v>14430.313442999999</v>
      </c>
      <c r="C2467" t="s">
        <v>21</v>
      </c>
      <c r="D2467">
        <v>20838</v>
      </c>
      <c r="E2467">
        <v>210065</v>
      </c>
      <c r="F2467" t="s">
        <v>535</v>
      </c>
      <c r="G2467" t="s">
        <v>35</v>
      </c>
      <c r="H2467" t="s">
        <v>46</v>
      </c>
      <c r="I2467" t="s">
        <v>37</v>
      </c>
      <c r="J2467">
        <v>1</v>
      </c>
      <c r="K2467">
        <v>0</v>
      </c>
      <c r="L2467">
        <v>0</v>
      </c>
      <c r="M2467">
        <v>0</v>
      </c>
      <c r="N2467">
        <v>0.45732198600000001</v>
      </c>
      <c r="O2467">
        <v>1</v>
      </c>
      <c r="P2467">
        <v>6577.21</v>
      </c>
      <c r="Q2467">
        <v>1</v>
      </c>
      <c r="R2467">
        <v>0.45732198600000001</v>
      </c>
      <c r="S2467">
        <v>6577.21</v>
      </c>
      <c r="T2467" t="s">
        <v>334</v>
      </c>
      <c r="U2467" t="s">
        <v>335</v>
      </c>
      <c r="V2467">
        <v>0</v>
      </c>
      <c r="W2467">
        <v>0</v>
      </c>
      <c r="X2467">
        <v>2.6542819199999999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0.45732198600000001</v>
      </c>
      <c r="AG2467">
        <v>2948.0583093</v>
      </c>
      <c r="AH2467" t="s">
        <v>40</v>
      </c>
    </row>
    <row r="2468" spans="1:34" x14ac:dyDescent="0.55000000000000004">
      <c r="A2468">
        <v>12600.374481999999</v>
      </c>
      <c r="B2468">
        <v>14430.313442999999</v>
      </c>
      <c r="C2468" t="s">
        <v>21</v>
      </c>
      <c r="D2468">
        <v>20740</v>
      </c>
      <c r="E2468">
        <v>210065</v>
      </c>
      <c r="F2468" t="s">
        <v>535</v>
      </c>
      <c r="G2468" t="s">
        <v>35</v>
      </c>
      <c r="H2468" t="s">
        <v>41</v>
      </c>
      <c r="I2468" t="s">
        <v>37</v>
      </c>
      <c r="J2468">
        <v>1</v>
      </c>
      <c r="K2468">
        <v>1.258585963</v>
      </c>
      <c r="L2468">
        <v>3</v>
      </c>
      <c r="M2468">
        <v>14344.09</v>
      </c>
      <c r="N2468">
        <v>2.2697879329999999</v>
      </c>
      <c r="O2468">
        <v>1</v>
      </c>
      <c r="P2468">
        <v>21679.599999999999</v>
      </c>
      <c r="Q2468">
        <v>-2</v>
      </c>
      <c r="R2468">
        <v>1.0112019699999999</v>
      </c>
      <c r="S2468">
        <v>7335.51</v>
      </c>
      <c r="T2468" t="s">
        <v>433</v>
      </c>
      <c r="U2468" t="s">
        <v>434</v>
      </c>
      <c r="V2468">
        <v>0</v>
      </c>
      <c r="W2468">
        <v>0</v>
      </c>
      <c r="X2468">
        <v>41.513387764999997</v>
      </c>
      <c r="Y2468">
        <v>-22.245150339999999</v>
      </c>
      <c r="Z2468">
        <v>22.245150343999999</v>
      </c>
      <c r="AA2468">
        <v>-22.245150339999999</v>
      </c>
      <c r="AB2468">
        <v>0.54185748410000001</v>
      </c>
      <c r="AC2468">
        <v>0.54185748410000001</v>
      </c>
      <c r="AD2468">
        <v>0</v>
      </c>
      <c r="AE2468">
        <v>3493.0038515000001</v>
      </c>
      <c r="AF2468">
        <v>0.4693444859</v>
      </c>
      <c r="AG2468">
        <v>3025.5595705999999</v>
      </c>
      <c r="AH2468" t="s">
        <v>40</v>
      </c>
    </row>
    <row r="2469" spans="1:34" x14ac:dyDescent="0.55000000000000004">
      <c r="A2469">
        <v>12600.374481999999</v>
      </c>
      <c r="B2469">
        <v>14430.313442999999</v>
      </c>
      <c r="C2469" t="s">
        <v>21</v>
      </c>
      <c r="D2469">
        <v>20837</v>
      </c>
      <c r="E2469">
        <v>210065</v>
      </c>
      <c r="F2469" t="s">
        <v>535</v>
      </c>
      <c r="G2469" t="s">
        <v>35</v>
      </c>
      <c r="H2469" t="s">
        <v>46</v>
      </c>
      <c r="I2469" t="s">
        <v>37</v>
      </c>
      <c r="J2469">
        <v>2</v>
      </c>
      <c r="K2469">
        <v>4.0928858789999998</v>
      </c>
      <c r="L2469">
        <v>8</v>
      </c>
      <c r="M2469">
        <v>54077.86</v>
      </c>
      <c r="N2469">
        <v>5.9290138250000002</v>
      </c>
      <c r="O2469">
        <v>9</v>
      </c>
      <c r="P2469">
        <v>141199.35</v>
      </c>
      <c r="Q2469">
        <v>1</v>
      </c>
      <c r="R2469">
        <v>1.836127946</v>
      </c>
      <c r="S2469">
        <v>87121.49</v>
      </c>
      <c r="T2469" t="s">
        <v>337</v>
      </c>
      <c r="U2469" t="s">
        <v>338</v>
      </c>
      <c r="V2469">
        <v>0</v>
      </c>
      <c r="W2469">
        <v>0</v>
      </c>
      <c r="X2469">
        <v>11.966600646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1.836127946</v>
      </c>
      <c r="AG2469">
        <v>11836.326295000001</v>
      </c>
      <c r="AH2469" t="s">
        <v>40</v>
      </c>
    </row>
    <row r="2470" spans="1:34" x14ac:dyDescent="0.55000000000000004">
      <c r="A2470">
        <v>12600.374481999999</v>
      </c>
      <c r="B2470">
        <v>14430.313442999999</v>
      </c>
      <c r="C2470" t="s">
        <v>21</v>
      </c>
      <c r="D2470">
        <v>21075</v>
      </c>
      <c r="E2470">
        <v>210065</v>
      </c>
      <c r="F2470" t="s">
        <v>535</v>
      </c>
      <c r="G2470" t="s">
        <v>35</v>
      </c>
      <c r="H2470" t="s">
        <v>79</v>
      </c>
      <c r="I2470" t="s">
        <v>37</v>
      </c>
      <c r="J2470">
        <v>1</v>
      </c>
      <c r="K2470">
        <v>0</v>
      </c>
      <c r="L2470">
        <v>0</v>
      </c>
      <c r="M2470">
        <v>0</v>
      </c>
      <c r="N2470">
        <v>0.58304598299999999</v>
      </c>
      <c r="O2470">
        <v>1</v>
      </c>
      <c r="P2470">
        <v>9329.34</v>
      </c>
      <c r="Q2470">
        <v>1</v>
      </c>
      <c r="R2470">
        <v>0.58304598299999999</v>
      </c>
      <c r="S2470">
        <v>9329.34</v>
      </c>
      <c r="T2470" t="s">
        <v>158</v>
      </c>
      <c r="U2470" t="s">
        <v>159</v>
      </c>
      <c r="V2470">
        <v>0</v>
      </c>
      <c r="W2470">
        <v>0</v>
      </c>
      <c r="X2470">
        <v>74.389385790999995</v>
      </c>
      <c r="Y2470">
        <v>-3.5079528959999999</v>
      </c>
      <c r="Z2470">
        <v>3.5079528959999999</v>
      </c>
      <c r="AA2470">
        <v>-3.5079528959999999</v>
      </c>
      <c r="AB2470">
        <v>2.7494484900000001E-2</v>
      </c>
      <c r="AC2470">
        <v>2.7494484900000001E-2</v>
      </c>
      <c r="AD2470">
        <v>0</v>
      </c>
      <c r="AE2470">
        <v>177.23911633</v>
      </c>
      <c r="AF2470">
        <v>0.55555149810000004</v>
      </c>
      <c r="AG2470">
        <v>3581.2802803</v>
      </c>
      <c r="AH2470" t="s">
        <v>40</v>
      </c>
    </row>
    <row r="2471" spans="1:34" x14ac:dyDescent="0.55000000000000004">
      <c r="A2471">
        <v>12600.374481999999</v>
      </c>
      <c r="B2471">
        <v>14430.313442999999</v>
      </c>
      <c r="C2471" t="s">
        <v>21</v>
      </c>
      <c r="D2471">
        <v>20832</v>
      </c>
      <c r="E2471">
        <v>210065</v>
      </c>
      <c r="F2471" t="s">
        <v>535</v>
      </c>
      <c r="G2471" t="s">
        <v>35</v>
      </c>
      <c r="H2471" t="s">
        <v>46</v>
      </c>
      <c r="I2471" t="s">
        <v>37</v>
      </c>
      <c r="J2471">
        <v>2</v>
      </c>
      <c r="K2471">
        <v>4.3068178719999999</v>
      </c>
      <c r="L2471">
        <v>6</v>
      </c>
      <c r="M2471">
        <v>57369.15</v>
      </c>
      <c r="N2471">
        <v>6.3379238139999998</v>
      </c>
      <c r="O2471">
        <v>7</v>
      </c>
      <c r="P2471">
        <v>98660.75</v>
      </c>
      <c r="Q2471">
        <v>1</v>
      </c>
      <c r="R2471">
        <v>2.0311059419999999</v>
      </c>
      <c r="S2471">
        <v>41291.599999999999</v>
      </c>
      <c r="T2471" t="s">
        <v>403</v>
      </c>
      <c r="U2471" t="s">
        <v>404</v>
      </c>
      <c r="V2471">
        <v>0</v>
      </c>
      <c r="W2471">
        <v>0</v>
      </c>
      <c r="X2471">
        <v>7.3584807860000003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2.0311059419999999</v>
      </c>
      <c r="AG2471">
        <v>13093.223008999999</v>
      </c>
      <c r="AH2471" t="s">
        <v>40</v>
      </c>
    </row>
    <row r="2472" spans="1:34" x14ac:dyDescent="0.55000000000000004">
      <c r="A2472">
        <v>12600.374481999999</v>
      </c>
      <c r="B2472">
        <v>14430.313442999999</v>
      </c>
      <c r="C2472" t="s">
        <v>21</v>
      </c>
      <c r="D2472" t="s">
        <v>41</v>
      </c>
      <c r="E2472">
        <v>210065</v>
      </c>
      <c r="F2472" t="s">
        <v>535</v>
      </c>
      <c r="G2472" t="s">
        <v>35</v>
      </c>
      <c r="H2472" t="s">
        <v>41</v>
      </c>
      <c r="I2472" t="s">
        <v>37</v>
      </c>
      <c r="J2472">
        <v>2</v>
      </c>
      <c r="K2472">
        <v>0</v>
      </c>
      <c r="L2472">
        <v>0</v>
      </c>
      <c r="M2472">
        <v>0</v>
      </c>
      <c r="N2472">
        <v>1.4878919559999999</v>
      </c>
      <c r="O2472">
        <v>2</v>
      </c>
      <c r="P2472">
        <v>12974.85</v>
      </c>
      <c r="Q2472">
        <v>2</v>
      </c>
      <c r="R2472">
        <v>1.4878919559999999</v>
      </c>
      <c r="S2472">
        <v>12974.85</v>
      </c>
      <c r="U2472" t="s">
        <v>111</v>
      </c>
      <c r="V2472">
        <v>0</v>
      </c>
      <c r="W2472">
        <v>0</v>
      </c>
      <c r="X2472">
        <v>35.717816939999999</v>
      </c>
      <c r="Y2472">
        <v>-2.0343319399999999</v>
      </c>
      <c r="Z2472">
        <v>2.0343319399999999</v>
      </c>
      <c r="AA2472">
        <v>-2.0343319399999999</v>
      </c>
      <c r="AB2472">
        <v>8.4743872600000006E-2</v>
      </c>
      <c r="AC2472">
        <v>8.4743872600000006E-2</v>
      </c>
      <c r="AD2472">
        <v>0</v>
      </c>
      <c r="AE2472">
        <v>546.28879764999999</v>
      </c>
      <c r="AF2472">
        <v>1.4031480834000001</v>
      </c>
      <c r="AG2472">
        <v>9045.1858713000001</v>
      </c>
      <c r="AH2472" t="s">
        <v>40</v>
      </c>
    </row>
    <row r="2473" spans="1:34" x14ac:dyDescent="0.55000000000000004">
      <c r="A2473">
        <v>12600.374481999999</v>
      </c>
      <c r="B2473">
        <v>14430.313442999999</v>
      </c>
      <c r="C2473" t="s">
        <v>21</v>
      </c>
      <c r="D2473">
        <v>20817</v>
      </c>
      <c r="E2473">
        <v>210065</v>
      </c>
      <c r="F2473" t="s">
        <v>535</v>
      </c>
      <c r="G2473" t="s">
        <v>35</v>
      </c>
      <c r="H2473" t="s">
        <v>46</v>
      </c>
      <c r="I2473" t="s">
        <v>37</v>
      </c>
      <c r="J2473">
        <v>1</v>
      </c>
      <c r="K2473">
        <v>0.45127198699999999</v>
      </c>
      <c r="L2473">
        <v>1</v>
      </c>
      <c r="M2473">
        <v>7701.55</v>
      </c>
      <c r="N2473">
        <v>2.0394099400000001</v>
      </c>
      <c r="O2473">
        <v>2</v>
      </c>
      <c r="P2473">
        <v>25850.46</v>
      </c>
      <c r="Q2473">
        <v>1</v>
      </c>
      <c r="R2473">
        <v>1.5881379529999999</v>
      </c>
      <c r="S2473">
        <v>18148.91</v>
      </c>
      <c r="T2473" t="s">
        <v>160</v>
      </c>
      <c r="U2473" t="s">
        <v>161</v>
      </c>
      <c r="V2473">
        <v>0</v>
      </c>
      <c r="W2473">
        <v>0</v>
      </c>
      <c r="X2473">
        <v>20.978973379999999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1.5881379529999999</v>
      </c>
      <c r="AG2473">
        <v>10237.695610999999</v>
      </c>
      <c r="AH2473" t="s">
        <v>40</v>
      </c>
    </row>
    <row r="2474" spans="1:34" x14ac:dyDescent="0.55000000000000004">
      <c r="A2474">
        <v>12600.374481999999</v>
      </c>
      <c r="B2474">
        <v>14430.313442999999</v>
      </c>
      <c r="C2474" t="s">
        <v>21</v>
      </c>
      <c r="D2474" t="s">
        <v>62</v>
      </c>
      <c r="E2474">
        <v>210065</v>
      </c>
      <c r="F2474" t="s">
        <v>535</v>
      </c>
      <c r="G2474" t="s">
        <v>35</v>
      </c>
      <c r="H2474" t="s">
        <v>62</v>
      </c>
      <c r="I2474" t="s">
        <v>37</v>
      </c>
      <c r="J2474">
        <v>5</v>
      </c>
      <c r="K2474">
        <v>3.8431048859999999</v>
      </c>
      <c r="L2474">
        <v>4</v>
      </c>
      <c r="M2474">
        <v>55943.38</v>
      </c>
      <c r="N2474">
        <v>4.4754258660000001</v>
      </c>
      <c r="O2474">
        <v>6</v>
      </c>
      <c r="P2474">
        <v>55709.19</v>
      </c>
      <c r="Q2474">
        <v>2</v>
      </c>
      <c r="R2474">
        <v>0.63232098000000003</v>
      </c>
      <c r="S2474">
        <v>-234.19</v>
      </c>
      <c r="U2474" t="s">
        <v>63</v>
      </c>
      <c r="V2474">
        <v>0</v>
      </c>
      <c r="W2474">
        <v>0</v>
      </c>
      <c r="X2474">
        <v>145.88484364999999</v>
      </c>
      <c r="Y2474">
        <v>-9.3912267220000007</v>
      </c>
      <c r="Z2474">
        <v>9.3912267220000007</v>
      </c>
      <c r="AA2474">
        <v>-9.3912267220000007</v>
      </c>
      <c r="AB2474">
        <v>4.0705185900000003E-2</v>
      </c>
      <c r="AC2474">
        <v>4.0705185900000003E-2</v>
      </c>
      <c r="AD2474">
        <v>0</v>
      </c>
      <c r="AE2474">
        <v>262.39993980000003</v>
      </c>
      <c r="AF2474">
        <v>0.59161579409999998</v>
      </c>
      <c r="AG2474">
        <v>3813.7634118999999</v>
      </c>
      <c r="AH2474" t="s">
        <v>40</v>
      </c>
    </row>
    <row r="2475" spans="1:34" x14ac:dyDescent="0.55000000000000004">
      <c r="A2475">
        <v>12600.374481999999</v>
      </c>
      <c r="B2475">
        <v>14430.313442999999</v>
      </c>
      <c r="C2475" t="s">
        <v>21</v>
      </c>
      <c r="D2475" t="s">
        <v>286</v>
      </c>
      <c r="E2475">
        <v>210065</v>
      </c>
      <c r="F2475" t="s">
        <v>535</v>
      </c>
      <c r="G2475" t="s">
        <v>35</v>
      </c>
      <c r="H2475" t="s">
        <v>286</v>
      </c>
      <c r="I2475" t="s">
        <v>37</v>
      </c>
      <c r="J2475">
        <v>1</v>
      </c>
      <c r="K2475">
        <v>0</v>
      </c>
      <c r="L2475">
        <v>0</v>
      </c>
      <c r="M2475">
        <v>0</v>
      </c>
      <c r="N2475">
        <v>0.92701997199999997</v>
      </c>
      <c r="O2475">
        <v>1</v>
      </c>
      <c r="P2475">
        <v>8876.66</v>
      </c>
      <c r="Q2475">
        <v>1</v>
      </c>
      <c r="R2475">
        <v>0.92701997199999997</v>
      </c>
      <c r="S2475">
        <v>8876.66</v>
      </c>
      <c r="U2475" t="s">
        <v>287</v>
      </c>
      <c r="V2475">
        <v>0</v>
      </c>
      <c r="W2475">
        <v>0</v>
      </c>
      <c r="X2475">
        <v>198.49333811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0.92701997199999997</v>
      </c>
      <c r="AG2475">
        <v>5975.8966658999998</v>
      </c>
      <c r="AH2475" t="s">
        <v>40</v>
      </c>
    </row>
    <row r="2476" spans="1:34" x14ac:dyDescent="0.55000000000000004">
      <c r="A2476">
        <v>12600.374481999999</v>
      </c>
      <c r="B2476">
        <v>14430.313442999999</v>
      </c>
      <c r="C2476" t="s">
        <v>21</v>
      </c>
      <c r="D2476">
        <v>20735</v>
      </c>
      <c r="E2476">
        <v>210065</v>
      </c>
      <c r="F2476" t="s">
        <v>535</v>
      </c>
      <c r="G2476" t="s">
        <v>35</v>
      </c>
      <c r="H2476" t="s">
        <v>41</v>
      </c>
      <c r="I2476" t="s">
        <v>37</v>
      </c>
      <c r="J2476">
        <v>1</v>
      </c>
      <c r="K2476">
        <v>0</v>
      </c>
      <c r="L2476">
        <v>0</v>
      </c>
      <c r="M2476">
        <v>0</v>
      </c>
      <c r="N2476">
        <v>0.92701997199999997</v>
      </c>
      <c r="O2476">
        <v>1</v>
      </c>
      <c r="P2476">
        <v>14694.95</v>
      </c>
      <c r="Q2476">
        <v>1</v>
      </c>
      <c r="R2476">
        <v>0.92701997199999997</v>
      </c>
      <c r="S2476">
        <v>14694.95</v>
      </c>
      <c r="T2476" t="s">
        <v>272</v>
      </c>
      <c r="U2476" t="s">
        <v>273</v>
      </c>
      <c r="V2476">
        <v>0</v>
      </c>
      <c r="W2476">
        <v>0</v>
      </c>
      <c r="X2476">
        <v>53.338752419000002</v>
      </c>
      <c r="Y2476">
        <v>-1.0590439679999999</v>
      </c>
      <c r="Z2476">
        <v>1.0590439679999999</v>
      </c>
      <c r="AA2476">
        <v>-1.0590439679999999</v>
      </c>
      <c r="AB2476">
        <v>1.84060344E-2</v>
      </c>
      <c r="AC2476">
        <v>1.84060344E-2</v>
      </c>
      <c r="AD2476">
        <v>0</v>
      </c>
      <c r="AE2476">
        <v>118.65176875</v>
      </c>
      <c r="AF2476">
        <v>0.90861393759999998</v>
      </c>
      <c r="AG2476">
        <v>5857.2448971000003</v>
      </c>
      <c r="AH2476" t="s">
        <v>40</v>
      </c>
    </row>
    <row r="2477" spans="1:34" x14ac:dyDescent="0.55000000000000004">
      <c r="A2477">
        <v>12600.374481999999</v>
      </c>
      <c r="B2477">
        <v>14430.313442999999</v>
      </c>
      <c r="C2477" t="s">
        <v>21</v>
      </c>
      <c r="D2477">
        <v>20794</v>
      </c>
      <c r="E2477">
        <v>210065</v>
      </c>
      <c r="F2477" t="s">
        <v>535</v>
      </c>
      <c r="G2477" t="s">
        <v>35</v>
      </c>
      <c r="H2477" t="s">
        <v>79</v>
      </c>
      <c r="I2477" t="s">
        <v>37</v>
      </c>
      <c r="J2477">
        <v>1</v>
      </c>
      <c r="K2477">
        <v>0</v>
      </c>
      <c r="L2477">
        <v>0</v>
      </c>
      <c r="M2477">
        <v>0</v>
      </c>
      <c r="N2477">
        <v>1.1910749650000001</v>
      </c>
      <c r="O2477">
        <v>1</v>
      </c>
      <c r="P2477">
        <v>5219.21</v>
      </c>
      <c r="Q2477">
        <v>1</v>
      </c>
      <c r="R2477">
        <v>1.1910749650000001</v>
      </c>
      <c r="S2477">
        <v>5219.21</v>
      </c>
      <c r="T2477" t="s">
        <v>208</v>
      </c>
      <c r="U2477" t="s">
        <v>209</v>
      </c>
      <c r="V2477">
        <v>0</v>
      </c>
      <c r="W2477">
        <v>0</v>
      </c>
      <c r="X2477">
        <v>40.043864829999997</v>
      </c>
      <c r="Y2477">
        <v>-4.7681088579999997</v>
      </c>
      <c r="Z2477">
        <v>4.7681088579999997</v>
      </c>
      <c r="AA2477">
        <v>-4.7681088579999997</v>
      </c>
      <c r="AB2477">
        <v>0.1418238503</v>
      </c>
      <c r="AC2477">
        <v>0.1418238503</v>
      </c>
      <c r="AD2477">
        <v>0</v>
      </c>
      <c r="AE2477">
        <v>914.24640219000003</v>
      </c>
      <c r="AF2477">
        <v>1.0492511147000001</v>
      </c>
      <c r="AG2477">
        <v>6763.8415863999999</v>
      </c>
      <c r="AH2477" t="s">
        <v>40</v>
      </c>
    </row>
    <row r="2478" spans="1:34" x14ac:dyDescent="0.55000000000000004">
      <c r="A2478">
        <v>12600.374481999999</v>
      </c>
      <c r="B2478">
        <v>14430.313442999999</v>
      </c>
      <c r="C2478" t="s">
        <v>21</v>
      </c>
      <c r="D2478" t="s">
        <v>447</v>
      </c>
      <c r="E2478">
        <v>210065</v>
      </c>
      <c r="F2478" t="s">
        <v>535</v>
      </c>
      <c r="G2478" t="s">
        <v>35</v>
      </c>
      <c r="H2478" t="s">
        <v>447</v>
      </c>
      <c r="I2478" t="s">
        <v>37</v>
      </c>
      <c r="J2478">
        <v>1</v>
      </c>
      <c r="K2478">
        <v>0</v>
      </c>
      <c r="L2478">
        <v>0</v>
      </c>
      <c r="M2478">
        <v>0</v>
      </c>
      <c r="N2478">
        <v>0.94474897199999996</v>
      </c>
      <c r="O2478">
        <v>1</v>
      </c>
      <c r="P2478">
        <v>11966.33</v>
      </c>
      <c r="Q2478">
        <v>1</v>
      </c>
      <c r="R2478">
        <v>0.94474897199999996</v>
      </c>
      <c r="S2478">
        <v>11966.33</v>
      </c>
      <c r="U2478" t="s">
        <v>448</v>
      </c>
      <c r="V2478">
        <v>0</v>
      </c>
      <c r="W2478">
        <v>0</v>
      </c>
      <c r="X2478">
        <v>88.230441411000001</v>
      </c>
      <c r="Y2478">
        <v>-0.92701997199999997</v>
      </c>
      <c r="Z2478">
        <v>0.92701997199999997</v>
      </c>
      <c r="AA2478">
        <v>-0.92701997199999997</v>
      </c>
      <c r="AB2478">
        <v>9.9262924999999995E-3</v>
      </c>
      <c r="AC2478">
        <v>9.9262924999999995E-3</v>
      </c>
      <c r="AD2478">
        <v>0</v>
      </c>
      <c r="AE2478">
        <v>63.988371151999999</v>
      </c>
      <c r="AF2478">
        <v>0.93482267949999998</v>
      </c>
      <c r="AG2478">
        <v>6026.1956620000001</v>
      </c>
      <c r="AH2478" t="s">
        <v>40</v>
      </c>
    </row>
    <row r="2479" spans="1:34" x14ac:dyDescent="0.55000000000000004">
      <c r="A2479">
        <v>12600.374481999999</v>
      </c>
      <c r="B2479">
        <v>14430.313442999999</v>
      </c>
      <c r="C2479" t="s">
        <v>21</v>
      </c>
      <c r="D2479">
        <v>21793</v>
      </c>
      <c r="E2479">
        <v>210065</v>
      </c>
      <c r="F2479" t="s">
        <v>535</v>
      </c>
      <c r="G2479" t="s">
        <v>35</v>
      </c>
      <c r="H2479" t="s">
        <v>55</v>
      </c>
      <c r="I2479" t="s">
        <v>37</v>
      </c>
      <c r="J2479">
        <v>1</v>
      </c>
      <c r="K2479">
        <v>0</v>
      </c>
      <c r="L2479">
        <v>0</v>
      </c>
      <c r="M2479">
        <v>0</v>
      </c>
      <c r="N2479">
        <v>3.7744798880000001</v>
      </c>
      <c r="O2479">
        <v>2</v>
      </c>
      <c r="P2479">
        <v>30484.46</v>
      </c>
      <c r="Q2479">
        <v>2</v>
      </c>
      <c r="R2479">
        <v>3.7744798880000001</v>
      </c>
      <c r="S2479">
        <v>30484.46</v>
      </c>
      <c r="T2479" t="s">
        <v>102</v>
      </c>
      <c r="U2479" t="s">
        <v>103</v>
      </c>
      <c r="V2479">
        <v>0</v>
      </c>
      <c r="W2479">
        <v>0</v>
      </c>
      <c r="X2479">
        <v>50.084308516999997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3.7744798880000001</v>
      </c>
      <c r="AG2479">
        <v>24331.624409</v>
      </c>
      <c r="AH2479" t="s">
        <v>40</v>
      </c>
    </row>
    <row r="2480" spans="1:34" x14ac:dyDescent="0.55000000000000004">
      <c r="A2480">
        <v>12600.374481999999</v>
      </c>
      <c r="B2480">
        <v>14430.313442999999</v>
      </c>
      <c r="C2480" t="s">
        <v>21</v>
      </c>
      <c r="D2480">
        <v>21787</v>
      </c>
      <c r="E2480">
        <v>210065</v>
      </c>
      <c r="F2480" t="s">
        <v>535</v>
      </c>
      <c r="G2480" t="s">
        <v>35</v>
      </c>
      <c r="H2480" t="s">
        <v>123</v>
      </c>
      <c r="I2480" t="s">
        <v>37</v>
      </c>
      <c r="J2480">
        <v>1</v>
      </c>
      <c r="K2480">
        <v>0</v>
      </c>
      <c r="L2480">
        <v>0</v>
      </c>
      <c r="M2480">
        <v>0</v>
      </c>
      <c r="N2480">
        <v>1.4565419559999999</v>
      </c>
      <c r="O2480">
        <v>2</v>
      </c>
      <c r="P2480">
        <v>13511.45</v>
      </c>
      <c r="Q2480">
        <v>2</v>
      </c>
      <c r="R2480">
        <v>1.4565419559999999</v>
      </c>
      <c r="S2480">
        <v>13511.45</v>
      </c>
      <c r="T2480" t="s">
        <v>179</v>
      </c>
      <c r="U2480" t="s">
        <v>180</v>
      </c>
      <c r="V2480">
        <v>0</v>
      </c>
      <c r="W2480">
        <v>0</v>
      </c>
      <c r="X2480">
        <v>30.826973074000001</v>
      </c>
      <c r="Y2480">
        <v>-0.73492597800000004</v>
      </c>
      <c r="Z2480">
        <v>0.73492597800000004</v>
      </c>
      <c r="AA2480">
        <v>-0.73492597800000004</v>
      </c>
      <c r="AB2480">
        <v>3.4724477099999998E-2</v>
      </c>
      <c r="AC2480">
        <v>3.4724477099999998E-2</v>
      </c>
      <c r="AD2480">
        <v>0</v>
      </c>
      <c r="AE2480">
        <v>223.84618818999999</v>
      </c>
      <c r="AF2480">
        <v>1.4218174789</v>
      </c>
      <c r="AG2480">
        <v>9165.5353586000001</v>
      </c>
      <c r="AH2480" t="s">
        <v>40</v>
      </c>
    </row>
    <row r="2481" spans="1:34" x14ac:dyDescent="0.55000000000000004">
      <c r="A2481">
        <v>12600.374481999999</v>
      </c>
      <c r="B2481">
        <v>14430.313442999999</v>
      </c>
      <c r="C2481" t="s">
        <v>21</v>
      </c>
      <c r="D2481">
        <v>21773</v>
      </c>
      <c r="E2481">
        <v>210065</v>
      </c>
      <c r="F2481" t="s">
        <v>535</v>
      </c>
      <c r="G2481" t="s">
        <v>35</v>
      </c>
      <c r="H2481" t="s">
        <v>55</v>
      </c>
      <c r="I2481" t="s">
        <v>37</v>
      </c>
      <c r="J2481">
        <v>1</v>
      </c>
      <c r="K2481">
        <v>0</v>
      </c>
      <c r="L2481">
        <v>0</v>
      </c>
      <c r="M2481">
        <v>0</v>
      </c>
      <c r="N2481">
        <v>1.556609954</v>
      </c>
      <c r="O2481">
        <v>2</v>
      </c>
      <c r="P2481">
        <v>19746.009999999998</v>
      </c>
      <c r="Q2481">
        <v>2</v>
      </c>
      <c r="R2481">
        <v>1.556609954</v>
      </c>
      <c r="S2481">
        <v>19746.009999999998</v>
      </c>
      <c r="T2481" t="s">
        <v>377</v>
      </c>
      <c r="U2481" t="s">
        <v>378</v>
      </c>
      <c r="V2481">
        <v>0</v>
      </c>
      <c r="W2481">
        <v>0</v>
      </c>
      <c r="X2481">
        <v>27.295467200000001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1.556609954</v>
      </c>
      <c r="AG2481">
        <v>10034.455044</v>
      </c>
      <c r="AH2481" t="s">
        <v>40</v>
      </c>
    </row>
    <row r="2482" spans="1:34" x14ac:dyDescent="0.55000000000000004">
      <c r="A2482">
        <v>12600.374481999999</v>
      </c>
      <c r="B2482">
        <v>14430.313442999999</v>
      </c>
      <c r="C2482" t="s">
        <v>21</v>
      </c>
      <c r="D2482">
        <v>21771</v>
      </c>
      <c r="E2482">
        <v>210065</v>
      </c>
      <c r="F2482" t="s">
        <v>535</v>
      </c>
      <c r="G2482" t="s">
        <v>35</v>
      </c>
      <c r="H2482" t="s">
        <v>55</v>
      </c>
      <c r="I2482" t="s">
        <v>37</v>
      </c>
      <c r="J2482">
        <v>2</v>
      </c>
      <c r="K2482">
        <v>5.0695508489999996</v>
      </c>
      <c r="L2482">
        <v>5</v>
      </c>
      <c r="M2482">
        <v>82084.289999999994</v>
      </c>
      <c r="N2482">
        <v>8.4237757500000008</v>
      </c>
      <c r="O2482">
        <v>11</v>
      </c>
      <c r="P2482">
        <v>88383.48</v>
      </c>
      <c r="Q2482">
        <v>6</v>
      </c>
      <c r="R2482">
        <v>3.3542249009999998</v>
      </c>
      <c r="S2482">
        <v>6299.19</v>
      </c>
      <c r="T2482" t="s">
        <v>77</v>
      </c>
      <c r="U2482" t="s">
        <v>78</v>
      </c>
      <c r="V2482">
        <v>0</v>
      </c>
      <c r="W2482">
        <v>0</v>
      </c>
      <c r="X2482">
        <v>50.771912489999998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3.3542249009999998</v>
      </c>
      <c r="AG2482">
        <v>21622.513007000001</v>
      </c>
      <c r="AH2482" t="s">
        <v>40</v>
      </c>
    </row>
    <row r="2483" spans="1:34" x14ac:dyDescent="0.55000000000000004">
      <c r="A2483">
        <v>12600.374481999999</v>
      </c>
      <c r="B2483">
        <v>14430.313442999999</v>
      </c>
      <c r="C2483" t="s">
        <v>21</v>
      </c>
      <c r="D2483">
        <v>21770</v>
      </c>
      <c r="E2483">
        <v>210065</v>
      </c>
      <c r="F2483" t="s">
        <v>535</v>
      </c>
      <c r="G2483" t="s">
        <v>35</v>
      </c>
      <c r="H2483" t="s">
        <v>55</v>
      </c>
      <c r="I2483" t="s">
        <v>37</v>
      </c>
      <c r="J2483">
        <v>2</v>
      </c>
      <c r="K2483">
        <v>4.2173488739999998</v>
      </c>
      <c r="L2483">
        <v>6</v>
      </c>
      <c r="M2483">
        <v>33183.33</v>
      </c>
      <c r="N2483">
        <v>4.2463048739999998</v>
      </c>
      <c r="O2483">
        <v>7</v>
      </c>
      <c r="P2483">
        <v>86961.5</v>
      </c>
      <c r="Q2483">
        <v>1</v>
      </c>
      <c r="R2483">
        <v>2.8955999999999999E-2</v>
      </c>
      <c r="S2483">
        <v>53778.17</v>
      </c>
      <c r="T2483" t="s">
        <v>229</v>
      </c>
      <c r="U2483" t="s">
        <v>230</v>
      </c>
      <c r="V2483">
        <v>0</v>
      </c>
      <c r="W2483">
        <v>0</v>
      </c>
      <c r="X2483">
        <v>41.396002774000003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2.8955999999999999E-2</v>
      </c>
      <c r="AG2483">
        <v>186.66055650000001</v>
      </c>
      <c r="AH2483" t="s">
        <v>40</v>
      </c>
    </row>
    <row r="2484" spans="1:34" x14ac:dyDescent="0.55000000000000004">
      <c r="A2484">
        <v>12600.374481999999</v>
      </c>
      <c r="B2484">
        <v>14430.313442999999</v>
      </c>
      <c r="C2484" t="s">
        <v>21</v>
      </c>
      <c r="D2484">
        <v>21043</v>
      </c>
      <c r="E2484">
        <v>210065</v>
      </c>
      <c r="F2484" t="s">
        <v>535</v>
      </c>
      <c r="G2484" t="s">
        <v>35</v>
      </c>
      <c r="H2484" t="s">
        <v>79</v>
      </c>
      <c r="I2484" t="s">
        <v>37</v>
      </c>
      <c r="J2484">
        <v>1</v>
      </c>
      <c r="K2484">
        <v>0</v>
      </c>
      <c r="L2484">
        <v>0</v>
      </c>
      <c r="M2484">
        <v>0</v>
      </c>
      <c r="N2484">
        <v>0.38231798900000002</v>
      </c>
      <c r="O2484">
        <v>1</v>
      </c>
      <c r="P2484">
        <v>3539.14</v>
      </c>
      <c r="Q2484">
        <v>1</v>
      </c>
      <c r="R2484">
        <v>0.38231798900000002</v>
      </c>
      <c r="S2484">
        <v>3539.14</v>
      </c>
      <c r="T2484" t="s">
        <v>365</v>
      </c>
      <c r="U2484" t="s">
        <v>392</v>
      </c>
      <c r="V2484">
        <v>0</v>
      </c>
      <c r="W2484">
        <v>0</v>
      </c>
      <c r="X2484">
        <v>59.304537232999998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0.38231798900000002</v>
      </c>
      <c r="AG2484">
        <v>2464.5561744000001</v>
      </c>
      <c r="AH2484" t="s">
        <v>40</v>
      </c>
    </row>
    <row r="2485" spans="1:34" x14ac:dyDescent="0.55000000000000004">
      <c r="A2485">
        <v>12600.374481999999</v>
      </c>
      <c r="B2485">
        <v>14430.313442999999</v>
      </c>
      <c r="C2485" t="s">
        <v>21</v>
      </c>
      <c r="D2485">
        <v>21758</v>
      </c>
      <c r="E2485">
        <v>210065</v>
      </c>
      <c r="F2485" t="s">
        <v>535</v>
      </c>
      <c r="G2485" t="s">
        <v>35</v>
      </c>
      <c r="H2485" t="s">
        <v>55</v>
      </c>
      <c r="I2485" t="s">
        <v>37</v>
      </c>
      <c r="J2485">
        <v>1</v>
      </c>
      <c r="K2485">
        <v>0.58304598299999999</v>
      </c>
      <c r="L2485">
        <v>1</v>
      </c>
      <c r="M2485">
        <v>7347.1</v>
      </c>
      <c r="N2485">
        <v>0.65793997999999998</v>
      </c>
      <c r="O2485">
        <v>1</v>
      </c>
      <c r="P2485">
        <v>9756.16</v>
      </c>
      <c r="Q2485">
        <v>0</v>
      </c>
      <c r="R2485">
        <v>7.4893997000000004E-2</v>
      </c>
      <c r="S2485">
        <v>2409.06</v>
      </c>
      <c r="T2485" t="s">
        <v>69</v>
      </c>
      <c r="U2485" t="s">
        <v>70</v>
      </c>
      <c r="V2485">
        <v>0</v>
      </c>
      <c r="W2485">
        <v>0</v>
      </c>
      <c r="X2485">
        <v>7.552172777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7.4893997000000004E-2</v>
      </c>
      <c r="AG2485">
        <v>482.79303627000002</v>
      </c>
      <c r="AH2485" t="s">
        <v>40</v>
      </c>
    </row>
    <row r="2486" spans="1:34" x14ac:dyDescent="0.55000000000000004">
      <c r="A2486">
        <v>12600.374481999999</v>
      </c>
      <c r="B2486">
        <v>14430.313442999999</v>
      </c>
      <c r="C2486" t="s">
        <v>21</v>
      </c>
      <c r="D2486">
        <v>21755</v>
      </c>
      <c r="E2486">
        <v>210065</v>
      </c>
      <c r="F2486" t="s">
        <v>535</v>
      </c>
      <c r="G2486" t="s">
        <v>35</v>
      </c>
      <c r="H2486" t="s">
        <v>55</v>
      </c>
      <c r="I2486" t="s">
        <v>37</v>
      </c>
      <c r="J2486">
        <v>1</v>
      </c>
      <c r="K2486">
        <v>0</v>
      </c>
      <c r="L2486">
        <v>0</v>
      </c>
      <c r="M2486">
        <v>0</v>
      </c>
      <c r="N2486">
        <v>1.634234951</v>
      </c>
      <c r="O2486">
        <v>1</v>
      </c>
      <c r="P2486">
        <v>21634.799999999999</v>
      </c>
      <c r="Q2486">
        <v>1</v>
      </c>
      <c r="R2486">
        <v>1.634234951</v>
      </c>
      <c r="S2486">
        <v>21634.799999999999</v>
      </c>
      <c r="T2486" t="s">
        <v>90</v>
      </c>
      <c r="U2486" t="s">
        <v>91</v>
      </c>
      <c r="V2486">
        <v>0</v>
      </c>
      <c r="W2486">
        <v>0</v>
      </c>
      <c r="X2486">
        <v>17.577469484000002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1.634234951</v>
      </c>
      <c r="AG2486">
        <v>10534.853067</v>
      </c>
      <c r="AH2486" t="s">
        <v>40</v>
      </c>
    </row>
    <row r="2487" spans="1:34" x14ac:dyDescent="0.55000000000000004">
      <c r="A2487">
        <v>12600.374481999999</v>
      </c>
      <c r="B2487">
        <v>14430.313442999999</v>
      </c>
      <c r="C2487" t="s">
        <v>21</v>
      </c>
      <c r="D2487">
        <v>21754</v>
      </c>
      <c r="E2487">
        <v>210065</v>
      </c>
      <c r="F2487" t="s">
        <v>535</v>
      </c>
      <c r="G2487" t="s">
        <v>35</v>
      </c>
      <c r="H2487" t="s">
        <v>55</v>
      </c>
      <c r="I2487" t="s">
        <v>37</v>
      </c>
      <c r="J2487">
        <v>1</v>
      </c>
      <c r="K2487">
        <v>1.301596961</v>
      </c>
      <c r="L2487">
        <v>2</v>
      </c>
      <c r="M2487">
        <v>59155.29</v>
      </c>
      <c r="N2487">
        <v>1.337354961</v>
      </c>
      <c r="O2487">
        <v>2</v>
      </c>
      <c r="P2487">
        <v>19338.98</v>
      </c>
      <c r="Q2487">
        <v>0</v>
      </c>
      <c r="R2487">
        <v>3.5757999999999998E-2</v>
      </c>
      <c r="S2487">
        <v>-39816.31</v>
      </c>
      <c r="T2487" t="s">
        <v>312</v>
      </c>
      <c r="U2487" t="s">
        <v>313</v>
      </c>
      <c r="V2487">
        <v>0</v>
      </c>
      <c r="W2487">
        <v>0</v>
      </c>
      <c r="X2487">
        <v>6.7717767999999996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3.5757999999999998E-2</v>
      </c>
      <c r="AG2487">
        <v>230.50863998</v>
      </c>
      <c r="AH2487" t="s">
        <v>40</v>
      </c>
    </row>
    <row r="2488" spans="1:34" x14ac:dyDescent="0.55000000000000004">
      <c r="A2488">
        <v>12600.374481999999</v>
      </c>
      <c r="B2488">
        <v>14430.313442999999</v>
      </c>
      <c r="C2488" t="s">
        <v>21</v>
      </c>
      <c r="D2488">
        <v>20724</v>
      </c>
      <c r="E2488">
        <v>210065</v>
      </c>
      <c r="F2488" t="s">
        <v>535</v>
      </c>
      <c r="G2488" t="s">
        <v>35</v>
      </c>
      <c r="H2488" t="s">
        <v>64</v>
      </c>
      <c r="I2488" t="s">
        <v>37</v>
      </c>
      <c r="J2488">
        <v>1</v>
      </c>
      <c r="K2488">
        <v>0.61168998200000002</v>
      </c>
      <c r="L2488">
        <v>1</v>
      </c>
      <c r="M2488">
        <v>2049.59</v>
      </c>
      <c r="N2488">
        <v>1.1505699659999999</v>
      </c>
      <c r="O2488">
        <v>2</v>
      </c>
      <c r="P2488">
        <v>8912.6</v>
      </c>
      <c r="Q2488">
        <v>1</v>
      </c>
      <c r="R2488">
        <v>0.53887998400000003</v>
      </c>
      <c r="S2488">
        <v>6863.01</v>
      </c>
      <c r="T2488" t="s">
        <v>129</v>
      </c>
      <c r="U2488" t="s">
        <v>130</v>
      </c>
      <c r="V2488">
        <v>0</v>
      </c>
      <c r="W2488">
        <v>0</v>
      </c>
      <c r="X2488">
        <v>65.307156057</v>
      </c>
      <c r="Y2488">
        <v>-51.13715148</v>
      </c>
      <c r="Z2488">
        <v>51.137151484</v>
      </c>
      <c r="AA2488">
        <v>-51.13715148</v>
      </c>
      <c r="AB2488">
        <v>0.42195662830000003</v>
      </c>
      <c r="AC2488">
        <v>0.42195662830000003</v>
      </c>
      <c r="AD2488">
        <v>0</v>
      </c>
      <c r="AE2488">
        <v>2720.0807797000002</v>
      </c>
      <c r="AF2488">
        <v>0.1169233557</v>
      </c>
      <c r="AG2488">
        <v>753.72905935999995</v>
      </c>
      <c r="AH2488" t="s">
        <v>40</v>
      </c>
    </row>
    <row r="2489" spans="1:34" x14ac:dyDescent="0.55000000000000004">
      <c r="A2489">
        <v>12600.374481999999</v>
      </c>
      <c r="B2489">
        <v>14430.313442999999</v>
      </c>
      <c r="C2489" t="s">
        <v>21</v>
      </c>
      <c r="D2489">
        <v>21042</v>
      </c>
      <c r="E2489">
        <v>210065</v>
      </c>
      <c r="F2489" t="s">
        <v>535</v>
      </c>
      <c r="G2489" t="s">
        <v>35</v>
      </c>
      <c r="H2489" t="s">
        <v>79</v>
      </c>
      <c r="I2489" t="s">
        <v>37</v>
      </c>
      <c r="J2489">
        <v>1</v>
      </c>
      <c r="K2489">
        <v>0.802908976</v>
      </c>
      <c r="L2489">
        <v>1</v>
      </c>
      <c r="M2489">
        <v>2956.35</v>
      </c>
      <c r="N2489">
        <v>1.094053967</v>
      </c>
      <c r="O2489">
        <v>2</v>
      </c>
      <c r="P2489">
        <v>11779.25</v>
      </c>
      <c r="Q2489">
        <v>1</v>
      </c>
      <c r="R2489">
        <v>0.29114499100000002</v>
      </c>
      <c r="S2489">
        <v>8822.9</v>
      </c>
      <c r="T2489" t="s">
        <v>365</v>
      </c>
      <c r="U2489" t="s">
        <v>366</v>
      </c>
      <c r="V2489">
        <v>0</v>
      </c>
      <c r="W2489">
        <v>0</v>
      </c>
      <c r="X2489">
        <v>41.943236755999997</v>
      </c>
      <c r="Y2489">
        <v>-2.192951935</v>
      </c>
      <c r="Z2489">
        <v>2.192951935</v>
      </c>
      <c r="AA2489">
        <v>-2.192951935</v>
      </c>
      <c r="AB2489">
        <v>1.52221674E-2</v>
      </c>
      <c r="AC2489">
        <v>1.52221674E-2</v>
      </c>
      <c r="AD2489">
        <v>0</v>
      </c>
      <c r="AE2489">
        <v>98.127442974999994</v>
      </c>
      <c r="AF2489">
        <v>0.27592282359999998</v>
      </c>
      <c r="AG2489">
        <v>1778.6955312</v>
      </c>
      <c r="AH2489" t="s">
        <v>40</v>
      </c>
    </row>
    <row r="2490" spans="1:34" x14ac:dyDescent="0.55000000000000004">
      <c r="A2490">
        <v>12600.374481999999</v>
      </c>
      <c r="B2490">
        <v>14430.313442999999</v>
      </c>
      <c r="C2490" t="s">
        <v>21</v>
      </c>
      <c r="D2490">
        <v>21704</v>
      </c>
      <c r="E2490">
        <v>210065</v>
      </c>
      <c r="F2490" t="s">
        <v>535</v>
      </c>
      <c r="G2490" t="s">
        <v>35</v>
      </c>
      <c r="H2490" t="s">
        <v>55</v>
      </c>
      <c r="I2490" t="s">
        <v>37</v>
      </c>
      <c r="J2490">
        <v>2</v>
      </c>
      <c r="K2490">
        <v>2.5845409240000001</v>
      </c>
      <c r="L2490">
        <v>4</v>
      </c>
      <c r="M2490">
        <v>26052.080000000002</v>
      </c>
      <c r="N2490">
        <v>4.3198478710000003</v>
      </c>
      <c r="O2490">
        <v>4</v>
      </c>
      <c r="P2490">
        <v>74709.929999999993</v>
      </c>
      <c r="Q2490">
        <v>0</v>
      </c>
      <c r="R2490">
        <v>1.735306947</v>
      </c>
      <c r="S2490">
        <v>48657.85</v>
      </c>
      <c r="T2490" t="s">
        <v>55</v>
      </c>
      <c r="U2490" t="s">
        <v>324</v>
      </c>
      <c r="V2490">
        <v>0</v>
      </c>
      <c r="W2490">
        <v>0</v>
      </c>
      <c r="X2490">
        <v>21.652685352999999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1.735306947</v>
      </c>
      <c r="AG2490">
        <v>11186.398687999999</v>
      </c>
      <c r="AH2490" t="s">
        <v>40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D40D51286D8B4D9C836A50BBB33558" ma:contentTypeVersion="2" ma:contentTypeDescription="Create a new document." ma:contentTypeScope="" ma:versionID="d14e5c4da1db565cb04c30bec4da997c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ff328a1cd662c37536c074f55b1464a7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BFA0F460-D7F3-42CA-A9D2-0BB378645EE3}"/>
</file>

<file path=customXml/itemProps2.xml><?xml version="1.0" encoding="utf-8"?>
<ds:datastoreItem xmlns:ds="http://schemas.openxmlformats.org/officeDocument/2006/customXml" ds:itemID="{8F2A36B9-9F96-4871-92DD-F840DDA1A6A1}"/>
</file>

<file path=customXml/itemProps3.xml><?xml version="1.0" encoding="utf-8"?>
<ds:datastoreItem xmlns:ds="http://schemas.openxmlformats.org/officeDocument/2006/customXml" ds:itemID="{31895141-1B1A-4A7B-8676-D0720618007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CY19-CY18 MSA &amp; Q4 WO</vt:lpstr>
      <vt:lpstr>Hospital Allocation</vt:lpstr>
      <vt:lpstr>CY19-CY18 MSA</vt:lpstr>
      <vt:lpstr>q4 MSA</vt:lpstr>
      <vt:lpstr>Individual Jurisdiction Proof</vt:lpstr>
      <vt:lpstr>MSA_regular_12M_2019v2018_pau_g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Allan Pack</dc:creator>
  <cp:lastModifiedBy>Daniela Tamayo</cp:lastModifiedBy>
  <dcterms:created xsi:type="dcterms:W3CDTF">2025-11-11T07:30:53Z</dcterms:created>
  <dcterms:modified xsi:type="dcterms:W3CDTF">2026-05-28T19:27:31Z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0x0101005AD40D51286D8B4D9C836A50BBB33558</vt:lpwstr>
  </property>
</Properties>
</file>